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05DA8F2-015F-4734-B6B7-2313EE3882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3" r:id="rId1"/>
    <sheet name="A (old)" sheetId="1" r:id="rId2"/>
    <sheet name="BAV" sheetId="4" r:id="rId3"/>
    <sheet name="C" sheetId="2" r:id="rId4"/>
  </sheets>
  <calcPr calcId="181029"/>
</workbook>
</file>

<file path=xl/calcChain.xml><?xml version="1.0" encoding="utf-8"?>
<calcChain xmlns="http://schemas.openxmlformats.org/spreadsheetml/2006/main">
  <c r="E611" i="3" l="1"/>
  <c r="F611" i="3" s="1"/>
  <c r="G611" i="3" s="1"/>
  <c r="Q611" i="3"/>
  <c r="Q609" i="3"/>
  <c r="Q610" i="3"/>
  <c r="Q602" i="3"/>
  <c r="Q606" i="3"/>
  <c r="Q608" i="3"/>
  <c r="Q603" i="3"/>
  <c r="Q604" i="3"/>
  <c r="Q605" i="3"/>
  <c r="Q607" i="3"/>
  <c r="C13" i="3"/>
  <c r="Q598" i="3"/>
  <c r="Q599" i="3"/>
  <c r="Q601" i="3"/>
  <c r="Q600" i="3"/>
  <c r="C14" i="3"/>
  <c r="D14" i="3"/>
  <c r="D13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C7" i="3"/>
  <c r="E609" i="3" s="1"/>
  <c r="F609" i="3" s="1"/>
  <c r="C8" i="3"/>
  <c r="G196" i="4"/>
  <c r="C196" i="4"/>
  <c r="G195" i="4"/>
  <c r="C195" i="4"/>
  <c r="G194" i="4"/>
  <c r="C194" i="4"/>
  <c r="G193" i="4"/>
  <c r="C193" i="4"/>
  <c r="G192" i="4"/>
  <c r="C192" i="4"/>
  <c r="G503" i="4"/>
  <c r="C503" i="4"/>
  <c r="G502" i="4"/>
  <c r="C502" i="4"/>
  <c r="G191" i="4"/>
  <c r="C191" i="4"/>
  <c r="G190" i="4"/>
  <c r="C190" i="4"/>
  <c r="G501" i="4"/>
  <c r="C501" i="4"/>
  <c r="G500" i="4"/>
  <c r="C500" i="4"/>
  <c r="E500" i="4"/>
  <c r="G499" i="4"/>
  <c r="C499" i="4"/>
  <c r="G189" i="4"/>
  <c r="C189" i="4"/>
  <c r="G498" i="4"/>
  <c r="C498" i="4"/>
  <c r="G188" i="4"/>
  <c r="C188" i="4"/>
  <c r="G187" i="4"/>
  <c r="C187" i="4"/>
  <c r="G497" i="4"/>
  <c r="C497" i="4"/>
  <c r="G186" i="4"/>
  <c r="C186" i="4"/>
  <c r="G185" i="4"/>
  <c r="C185" i="4"/>
  <c r="G496" i="4"/>
  <c r="C496" i="4"/>
  <c r="G495" i="4"/>
  <c r="C495" i="4"/>
  <c r="G494" i="4"/>
  <c r="C494" i="4"/>
  <c r="G493" i="4"/>
  <c r="C493" i="4"/>
  <c r="G492" i="4"/>
  <c r="C492" i="4"/>
  <c r="G491" i="4"/>
  <c r="C491" i="4"/>
  <c r="G490" i="4"/>
  <c r="C490" i="4"/>
  <c r="G489" i="4"/>
  <c r="C489" i="4"/>
  <c r="G488" i="4"/>
  <c r="C488" i="4"/>
  <c r="G487" i="4"/>
  <c r="C487" i="4"/>
  <c r="G486" i="4"/>
  <c r="C486" i="4"/>
  <c r="G485" i="4"/>
  <c r="C485" i="4"/>
  <c r="G484" i="4"/>
  <c r="C484" i="4"/>
  <c r="G483" i="4"/>
  <c r="C483" i="4"/>
  <c r="G482" i="4"/>
  <c r="C482" i="4"/>
  <c r="G481" i="4"/>
  <c r="C481" i="4"/>
  <c r="G480" i="4"/>
  <c r="C480" i="4"/>
  <c r="G479" i="4"/>
  <c r="C479" i="4"/>
  <c r="G478" i="4"/>
  <c r="C478" i="4"/>
  <c r="G477" i="4"/>
  <c r="C477" i="4"/>
  <c r="G476" i="4"/>
  <c r="C476" i="4"/>
  <c r="G475" i="4"/>
  <c r="C475" i="4"/>
  <c r="G474" i="4"/>
  <c r="C474" i="4"/>
  <c r="G473" i="4"/>
  <c r="C473" i="4"/>
  <c r="G472" i="4"/>
  <c r="C472" i="4"/>
  <c r="G471" i="4"/>
  <c r="C471" i="4"/>
  <c r="G470" i="4"/>
  <c r="C470" i="4"/>
  <c r="G469" i="4"/>
  <c r="C469" i="4"/>
  <c r="G184" i="4"/>
  <c r="C184" i="4"/>
  <c r="G183" i="4"/>
  <c r="C183" i="4"/>
  <c r="G468" i="4"/>
  <c r="C468" i="4"/>
  <c r="G467" i="4"/>
  <c r="C467" i="4"/>
  <c r="G466" i="4"/>
  <c r="C466" i="4"/>
  <c r="G465" i="4"/>
  <c r="C465" i="4"/>
  <c r="G464" i="4"/>
  <c r="C464" i="4"/>
  <c r="G463" i="4"/>
  <c r="C463" i="4"/>
  <c r="G182" i="4"/>
  <c r="C182" i="4"/>
  <c r="G181" i="4"/>
  <c r="C181" i="4"/>
  <c r="G180" i="4"/>
  <c r="C180" i="4"/>
  <c r="G179" i="4"/>
  <c r="C179" i="4"/>
  <c r="G462" i="4"/>
  <c r="C462" i="4"/>
  <c r="G178" i="4"/>
  <c r="C178" i="4"/>
  <c r="G177" i="4"/>
  <c r="C177" i="4"/>
  <c r="G176" i="4"/>
  <c r="C176" i="4"/>
  <c r="G175" i="4"/>
  <c r="C175" i="4"/>
  <c r="G174" i="4"/>
  <c r="C174" i="4"/>
  <c r="G173" i="4"/>
  <c r="C173" i="4"/>
  <c r="G172" i="4"/>
  <c r="C172" i="4"/>
  <c r="G171" i="4"/>
  <c r="C171" i="4"/>
  <c r="G170" i="4"/>
  <c r="C170" i="4"/>
  <c r="G461" i="4"/>
  <c r="C461" i="4"/>
  <c r="G169" i="4"/>
  <c r="C169" i="4"/>
  <c r="G168" i="4"/>
  <c r="C168" i="4"/>
  <c r="G167" i="4"/>
  <c r="C167" i="4"/>
  <c r="G166" i="4"/>
  <c r="C166" i="4"/>
  <c r="G165" i="4"/>
  <c r="C165" i="4"/>
  <c r="G460" i="4"/>
  <c r="C460" i="4"/>
  <c r="G164" i="4"/>
  <c r="C164" i="4"/>
  <c r="G163" i="4"/>
  <c r="C163" i="4"/>
  <c r="G162" i="4"/>
  <c r="C162" i="4"/>
  <c r="G161" i="4"/>
  <c r="C161" i="4"/>
  <c r="G160" i="4"/>
  <c r="C160" i="4"/>
  <c r="G159" i="4"/>
  <c r="C159" i="4"/>
  <c r="G459" i="4"/>
  <c r="C459" i="4"/>
  <c r="G458" i="4"/>
  <c r="C458" i="4"/>
  <c r="G457" i="4"/>
  <c r="C457" i="4"/>
  <c r="G456" i="4"/>
  <c r="C456" i="4"/>
  <c r="G455" i="4"/>
  <c r="C455" i="4"/>
  <c r="G454" i="4"/>
  <c r="C454" i="4"/>
  <c r="G453" i="4"/>
  <c r="C453" i="4"/>
  <c r="G158" i="4"/>
  <c r="C158" i="4"/>
  <c r="G452" i="4"/>
  <c r="C452" i="4"/>
  <c r="G157" i="4"/>
  <c r="C157" i="4"/>
  <c r="G156" i="4"/>
  <c r="C156" i="4"/>
  <c r="G155" i="4"/>
  <c r="C155" i="4"/>
  <c r="G154" i="4"/>
  <c r="C154" i="4"/>
  <c r="G153" i="4"/>
  <c r="C153" i="4"/>
  <c r="G152" i="4"/>
  <c r="C152" i="4"/>
  <c r="G151" i="4"/>
  <c r="C151" i="4"/>
  <c r="G150" i="4"/>
  <c r="C150" i="4"/>
  <c r="G149" i="4"/>
  <c r="C149" i="4"/>
  <c r="G148" i="4"/>
  <c r="C148" i="4"/>
  <c r="G147" i="4"/>
  <c r="C147" i="4"/>
  <c r="G146" i="4"/>
  <c r="C146" i="4"/>
  <c r="G451" i="4"/>
  <c r="C451" i="4"/>
  <c r="G145" i="4"/>
  <c r="C145" i="4"/>
  <c r="G144" i="4"/>
  <c r="C144" i="4"/>
  <c r="G143" i="4"/>
  <c r="C143" i="4"/>
  <c r="G142" i="4"/>
  <c r="C142" i="4"/>
  <c r="G141" i="4"/>
  <c r="C141" i="4"/>
  <c r="G140" i="4"/>
  <c r="C140" i="4"/>
  <c r="G139" i="4"/>
  <c r="C139" i="4"/>
  <c r="G138" i="4"/>
  <c r="C138" i="4"/>
  <c r="G137" i="4"/>
  <c r="C137" i="4"/>
  <c r="G136" i="4"/>
  <c r="C136" i="4"/>
  <c r="G135" i="4"/>
  <c r="C135" i="4"/>
  <c r="G134" i="4"/>
  <c r="C134" i="4"/>
  <c r="G133" i="4"/>
  <c r="C133" i="4"/>
  <c r="G132" i="4"/>
  <c r="C132" i="4"/>
  <c r="G131" i="4"/>
  <c r="C131" i="4"/>
  <c r="G130" i="4"/>
  <c r="C130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450" i="4"/>
  <c r="C450" i="4"/>
  <c r="G120" i="4"/>
  <c r="C120" i="4"/>
  <c r="G119" i="4"/>
  <c r="C119" i="4"/>
  <c r="G118" i="4"/>
  <c r="C118" i="4"/>
  <c r="G117" i="4"/>
  <c r="C117" i="4"/>
  <c r="G116" i="4"/>
  <c r="C116" i="4"/>
  <c r="G115" i="4"/>
  <c r="C115" i="4"/>
  <c r="G114" i="4"/>
  <c r="C114" i="4"/>
  <c r="G113" i="4"/>
  <c r="C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G101" i="4"/>
  <c r="C101" i="4"/>
  <c r="G100" i="4"/>
  <c r="C100" i="4"/>
  <c r="G99" i="4"/>
  <c r="C99" i="4"/>
  <c r="G98" i="4"/>
  <c r="C98" i="4"/>
  <c r="G97" i="4"/>
  <c r="C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449" i="4"/>
  <c r="C449" i="4"/>
  <c r="G74" i="4"/>
  <c r="C74" i="4"/>
  <c r="G448" i="4"/>
  <c r="C448" i="4"/>
  <c r="G73" i="4"/>
  <c r="C73" i="4"/>
  <c r="G447" i="4"/>
  <c r="C447" i="4"/>
  <c r="G72" i="4"/>
  <c r="C72" i="4"/>
  <c r="G446" i="4"/>
  <c r="C446" i="4"/>
  <c r="G445" i="4"/>
  <c r="C445" i="4"/>
  <c r="G71" i="4"/>
  <c r="C71" i="4"/>
  <c r="G444" i="4"/>
  <c r="C444" i="4"/>
  <c r="G443" i="4"/>
  <c r="C443" i="4"/>
  <c r="G442" i="4"/>
  <c r="C442" i="4"/>
  <c r="G441" i="4"/>
  <c r="C441" i="4"/>
  <c r="G440" i="4"/>
  <c r="C440" i="4"/>
  <c r="G439" i="4"/>
  <c r="C439" i="4"/>
  <c r="G70" i="4"/>
  <c r="C70" i="4"/>
  <c r="G69" i="4"/>
  <c r="C69" i="4"/>
  <c r="G438" i="4"/>
  <c r="C438" i="4"/>
  <c r="G68" i="4"/>
  <c r="C68" i="4"/>
  <c r="G67" i="4"/>
  <c r="C67" i="4"/>
  <c r="G437" i="4"/>
  <c r="C437" i="4"/>
  <c r="G66" i="4"/>
  <c r="C66" i="4"/>
  <c r="G65" i="4"/>
  <c r="C65" i="4"/>
  <c r="G436" i="4"/>
  <c r="C436" i="4"/>
  <c r="G64" i="4"/>
  <c r="C64" i="4"/>
  <c r="G63" i="4"/>
  <c r="C63" i="4"/>
  <c r="G435" i="4"/>
  <c r="C435" i="4"/>
  <c r="G62" i="4"/>
  <c r="C62" i="4"/>
  <c r="G61" i="4"/>
  <c r="C61" i="4"/>
  <c r="G60" i="4"/>
  <c r="C60" i="4"/>
  <c r="G59" i="4"/>
  <c r="C59" i="4"/>
  <c r="G434" i="4"/>
  <c r="C434" i="4"/>
  <c r="G433" i="4"/>
  <c r="C433" i="4"/>
  <c r="G432" i="4"/>
  <c r="C432" i="4"/>
  <c r="G58" i="4"/>
  <c r="C58" i="4"/>
  <c r="G57" i="4"/>
  <c r="C57" i="4"/>
  <c r="G431" i="4"/>
  <c r="C431" i="4"/>
  <c r="G56" i="4"/>
  <c r="C56" i="4"/>
  <c r="G55" i="4"/>
  <c r="C55" i="4"/>
  <c r="G54" i="4"/>
  <c r="C54" i="4"/>
  <c r="G53" i="4"/>
  <c r="C53" i="4"/>
  <c r="G430" i="4"/>
  <c r="C430" i="4"/>
  <c r="G52" i="4"/>
  <c r="C52" i="4"/>
  <c r="G51" i="4"/>
  <c r="C51" i="4"/>
  <c r="G429" i="4"/>
  <c r="C429" i="4"/>
  <c r="G428" i="4"/>
  <c r="C428" i="4"/>
  <c r="G50" i="4"/>
  <c r="C50" i="4"/>
  <c r="G49" i="4"/>
  <c r="C49" i="4"/>
  <c r="G48" i="4"/>
  <c r="C48" i="4"/>
  <c r="G47" i="4"/>
  <c r="C47" i="4"/>
  <c r="G46" i="4"/>
  <c r="C46" i="4"/>
  <c r="G45" i="4"/>
  <c r="C45" i="4"/>
  <c r="G427" i="4"/>
  <c r="C427" i="4"/>
  <c r="G44" i="4"/>
  <c r="C44" i="4"/>
  <c r="G43" i="4"/>
  <c r="C43" i="4"/>
  <c r="G42" i="4"/>
  <c r="C42" i="4"/>
  <c r="G41" i="4"/>
  <c r="C41" i="4"/>
  <c r="G426" i="4"/>
  <c r="C426" i="4"/>
  <c r="G425" i="4"/>
  <c r="C425" i="4"/>
  <c r="G424" i="4"/>
  <c r="C424" i="4"/>
  <c r="G423" i="4"/>
  <c r="C423" i="4"/>
  <c r="G422" i="4"/>
  <c r="C422" i="4"/>
  <c r="G421" i="4"/>
  <c r="C421" i="4"/>
  <c r="G420" i="4"/>
  <c r="C420" i="4"/>
  <c r="G419" i="4"/>
  <c r="C419" i="4"/>
  <c r="G40" i="4"/>
  <c r="C40" i="4"/>
  <c r="G39" i="4"/>
  <c r="C39" i="4"/>
  <c r="G38" i="4"/>
  <c r="C38" i="4"/>
  <c r="G37" i="4"/>
  <c r="C37" i="4"/>
  <c r="G418" i="4"/>
  <c r="C418" i="4"/>
  <c r="G36" i="4"/>
  <c r="C36" i="4"/>
  <c r="G35" i="4"/>
  <c r="C35" i="4"/>
  <c r="G34" i="4"/>
  <c r="C34" i="4"/>
  <c r="G417" i="4"/>
  <c r="C417" i="4"/>
  <c r="G33" i="4"/>
  <c r="C33" i="4"/>
  <c r="G416" i="4"/>
  <c r="C416" i="4"/>
  <c r="G32" i="4"/>
  <c r="C32" i="4"/>
  <c r="G31" i="4"/>
  <c r="C31" i="4"/>
  <c r="G30" i="4"/>
  <c r="C30" i="4"/>
  <c r="G29" i="4"/>
  <c r="C29" i="4"/>
  <c r="G28" i="4"/>
  <c r="C28" i="4"/>
  <c r="G415" i="4"/>
  <c r="C415" i="4"/>
  <c r="G414" i="4"/>
  <c r="C414" i="4"/>
  <c r="G27" i="4"/>
  <c r="C27" i="4"/>
  <c r="G26" i="4"/>
  <c r="C26" i="4"/>
  <c r="G413" i="4"/>
  <c r="C413" i="4"/>
  <c r="G412" i="4"/>
  <c r="C412" i="4"/>
  <c r="G411" i="4"/>
  <c r="C411" i="4"/>
  <c r="G410" i="4"/>
  <c r="C410" i="4"/>
  <c r="G409" i="4"/>
  <c r="C409" i="4"/>
  <c r="G408" i="4"/>
  <c r="C408" i="4"/>
  <c r="G25" i="4"/>
  <c r="C25" i="4"/>
  <c r="G24" i="4"/>
  <c r="C24" i="4"/>
  <c r="G407" i="4"/>
  <c r="C407" i="4"/>
  <c r="G406" i="4"/>
  <c r="C406" i="4"/>
  <c r="G405" i="4"/>
  <c r="C405" i="4"/>
  <c r="G23" i="4"/>
  <c r="C23" i="4"/>
  <c r="G404" i="4"/>
  <c r="C404" i="4"/>
  <c r="G22" i="4"/>
  <c r="C22" i="4"/>
  <c r="G21" i="4"/>
  <c r="C21" i="4"/>
  <c r="G20" i="4"/>
  <c r="C20" i="4"/>
  <c r="G19" i="4"/>
  <c r="C19" i="4"/>
  <c r="G18" i="4"/>
  <c r="C18" i="4"/>
  <c r="G403" i="4"/>
  <c r="C403" i="4"/>
  <c r="G402" i="4"/>
  <c r="C402" i="4"/>
  <c r="G17" i="4"/>
  <c r="C17" i="4"/>
  <c r="G401" i="4"/>
  <c r="C401" i="4"/>
  <c r="G400" i="4"/>
  <c r="C400" i="4"/>
  <c r="G16" i="4"/>
  <c r="C16" i="4"/>
  <c r="G15" i="4"/>
  <c r="C15" i="4"/>
  <c r="G14" i="4"/>
  <c r="C14" i="4"/>
  <c r="G13" i="4"/>
  <c r="C13" i="4"/>
  <c r="G12" i="4"/>
  <c r="C12" i="4"/>
  <c r="G399" i="4"/>
  <c r="C399" i="4"/>
  <c r="G398" i="4"/>
  <c r="C398" i="4"/>
  <c r="G397" i="4"/>
  <c r="C397" i="4"/>
  <c r="G396" i="4"/>
  <c r="C396" i="4"/>
  <c r="G395" i="4"/>
  <c r="C395" i="4"/>
  <c r="G394" i="4"/>
  <c r="C394" i="4"/>
  <c r="G393" i="4"/>
  <c r="C393" i="4"/>
  <c r="G392" i="4"/>
  <c r="C392" i="4"/>
  <c r="G391" i="4"/>
  <c r="C391" i="4"/>
  <c r="G390" i="4"/>
  <c r="C390" i="4"/>
  <c r="G389" i="4"/>
  <c r="C389" i="4"/>
  <c r="G388" i="4"/>
  <c r="C388" i="4"/>
  <c r="G387" i="4"/>
  <c r="C387" i="4"/>
  <c r="G386" i="4"/>
  <c r="C386" i="4"/>
  <c r="G385" i="4"/>
  <c r="C385" i="4"/>
  <c r="G384" i="4"/>
  <c r="C384" i="4"/>
  <c r="G383" i="4"/>
  <c r="C383" i="4"/>
  <c r="G382" i="4"/>
  <c r="C382" i="4"/>
  <c r="G381" i="4"/>
  <c r="C381" i="4"/>
  <c r="G380" i="4"/>
  <c r="C380" i="4"/>
  <c r="G379" i="4"/>
  <c r="C379" i="4"/>
  <c r="G378" i="4"/>
  <c r="C378" i="4"/>
  <c r="G377" i="4"/>
  <c r="C377" i="4"/>
  <c r="G376" i="4"/>
  <c r="C376" i="4"/>
  <c r="G375" i="4"/>
  <c r="C375" i="4"/>
  <c r="G11" i="4"/>
  <c r="C11" i="4"/>
  <c r="G374" i="4"/>
  <c r="C374" i="4"/>
  <c r="G373" i="4"/>
  <c r="C373" i="4"/>
  <c r="G372" i="4"/>
  <c r="C372" i="4"/>
  <c r="G371" i="4"/>
  <c r="C371" i="4"/>
  <c r="G370" i="4"/>
  <c r="C370" i="4"/>
  <c r="G369" i="4"/>
  <c r="C369" i="4"/>
  <c r="G368" i="4"/>
  <c r="C368" i="4"/>
  <c r="G367" i="4"/>
  <c r="C367" i="4"/>
  <c r="G366" i="4"/>
  <c r="C366" i="4"/>
  <c r="G365" i="4"/>
  <c r="C365" i="4"/>
  <c r="G364" i="4"/>
  <c r="C364" i="4"/>
  <c r="G363" i="4"/>
  <c r="C363" i="4"/>
  <c r="G362" i="4"/>
  <c r="C362" i="4"/>
  <c r="G361" i="4"/>
  <c r="C361" i="4"/>
  <c r="G360" i="4"/>
  <c r="C360" i="4"/>
  <c r="G359" i="4"/>
  <c r="C359" i="4"/>
  <c r="G358" i="4"/>
  <c r="C358" i="4"/>
  <c r="G357" i="4"/>
  <c r="C357" i="4"/>
  <c r="G356" i="4"/>
  <c r="C356" i="4"/>
  <c r="G355" i="4"/>
  <c r="C355" i="4"/>
  <c r="G354" i="4"/>
  <c r="C354" i="4"/>
  <c r="G353" i="4"/>
  <c r="C353" i="4"/>
  <c r="G352" i="4"/>
  <c r="C352" i="4"/>
  <c r="G351" i="4"/>
  <c r="C351" i="4"/>
  <c r="G350" i="4"/>
  <c r="C350" i="4"/>
  <c r="G349" i="4"/>
  <c r="C349" i="4"/>
  <c r="G348" i="4"/>
  <c r="C348" i="4"/>
  <c r="G347" i="4"/>
  <c r="C347" i="4"/>
  <c r="G346" i="4"/>
  <c r="C346" i="4"/>
  <c r="G345" i="4"/>
  <c r="C345" i="4"/>
  <c r="G344" i="4"/>
  <c r="C344" i="4"/>
  <c r="G343" i="4"/>
  <c r="C343" i="4"/>
  <c r="G342" i="4"/>
  <c r="C342" i="4"/>
  <c r="G341" i="4"/>
  <c r="C341" i="4"/>
  <c r="G340" i="4"/>
  <c r="C340" i="4"/>
  <c r="G339" i="4"/>
  <c r="C339" i="4"/>
  <c r="G338" i="4"/>
  <c r="C338" i="4"/>
  <c r="G337" i="4"/>
  <c r="C337" i="4"/>
  <c r="G336" i="4"/>
  <c r="C336" i="4"/>
  <c r="G335" i="4"/>
  <c r="C335" i="4"/>
  <c r="G334" i="4"/>
  <c r="C334" i="4"/>
  <c r="G333" i="4"/>
  <c r="C333" i="4"/>
  <c r="G332" i="4"/>
  <c r="C332" i="4"/>
  <c r="G331" i="4"/>
  <c r="C331" i="4"/>
  <c r="G330" i="4"/>
  <c r="C330" i="4"/>
  <c r="G329" i="4"/>
  <c r="C329" i="4"/>
  <c r="G328" i="4"/>
  <c r="C328" i="4"/>
  <c r="G327" i="4"/>
  <c r="C327" i="4"/>
  <c r="G326" i="4"/>
  <c r="C326" i="4"/>
  <c r="G325" i="4"/>
  <c r="C325" i="4"/>
  <c r="G324" i="4"/>
  <c r="C324" i="4"/>
  <c r="G323" i="4"/>
  <c r="C323" i="4"/>
  <c r="G322" i="4"/>
  <c r="C322" i="4"/>
  <c r="G321" i="4"/>
  <c r="C321" i="4"/>
  <c r="G320" i="4"/>
  <c r="C320" i="4"/>
  <c r="G319" i="4"/>
  <c r="C319" i="4"/>
  <c r="G318" i="4"/>
  <c r="C318" i="4"/>
  <c r="G317" i="4"/>
  <c r="C317" i="4"/>
  <c r="G316" i="4"/>
  <c r="C316" i="4"/>
  <c r="G315" i="4"/>
  <c r="C315" i="4"/>
  <c r="G314" i="4"/>
  <c r="C314" i="4"/>
  <c r="G313" i="4"/>
  <c r="C313" i="4"/>
  <c r="G312" i="4"/>
  <c r="C312" i="4"/>
  <c r="G311" i="4"/>
  <c r="C311" i="4"/>
  <c r="G310" i="4"/>
  <c r="C310" i="4"/>
  <c r="G309" i="4"/>
  <c r="C309" i="4"/>
  <c r="G308" i="4"/>
  <c r="C308" i="4"/>
  <c r="G307" i="4"/>
  <c r="C307" i="4"/>
  <c r="G306" i="4"/>
  <c r="C306" i="4"/>
  <c r="G305" i="4"/>
  <c r="C305" i="4"/>
  <c r="G304" i="4"/>
  <c r="C304" i="4"/>
  <c r="G303" i="4"/>
  <c r="C303" i="4"/>
  <c r="G302" i="4"/>
  <c r="C302" i="4"/>
  <c r="G301" i="4"/>
  <c r="C301" i="4"/>
  <c r="G300" i="4"/>
  <c r="C300" i="4"/>
  <c r="G299" i="4"/>
  <c r="C299" i="4"/>
  <c r="G298" i="4"/>
  <c r="C298" i="4"/>
  <c r="G297" i="4"/>
  <c r="C297" i="4"/>
  <c r="G296" i="4"/>
  <c r="C296" i="4"/>
  <c r="G295" i="4"/>
  <c r="C295" i="4"/>
  <c r="G294" i="4"/>
  <c r="C294" i="4"/>
  <c r="G293" i="4"/>
  <c r="C293" i="4"/>
  <c r="G292" i="4"/>
  <c r="C292" i="4"/>
  <c r="G291" i="4"/>
  <c r="C291" i="4"/>
  <c r="G290" i="4"/>
  <c r="C290" i="4"/>
  <c r="G289" i="4"/>
  <c r="C289" i="4"/>
  <c r="G288" i="4"/>
  <c r="C288" i="4"/>
  <c r="G287" i="4"/>
  <c r="C287" i="4"/>
  <c r="G286" i="4"/>
  <c r="C286" i="4"/>
  <c r="G285" i="4"/>
  <c r="C285" i="4"/>
  <c r="G284" i="4"/>
  <c r="C284" i="4"/>
  <c r="G283" i="4"/>
  <c r="C283" i="4"/>
  <c r="G282" i="4"/>
  <c r="C282" i="4"/>
  <c r="G281" i="4"/>
  <c r="C281" i="4"/>
  <c r="G280" i="4"/>
  <c r="C280" i="4"/>
  <c r="G279" i="4"/>
  <c r="C279" i="4"/>
  <c r="G278" i="4"/>
  <c r="C278" i="4"/>
  <c r="G277" i="4"/>
  <c r="C277" i="4"/>
  <c r="G276" i="4"/>
  <c r="C276" i="4"/>
  <c r="G275" i="4"/>
  <c r="C275" i="4"/>
  <c r="G274" i="4"/>
  <c r="C274" i="4"/>
  <c r="G273" i="4"/>
  <c r="C273" i="4"/>
  <c r="G272" i="4"/>
  <c r="C272" i="4"/>
  <c r="G271" i="4"/>
  <c r="C271" i="4"/>
  <c r="G270" i="4"/>
  <c r="C270" i="4"/>
  <c r="G269" i="4"/>
  <c r="C269" i="4"/>
  <c r="G268" i="4"/>
  <c r="C268" i="4"/>
  <c r="G267" i="4"/>
  <c r="C267" i="4"/>
  <c r="G266" i="4"/>
  <c r="C266" i="4"/>
  <c r="G265" i="4"/>
  <c r="C265" i="4"/>
  <c r="G264" i="4"/>
  <c r="C264" i="4"/>
  <c r="G263" i="4"/>
  <c r="C263" i="4"/>
  <c r="G262" i="4"/>
  <c r="C262" i="4"/>
  <c r="G261" i="4"/>
  <c r="C261" i="4"/>
  <c r="G260" i="4"/>
  <c r="C260" i="4"/>
  <c r="G259" i="4"/>
  <c r="C259" i="4"/>
  <c r="G258" i="4"/>
  <c r="C258" i="4"/>
  <c r="G257" i="4"/>
  <c r="C257" i="4"/>
  <c r="G256" i="4"/>
  <c r="C256" i="4"/>
  <c r="G255" i="4"/>
  <c r="C255" i="4"/>
  <c r="G254" i="4"/>
  <c r="C254" i="4"/>
  <c r="G253" i="4"/>
  <c r="C253" i="4"/>
  <c r="G252" i="4"/>
  <c r="C252" i="4"/>
  <c r="G251" i="4"/>
  <c r="C251" i="4"/>
  <c r="G250" i="4"/>
  <c r="C250" i="4"/>
  <c r="G249" i="4"/>
  <c r="C249" i="4"/>
  <c r="G248" i="4"/>
  <c r="C248" i="4"/>
  <c r="G247" i="4"/>
  <c r="C247" i="4"/>
  <c r="G246" i="4"/>
  <c r="C246" i="4"/>
  <c r="G245" i="4"/>
  <c r="C245" i="4"/>
  <c r="G244" i="4"/>
  <c r="C244" i="4"/>
  <c r="G243" i="4"/>
  <c r="C243" i="4"/>
  <c r="G242" i="4"/>
  <c r="C242" i="4"/>
  <c r="G241" i="4"/>
  <c r="C241" i="4"/>
  <c r="G240" i="4"/>
  <c r="C240" i="4"/>
  <c r="G239" i="4"/>
  <c r="C239" i="4"/>
  <c r="G238" i="4"/>
  <c r="C238" i="4"/>
  <c r="G237" i="4"/>
  <c r="C237" i="4"/>
  <c r="G236" i="4"/>
  <c r="C236" i="4"/>
  <c r="G235" i="4"/>
  <c r="C235" i="4"/>
  <c r="G234" i="4"/>
  <c r="C234" i="4"/>
  <c r="G233" i="4"/>
  <c r="C233" i="4"/>
  <c r="G232" i="4"/>
  <c r="C232" i="4"/>
  <c r="G231" i="4"/>
  <c r="C231" i="4"/>
  <c r="G230" i="4"/>
  <c r="C230" i="4"/>
  <c r="G229" i="4"/>
  <c r="C229" i="4"/>
  <c r="G228" i="4"/>
  <c r="C228" i="4"/>
  <c r="G227" i="4"/>
  <c r="C227" i="4"/>
  <c r="G226" i="4"/>
  <c r="C226" i="4"/>
  <c r="G225" i="4"/>
  <c r="C225" i="4"/>
  <c r="G224" i="4"/>
  <c r="C224" i="4"/>
  <c r="G223" i="4"/>
  <c r="C223" i="4"/>
  <c r="G222" i="4"/>
  <c r="C222" i="4"/>
  <c r="G221" i="4"/>
  <c r="C221" i="4"/>
  <c r="G220" i="4"/>
  <c r="C220" i="4"/>
  <c r="G219" i="4"/>
  <c r="C219" i="4"/>
  <c r="G218" i="4"/>
  <c r="C218" i="4"/>
  <c r="G217" i="4"/>
  <c r="C217" i="4"/>
  <c r="G216" i="4"/>
  <c r="C216" i="4"/>
  <c r="G215" i="4"/>
  <c r="C215" i="4"/>
  <c r="G214" i="4"/>
  <c r="C214" i="4"/>
  <c r="G213" i="4"/>
  <c r="C213" i="4"/>
  <c r="G212" i="4"/>
  <c r="C212" i="4"/>
  <c r="G211" i="4"/>
  <c r="C211" i="4"/>
  <c r="G210" i="4"/>
  <c r="C210" i="4"/>
  <c r="G209" i="4"/>
  <c r="C209" i="4"/>
  <c r="G208" i="4"/>
  <c r="C208" i="4"/>
  <c r="G207" i="4"/>
  <c r="C207" i="4"/>
  <c r="G206" i="4"/>
  <c r="C206" i="4"/>
  <c r="G205" i="4"/>
  <c r="C205" i="4"/>
  <c r="G204" i="4"/>
  <c r="C204" i="4"/>
  <c r="G203" i="4"/>
  <c r="C203" i="4"/>
  <c r="G202" i="4"/>
  <c r="C202" i="4"/>
  <c r="G201" i="4"/>
  <c r="C201" i="4"/>
  <c r="G200" i="4"/>
  <c r="C200" i="4"/>
  <c r="G199" i="4"/>
  <c r="C199" i="4"/>
  <c r="G198" i="4"/>
  <c r="C198" i="4"/>
  <c r="G197" i="4"/>
  <c r="C197" i="4"/>
  <c r="A11" i="4"/>
  <c r="H11" i="4"/>
  <c r="B11" i="4"/>
  <c r="D11" i="4"/>
  <c r="A375" i="4"/>
  <c r="H375" i="4"/>
  <c r="B375" i="4"/>
  <c r="D375" i="4"/>
  <c r="A376" i="4"/>
  <c r="H376" i="4"/>
  <c r="B376" i="4"/>
  <c r="D376" i="4"/>
  <c r="A377" i="4"/>
  <c r="H377" i="4"/>
  <c r="B377" i="4"/>
  <c r="D377" i="4"/>
  <c r="A378" i="4"/>
  <c r="H378" i="4"/>
  <c r="B378" i="4"/>
  <c r="D378" i="4"/>
  <c r="A379" i="4"/>
  <c r="H379" i="4"/>
  <c r="B379" i="4"/>
  <c r="D379" i="4"/>
  <c r="A380" i="4"/>
  <c r="H380" i="4"/>
  <c r="B380" i="4"/>
  <c r="D380" i="4"/>
  <c r="A381" i="4"/>
  <c r="H381" i="4"/>
  <c r="B381" i="4"/>
  <c r="D381" i="4"/>
  <c r="A382" i="4"/>
  <c r="H382" i="4"/>
  <c r="B382" i="4"/>
  <c r="D382" i="4"/>
  <c r="A383" i="4"/>
  <c r="H383" i="4"/>
  <c r="B383" i="4"/>
  <c r="D383" i="4"/>
  <c r="A384" i="4"/>
  <c r="H384" i="4"/>
  <c r="B384" i="4"/>
  <c r="D384" i="4"/>
  <c r="A385" i="4"/>
  <c r="H385" i="4"/>
  <c r="B385" i="4"/>
  <c r="D385" i="4"/>
  <c r="A386" i="4"/>
  <c r="H386" i="4"/>
  <c r="B386" i="4"/>
  <c r="D386" i="4"/>
  <c r="A387" i="4"/>
  <c r="H387" i="4"/>
  <c r="B387" i="4"/>
  <c r="D387" i="4"/>
  <c r="A388" i="4"/>
  <c r="H388" i="4"/>
  <c r="B388" i="4"/>
  <c r="D388" i="4"/>
  <c r="A389" i="4"/>
  <c r="H389" i="4"/>
  <c r="B389" i="4"/>
  <c r="D389" i="4"/>
  <c r="A390" i="4"/>
  <c r="H390" i="4"/>
  <c r="B390" i="4"/>
  <c r="D390" i="4"/>
  <c r="A391" i="4"/>
  <c r="H391" i="4"/>
  <c r="B391" i="4"/>
  <c r="D391" i="4"/>
  <c r="A392" i="4"/>
  <c r="H392" i="4"/>
  <c r="B392" i="4"/>
  <c r="D392" i="4"/>
  <c r="A393" i="4"/>
  <c r="H393" i="4"/>
  <c r="B393" i="4"/>
  <c r="D393" i="4"/>
  <c r="A394" i="4"/>
  <c r="H394" i="4"/>
  <c r="B394" i="4"/>
  <c r="D394" i="4"/>
  <c r="A395" i="4"/>
  <c r="H395" i="4"/>
  <c r="B395" i="4"/>
  <c r="D395" i="4"/>
  <c r="A396" i="4"/>
  <c r="H396" i="4"/>
  <c r="B396" i="4"/>
  <c r="D396" i="4"/>
  <c r="A397" i="4"/>
  <c r="H397" i="4"/>
  <c r="B397" i="4"/>
  <c r="D397" i="4"/>
  <c r="A398" i="4"/>
  <c r="H398" i="4"/>
  <c r="B398" i="4"/>
  <c r="D398" i="4"/>
  <c r="A399" i="4"/>
  <c r="H399" i="4"/>
  <c r="B399" i="4"/>
  <c r="D399" i="4"/>
  <c r="A12" i="4"/>
  <c r="H12" i="4"/>
  <c r="B12" i="4"/>
  <c r="D12" i="4"/>
  <c r="A13" i="4"/>
  <c r="H13" i="4"/>
  <c r="B13" i="4"/>
  <c r="D13" i="4"/>
  <c r="A14" i="4"/>
  <c r="H14" i="4"/>
  <c r="B14" i="4"/>
  <c r="D14" i="4"/>
  <c r="A15" i="4"/>
  <c r="H15" i="4"/>
  <c r="B15" i="4"/>
  <c r="D15" i="4"/>
  <c r="A16" i="4"/>
  <c r="H16" i="4"/>
  <c r="B16" i="4"/>
  <c r="D16" i="4"/>
  <c r="A400" i="4"/>
  <c r="H400" i="4"/>
  <c r="B400" i="4"/>
  <c r="D400" i="4"/>
  <c r="A401" i="4"/>
  <c r="H401" i="4"/>
  <c r="B401" i="4"/>
  <c r="D401" i="4"/>
  <c r="A17" i="4"/>
  <c r="H17" i="4"/>
  <c r="B17" i="4"/>
  <c r="D17" i="4"/>
  <c r="A402" i="4"/>
  <c r="H402" i="4"/>
  <c r="B402" i="4"/>
  <c r="D402" i="4"/>
  <c r="A403" i="4"/>
  <c r="H403" i="4"/>
  <c r="B403" i="4"/>
  <c r="D403" i="4"/>
  <c r="A18" i="4"/>
  <c r="H18" i="4"/>
  <c r="B18" i="4"/>
  <c r="D18" i="4"/>
  <c r="A19" i="4"/>
  <c r="H19" i="4"/>
  <c r="B19" i="4"/>
  <c r="D19" i="4"/>
  <c r="A20" i="4"/>
  <c r="H20" i="4"/>
  <c r="B20" i="4"/>
  <c r="D20" i="4"/>
  <c r="A21" i="4"/>
  <c r="H21" i="4"/>
  <c r="B21" i="4"/>
  <c r="D21" i="4"/>
  <c r="A22" i="4"/>
  <c r="H22" i="4"/>
  <c r="B22" i="4"/>
  <c r="D22" i="4"/>
  <c r="A404" i="4"/>
  <c r="H404" i="4"/>
  <c r="B404" i="4"/>
  <c r="D404" i="4"/>
  <c r="A23" i="4"/>
  <c r="H23" i="4"/>
  <c r="B23" i="4"/>
  <c r="D23" i="4"/>
  <c r="A405" i="4"/>
  <c r="H405" i="4"/>
  <c r="B405" i="4"/>
  <c r="D405" i="4"/>
  <c r="A406" i="4"/>
  <c r="H406" i="4"/>
  <c r="B406" i="4"/>
  <c r="D406" i="4"/>
  <c r="A407" i="4"/>
  <c r="H407" i="4"/>
  <c r="B407" i="4"/>
  <c r="D407" i="4"/>
  <c r="A24" i="4"/>
  <c r="H24" i="4"/>
  <c r="B24" i="4"/>
  <c r="D24" i="4"/>
  <c r="A25" i="4"/>
  <c r="H25" i="4"/>
  <c r="B25" i="4"/>
  <c r="D25" i="4"/>
  <c r="A408" i="4"/>
  <c r="H408" i="4"/>
  <c r="B408" i="4"/>
  <c r="D408" i="4"/>
  <c r="A409" i="4"/>
  <c r="H409" i="4"/>
  <c r="B409" i="4"/>
  <c r="D409" i="4"/>
  <c r="A410" i="4"/>
  <c r="H410" i="4"/>
  <c r="B410" i="4"/>
  <c r="D410" i="4"/>
  <c r="A411" i="4"/>
  <c r="H411" i="4"/>
  <c r="B411" i="4"/>
  <c r="D411" i="4"/>
  <c r="A412" i="4"/>
  <c r="H412" i="4"/>
  <c r="B412" i="4"/>
  <c r="D412" i="4"/>
  <c r="A413" i="4"/>
  <c r="H413" i="4"/>
  <c r="B413" i="4"/>
  <c r="D413" i="4"/>
  <c r="A26" i="4"/>
  <c r="H26" i="4"/>
  <c r="B26" i="4"/>
  <c r="D26" i="4"/>
  <c r="A27" i="4"/>
  <c r="H27" i="4"/>
  <c r="B27" i="4"/>
  <c r="D27" i="4"/>
  <c r="A414" i="4"/>
  <c r="H414" i="4"/>
  <c r="B414" i="4"/>
  <c r="D414" i="4"/>
  <c r="A415" i="4"/>
  <c r="H415" i="4"/>
  <c r="B415" i="4"/>
  <c r="D415" i="4"/>
  <c r="A28" i="4"/>
  <c r="H28" i="4"/>
  <c r="B28" i="4"/>
  <c r="D28" i="4"/>
  <c r="A29" i="4"/>
  <c r="H29" i="4"/>
  <c r="B29" i="4"/>
  <c r="D29" i="4"/>
  <c r="A30" i="4"/>
  <c r="H30" i="4"/>
  <c r="B30" i="4"/>
  <c r="D30" i="4"/>
  <c r="A31" i="4"/>
  <c r="H31" i="4"/>
  <c r="B31" i="4"/>
  <c r="D31" i="4"/>
  <c r="A32" i="4"/>
  <c r="H32" i="4"/>
  <c r="B32" i="4"/>
  <c r="D32" i="4"/>
  <c r="A416" i="4"/>
  <c r="H416" i="4"/>
  <c r="B416" i="4"/>
  <c r="D416" i="4"/>
  <c r="A33" i="4"/>
  <c r="H33" i="4"/>
  <c r="B33" i="4"/>
  <c r="D33" i="4"/>
  <c r="A417" i="4"/>
  <c r="H417" i="4"/>
  <c r="B417" i="4"/>
  <c r="D417" i="4"/>
  <c r="A34" i="4"/>
  <c r="H34" i="4"/>
  <c r="B34" i="4"/>
  <c r="D34" i="4"/>
  <c r="A35" i="4"/>
  <c r="H35" i="4"/>
  <c r="B35" i="4"/>
  <c r="D35" i="4"/>
  <c r="A36" i="4"/>
  <c r="H36" i="4"/>
  <c r="B36" i="4"/>
  <c r="D36" i="4"/>
  <c r="A418" i="4"/>
  <c r="H418" i="4"/>
  <c r="B418" i="4"/>
  <c r="D418" i="4"/>
  <c r="A37" i="4"/>
  <c r="H37" i="4"/>
  <c r="B37" i="4"/>
  <c r="D37" i="4"/>
  <c r="A38" i="4"/>
  <c r="H38" i="4"/>
  <c r="B38" i="4"/>
  <c r="D38" i="4"/>
  <c r="A39" i="4"/>
  <c r="H39" i="4"/>
  <c r="B39" i="4"/>
  <c r="D39" i="4"/>
  <c r="A40" i="4"/>
  <c r="H40" i="4"/>
  <c r="B40" i="4"/>
  <c r="D40" i="4"/>
  <c r="A419" i="4"/>
  <c r="H419" i="4"/>
  <c r="B419" i="4"/>
  <c r="D419" i="4"/>
  <c r="A420" i="4"/>
  <c r="H420" i="4"/>
  <c r="B420" i="4"/>
  <c r="D420" i="4"/>
  <c r="A421" i="4"/>
  <c r="H421" i="4"/>
  <c r="B421" i="4"/>
  <c r="D421" i="4"/>
  <c r="A422" i="4"/>
  <c r="H422" i="4"/>
  <c r="B422" i="4"/>
  <c r="D422" i="4"/>
  <c r="A423" i="4"/>
  <c r="H423" i="4"/>
  <c r="B423" i="4"/>
  <c r="D423" i="4"/>
  <c r="A424" i="4"/>
  <c r="H424" i="4"/>
  <c r="B424" i="4"/>
  <c r="D424" i="4"/>
  <c r="A425" i="4"/>
  <c r="H425" i="4"/>
  <c r="B425" i="4"/>
  <c r="D425" i="4"/>
  <c r="A426" i="4"/>
  <c r="H426" i="4"/>
  <c r="B426" i="4"/>
  <c r="D426" i="4"/>
  <c r="A41" i="4"/>
  <c r="H41" i="4"/>
  <c r="B41" i="4"/>
  <c r="D41" i="4"/>
  <c r="A42" i="4"/>
  <c r="H42" i="4"/>
  <c r="B42" i="4"/>
  <c r="D42" i="4"/>
  <c r="A43" i="4"/>
  <c r="H43" i="4"/>
  <c r="B43" i="4"/>
  <c r="D43" i="4"/>
  <c r="A44" i="4"/>
  <c r="H44" i="4"/>
  <c r="B44" i="4"/>
  <c r="D44" i="4"/>
  <c r="A427" i="4"/>
  <c r="H427" i="4"/>
  <c r="B427" i="4"/>
  <c r="D427" i="4"/>
  <c r="A45" i="4"/>
  <c r="H45" i="4"/>
  <c r="B45" i="4"/>
  <c r="D45" i="4"/>
  <c r="A46" i="4"/>
  <c r="H46" i="4"/>
  <c r="B46" i="4"/>
  <c r="D46" i="4"/>
  <c r="A47" i="4"/>
  <c r="H47" i="4"/>
  <c r="B47" i="4"/>
  <c r="D47" i="4"/>
  <c r="A48" i="4"/>
  <c r="H48" i="4"/>
  <c r="B48" i="4"/>
  <c r="D48" i="4"/>
  <c r="A49" i="4"/>
  <c r="H49" i="4"/>
  <c r="B49" i="4"/>
  <c r="D49" i="4"/>
  <c r="A50" i="4"/>
  <c r="H50" i="4"/>
  <c r="B50" i="4"/>
  <c r="D50" i="4"/>
  <c r="A428" i="4"/>
  <c r="H428" i="4"/>
  <c r="B428" i="4"/>
  <c r="D428" i="4"/>
  <c r="A429" i="4"/>
  <c r="H429" i="4"/>
  <c r="B429" i="4"/>
  <c r="D429" i="4"/>
  <c r="A51" i="4"/>
  <c r="H51" i="4"/>
  <c r="B51" i="4"/>
  <c r="D51" i="4"/>
  <c r="A52" i="4"/>
  <c r="H52" i="4"/>
  <c r="B52" i="4"/>
  <c r="D52" i="4"/>
  <c r="A430" i="4"/>
  <c r="H430" i="4"/>
  <c r="B430" i="4"/>
  <c r="D430" i="4"/>
  <c r="A53" i="4"/>
  <c r="H53" i="4"/>
  <c r="B53" i="4"/>
  <c r="D53" i="4"/>
  <c r="A54" i="4"/>
  <c r="H54" i="4"/>
  <c r="B54" i="4"/>
  <c r="D54" i="4"/>
  <c r="A55" i="4"/>
  <c r="H55" i="4"/>
  <c r="B55" i="4"/>
  <c r="D55" i="4"/>
  <c r="A56" i="4"/>
  <c r="H56" i="4"/>
  <c r="B56" i="4"/>
  <c r="D56" i="4"/>
  <c r="A431" i="4"/>
  <c r="H431" i="4"/>
  <c r="B431" i="4"/>
  <c r="D431" i="4"/>
  <c r="A57" i="4"/>
  <c r="H57" i="4"/>
  <c r="B57" i="4"/>
  <c r="D57" i="4"/>
  <c r="A58" i="4"/>
  <c r="H58" i="4"/>
  <c r="B58" i="4"/>
  <c r="D58" i="4"/>
  <c r="A432" i="4"/>
  <c r="H432" i="4"/>
  <c r="B432" i="4"/>
  <c r="D432" i="4"/>
  <c r="A433" i="4"/>
  <c r="H433" i="4"/>
  <c r="B433" i="4"/>
  <c r="D433" i="4"/>
  <c r="A434" i="4"/>
  <c r="H434" i="4"/>
  <c r="B434" i="4"/>
  <c r="D434" i="4"/>
  <c r="A59" i="4"/>
  <c r="H59" i="4"/>
  <c r="B59" i="4"/>
  <c r="D59" i="4"/>
  <c r="A60" i="4"/>
  <c r="H60" i="4"/>
  <c r="B60" i="4"/>
  <c r="D60" i="4"/>
  <c r="A61" i="4"/>
  <c r="H61" i="4"/>
  <c r="B61" i="4"/>
  <c r="D61" i="4"/>
  <c r="A62" i="4"/>
  <c r="H62" i="4"/>
  <c r="B62" i="4"/>
  <c r="D62" i="4"/>
  <c r="A435" i="4"/>
  <c r="H435" i="4"/>
  <c r="B435" i="4"/>
  <c r="D435" i="4"/>
  <c r="A63" i="4"/>
  <c r="H63" i="4"/>
  <c r="B63" i="4"/>
  <c r="D63" i="4"/>
  <c r="A64" i="4"/>
  <c r="H64" i="4"/>
  <c r="B64" i="4"/>
  <c r="D64" i="4"/>
  <c r="A436" i="4"/>
  <c r="H436" i="4"/>
  <c r="B436" i="4"/>
  <c r="D436" i="4"/>
  <c r="A65" i="4"/>
  <c r="H65" i="4"/>
  <c r="B65" i="4"/>
  <c r="D65" i="4"/>
  <c r="A66" i="4"/>
  <c r="H66" i="4"/>
  <c r="B66" i="4"/>
  <c r="D66" i="4"/>
  <c r="A437" i="4"/>
  <c r="H437" i="4"/>
  <c r="B437" i="4"/>
  <c r="D437" i="4"/>
  <c r="A67" i="4"/>
  <c r="H67" i="4"/>
  <c r="B67" i="4"/>
  <c r="D67" i="4"/>
  <c r="A68" i="4"/>
  <c r="H68" i="4"/>
  <c r="B68" i="4"/>
  <c r="D68" i="4"/>
  <c r="A438" i="4"/>
  <c r="H438" i="4"/>
  <c r="B438" i="4"/>
  <c r="D438" i="4"/>
  <c r="A69" i="4"/>
  <c r="H69" i="4"/>
  <c r="B69" i="4"/>
  <c r="D69" i="4"/>
  <c r="A70" i="4"/>
  <c r="H70" i="4"/>
  <c r="B70" i="4"/>
  <c r="D70" i="4"/>
  <c r="A439" i="4"/>
  <c r="H439" i="4"/>
  <c r="B439" i="4"/>
  <c r="D439" i="4"/>
  <c r="A440" i="4"/>
  <c r="H440" i="4"/>
  <c r="B440" i="4"/>
  <c r="D440" i="4"/>
  <c r="A441" i="4"/>
  <c r="H441" i="4"/>
  <c r="B441" i="4"/>
  <c r="D441" i="4"/>
  <c r="A442" i="4"/>
  <c r="H442" i="4"/>
  <c r="B442" i="4"/>
  <c r="D442" i="4"/>
  <c r="A443" i="4"/>
  <c r="H443" i="4"/>
  <c r="B443" i="4"/>
  <c r="D443" i="4"/>
  <c r="A444" i="4"/>
  <c r="H444" i="4"/>
  <c r="B444" i="4"/>
  <c r="D444" i="4"/>
  <c r="A71" i="4"/>
  <c r="H71" i="4"/>
  <c r="B71" i="4"/>
  <c r="D71" i="4"/>
  <c r="A445" i="4"/>
  <c r="H445" i="4"/>
  <c r="B445" i="4"/>
  <c r="D445" i="4"/>
  <c r="A446" i="4"/>
  <c r="H446" i="4"/>
  <c r="B446" i="4"/>
  <c r="D446" i="4"/>
  <c r="A72" i="4"/>
  <c r="H72" i="4"/>
  <c r="B72" i="4"/>
  <c r="D72" i="4"/>
  <c r="A447" i="4"/>
  <c r="H447" i="4"/>
  <c r="B447" i="4"/>
  <c r="D447" i="4"/>
  <c r="A73" i="4"/>
  <c r="H73" i="4"/>
  <c r="B73" i="4"/>
  <c r="D73" i="4"/>
  <c r="A448" i="4"/>
  <c r="H448" i="4"/>
  <c r="B448" i="4"/>
  <c r="D448" i="4"/>
  <c r="A74" i="4"/>
  <c r="H74" i="4"/>
  <c r="B74" i="4"/>
  <c r="D74" i="4"/>
  <c r="A449" i="4"/>
  <c r="H449" i="4"/>
  <c r="B449" i="4"/>
  <c r="D449" i="4"/>
  <c r="A75" i="4"/>
  <c r="H75" i="4"/>
  <c r="B75" i="4"/>
  <c r="D75" i="4"/>
  <c r="A76" i="4"/>
  <c r="H76" i="4"/>
  <c r="B76" i="4"/>
  <c r="D76" i="4"/>
  <c r="A77" i="4"/>
  <c r="H77" i="4"/>
  <c r="B77" i="4"/>
  <c r="D77" i="4"/>
  <c r="A78" i="4"/>
  <c r="H78" i="4"/>
  <c r="B78" i="4"/>
  <c r="D78" i="4"/>
  <c r="A79" i="4"/>
  <c r="H79" i="4"/>
  <c r="B79" i="4"/>
  <c r="D79" i="4"/>
  <c r="A80" i="4"/>
  <c r="H80" i="4"/>
  <c r="B80" i="4"/>
  <c r="D80" i="4"/>
  <c r="A81" i="4"/>
  <c r="H81" i="4"/>
  <c r="B81" i="4"/>
  <c r="D81" i="4"/>
  <c r="A82" i="4"/>
  <c r="H82" i="4"/>
  <c r="B82" i="4"/>
  <c r="D82" i="4"/>
  <c r="A83" i="4"/>
  <c r="H83" i="4"/>
  <c r="B83" i="4"/>
  <c r="D83" i="4"/>
  <c r="A84" i="4"/>
  <c r="H84" i="4"/>
  <c r="B84" i="4"/>
  <c r="D84" i="4"/>
  <c r="A85" i="4"/>
  <c r="H85" i="4"/>
  <c r="B85" i="4"/>
  <c r="D85" i="4"/>
  <c r="A86" i="4"/>
  <c r="H86" i="4"/>
  <c r="B86" i="4"/>
  <c r="D86" i="4"/>
  <c r="A87" i="4"/>
  <c r="H87" i="4"/>
  <c r="B87" i="4"/>
  <c r="D87" i="4"/>
  <c r="A88" i="4"/>
  <c r="H88" i="4"/>
  <c r="B88" i="4"/>
  <c r="D88" i="4"/>
  <c r="A89" i="4"/>
  <c r="H89" i="4"/>
  <c r="B89" i="4"/>
  <c r="D89" i="4"/>
  <c r="A90" i="4"/>
  <c r="H90" i="4"/>
  <c r="B90" i="4"/>
  <c r="D90" i="4"/>
  <c r="A91" i="4"/>
  <c r="H91" i="4"/>
  <c r="B91" i="4"/>
  <c r="D91" i="4"/>
  <c r="A92" i="4"/>
  <c r="H92" i="4"/>
  <c r="B92" i="4"/>
  <c r="D92" i="4"/>
  <c r="A93" i="4"/>
  <c r="H93" i="4"/>
  <c r="B93" i="4"/>
  <c r="D93" i="4"/>
  <c r="A94" i="4"/>
  <c r="H94" i="4"/>
  <c r="B94" i="4"/>
  <c r="D94" i="4"/>
  <c r="A95" i="4"/>
  <c r="H95" i="4"/>
  <c r="B95" i="4"/>
  <c r="D95" i="4"/>
  <c r="A96" i="4"/>
  <c r="H96" i="4"/>
  <c r="B96" i="4"/>
  <c r="D96" i="4"/>
  <c r="A97" i="4"/>
  <c r="H97" i="4"/>
  <c r="B97" i="4"/>
  <c r="D97" i="4"/>
  <c r="A98" i="4"/>
  <c r="H98" i="4"/>
  <c r="B98" i="4"/>
  <c r="D98" i="4"/>
  <c r="A99" i="4"/>
  <c r="H99" i="4"/>
  <c r="B99" i="4"/>
  <c r="D99" i="4"/>
  <c r="A100" i="4"/>
  <c r="H100" i="4"/>
  <c r="B100" i="4"/>
  <c r="D100" i="4"/>
  <c r="A101" i="4"/>
  <c r="H101" i="4"/>
  <c r="B101" i="4"/>
  <c r="D101" i="4"/>
  <c r="A102" i="4"/>
  <c r="H102" i="4"/>
  <c r="B102" i="4"/>
  <c r="D102" i="4"/>
  <c r="A103" i="4"/>
  <c r="H103" i="4"/>
  <c r="B103" i="4"/>
  <c r="D103" i="4"/>
  <c r="A104" i="4"/>
  <c r="H104" i="4"/>
  <c r="B104" i="4"/>
  <c r="D104" i="4"/>
  <c r="A105" i="4"/>
  <c r="H105" i="4"/>
  <c r="B105" i="4"/>
  <c r="D105" i="4"/>
  <c r="A106" i="4"/>
  <c r="H106" i="4"/>
  <c r="B106" i="4"/>
  <c r="D106" i="4"/>
  <c r="A107" i="4"/>
  <c r="H107" i="4"/>
  <c r="B107" i="4"/>
  <c r="D107" i="4"/>
  <c r="A108" i="4"/>
  <c r="H108" i="4"/>
  <c r="B108" i="4"/>
  <c r="D108" i="4"/>
  <c r="A109" i="4"/>
  <c r="H109" i="4"/>
  <c r="B109" i="4"/>
  <c r="D109" i="4"/>
  <c r="A110" i="4"/>
  <c r="H110" i="4"/>
  <c r="B110" i="4"/>
  <c r="D110" i="4"/>
  <c r="A111" i="4"/>
  <c r="H111" i="4"/>
  <c r="B111" i="4"/>
  <c r="D111" i="4"/>
  <c r="A112" i="4"/>
  <c r="H112" i="4"/>
  <c r="B112" i="4"/>
  <c r="D112" i="4"/>
  <c r="A113" i="4"/>
  <c r="H113" i="4"/>
  <c r="B113" i="4"/>
  <c r="D113" i="4"/>
  <c r="A114" i="4"/>
  <c r="H114" i="4"/>
  <c r="B114" i="4"/>
  <c r="D114" i="4"/>
  <c r="A115" i="4"/>
  <c r="H115" i="4"/>
  <c r="B115" i="4"/>
  <c r="D115" i="4"/>
  <c r="A116" i="4"/>
  <c r="H116" i="4"/>
  <c r="B116" i="4"/>
  <c r="D116" i="4"/>
  <c r="A117" i="4"/>
  <c r="H117" i="4"/>
  <c r="B117" i="4"/>
  <c r="D117" i="4"/>
  <c r="A118" i="4"/>
  <c r="H118" i="4"/>
  <c r="B118" i="4"/>
  <c r="D118" i="4"/>
  <c r="A119" i="4"/>
  <c r="H119" i="4"/>
  <c r="B119" i="4"/>
  <c r="D119" i="4"/>
  <c r="A120" i="4"/>
  <c r="H120" i="4"/>
  <c r="B120" i="4"/>
  <c r="D120" i="4"/>
  <c r="A450" i="4"/>
  <c r="H450" i="4"/>
  <c r="B450" i="4"/>
  <c r="D450" i="4"/>
  <c r="A121" i="4"/>
  <c r="H121" i="4"/>
  <c r="B121" i="4"/>
  <c r="D121" i="4"/>
  <c r="A122" i="4"/>
  <c r="H122" i="4"/>
  <c r="B122" i="4"/>
  <c r="D122" i="4"/>
  <c r="A123" i="4"/>
  <c r="H123" i="4"/>
  <c r="B123" i="4"/>
  <c r="D123" i="4"/>
  <c r="A124" i="4"/>
  <c r="H124" i="4"/>
  <c r="B124" i="4"/>
  <c r="D124" i="4"/>
  <c r="A125" i="4"/>
  <c r="H125" i="4"/>
  <c r="B125" i="4"/>
  <c r="D125" i="4"/>
  <c r="A126" i="4"/>
  <c r="H126" i="4"/>
  <c r="B126" i="4"/>
  <c r="D126" i="4"/>
  <c r="A127" i="4"/>
  <c r="H127" i="4"/>
  <c r="B127" i="4"/>
  <c r="D127" i="4"/>
  <c r="A128" i="4"/>
  <c r="H128" i="4"/>
  <c r="B128" i="4"/>
  <c r="D128" i="4"/>
  <c r="A129" i="4"/>
  <c r="H129" i="4"/>
  <c r="B129" i="4"/>
  <c r="D129" i="4"/>
  <c r="A130" i="4"/>
  <c r="H130" i="4"/>
  <c r="B130" i="4"/>
  <c r="D130" i="4"/>
  <c r="A131" i="4"/>
  <c r="H131" i="4"/>
  <c r="B131" i="4"/>
  <c r="D131" i="4"/>
  <c r="A132" i="4"/>
  <c r="H132" i="4"/>
  <c r="B132" i="4"/>
  <c r="D132" i="4"/>
  <c r="A133" i="4"/>
  <c r="H133" i="4"/>
  <c r="B133" i="4"/>
  <c r="D133" i="4"/>
  <c r="A134" i="4"/>
  <c r="H134" i="4"/>
  <c r="B134" i="4"/>
  <c r="D134" i="4"/>
  <c r="A135" i="4"/>
  <c r="H135" i="4"/>
  <c r="B135" i="4"/>
  <c r="D135" i="4"/>
  <c r="A136" i="4"/>
  <c r="H136" i="4"/>
  <c r="B136" i="4"/>
  <c r="D136" i="4"/>
  <c r="A137" i="4"/>
  <c r="H137" i="4"/>
  <c r="B137" i="4"/>
  <c r="D137" i="4"/>
  <c r="A138" i="4"/>
  <c r="H138" i="4"/>
  <c r="B138" i="4"/>
  <c r="D138" i="4"/>
  <c r="A139" i="4"/>
  <c r="H139" i="4"/>
  <c r="B139" i="4"/>
  <c r="D139" i="4"/>
  <c r="A140" i="4"/>
  <c r="H140" i="4"/>
  <c r="B140" i="4"/>
  <c r="D140" i="4"/>
  <c r="A141" i="4"/>
  <c r="H141" i="4"/>
  <c r="B141" i="4"/>
  <c r="D141" i="4"/>
  <c r="A142" i="4"/>
  <c r="H142" i="4"/>
  <c r="B142" i="4"/>
  <c r="D142" i="4"/>
  <c r="A143" i="4"/>
  <c r="H143" i="4"/>
  <c r="B143" i="4"/>
  <c r="D143" i="4"/>
  <c r="A144" i="4"/>
  <c r="H144" i="4"/>
  <c r="B144" i="4"/>
  <c r="D144" i="4"/>
  <c r="A145" i="4"/>
  <c r="H145" i="4"/>
  <c r="B145" i="4"/>
  <c r="D145" i="4"/>
  <c r="A451" i="4"/>
  <c r="H451" i="4"/>
  <c r="B451" i="4"/>
  <c r="D451" i="4"/>
  <c r="A146" i="4"/>
  <c r="H146" i="4"/>
  <c r="B146" i="4"/>
  <c r="D146" i="4"/>
  <c r="A147" i="4"/>
  <c r="H147" i="4"/>
  <c r="B147" i="4"/>
  <c r="D147" i="4"/>
  <c r="A148" i="4"/>
  <c r="H148" i="4"/>
  <c r="B148" i="4"/>
  <c r="D148" i="4"/>
  <c r="A149" i="4"/>
  <c r="H149" i="4"/>
  <c r="B149" i="4"/>
  <c r="D149" i="4"/>
  <c r="A150" i="4"/>
  <c r="H150" i="4"/>
  <c r="B150" i="4"/>
  <c r="D150" i="4"/>
  <c r="A151" i="4"/>
  <c r="H151" i="4"/>
  <c r="B151" i="4"/>
  <c r="D151" i="4"/>
  <c r="A152" i="4"/>
  <c r="H152" i="4"/>
  <c r="B152" i="4"/>
  <c r="D152" i="4"/>
  <c r="A153" i="4"/>
  <c r="H153" i="4"/>
  <c r="B153" i="4"/>
  <c r="D153" i="4"/>
  <c r="A154" i="4"/>
  <c r="H154" i="4"/>
  <c r="B154" i="4"/>
  <c r="D154" i="4"/>
  <c r="A155" i="4"/>
  <c r="H155" i="4"/>
  <c r="B155" i="4"/>
  <c r="D155" i="4"/>
  <c r="A156" i="4"/>
  <c r="H156" i="4"/>
  <c r="B156" i="4"/>
  <c r="D156" i="4"/>
  <c r="A157" i="4"/>
  <c r="H157" i="4"/>
  <c r="B157" i="4"/>
  <c r="D157" i="4"/>
  <c r="A452" i="4"/>
  <c r="H452" i="4"/>
  <c r="B452" i="4"/>
  <c r="D452" i="4"/>
  <c r="A158" i="4"/>
  <c r="H158" i="4"/>
  <c r="B158" i="4"/>
  <c r="D158" i="4"/>
  <c r="A453" i="4"/>
  <c r="H453" i="4"/>
  <c r="B453" i="4"/>
  <c r="D453" i="4"/>
  <c r="A454" i="4"/>
  <c r="H454" i="4"/>
  <c r="B454" i="4"/>
  <c r="D454" i="4"/>
  <c r="A455" i="4"/>
  <c r="H455" i="4"/>
  <c r="B455" i="4"/>
  <c r="D455" i="4"/>
  <c r="A456" i="4"/>
  <c r="H456" i="4"/>
  <c r="B456" i="4"/>
  <c r="D456" i="4"/>
  <c r="A457" i="4"/>
  <c r="H457" i="4"/>
  <c r="B457" i="4"/>
  <c r="D457" i="4"/>
  <c r="A458" i="4"/>
  <c r="H458" i="4"/>
  <c r="B458" i="4"/>
  <c r="D458" i="4"/>
  <c r="A459" i="4"/>
  <c r="H459" i="4"/>
  <c r="B459" i="4"/>
  <c r="D459" i="4"/>
  <c r="A159" i="4"/>
  <c r="H159" i="4"/>
  <c r="B159" i="4"/>
  <c r="D159" i="4"/>
  <c r="A160" i="4"/>
  <c r="H160" i="4"/>
  <c r="B160" i="4"/>
  <c r="D160" i="4"/>
  <c r="A161" i="4"/>
  <c r="H161" i="4"/>
  <c r="B161" i="4"/>
  <c r="D161" i="4"/>
  <c r="A162" i="4"/>
  <c r="H162" i="4"/>
  <c r="B162" i="4"/>
  <c r="D162" i="4"/>
  <c r="A163" i="4"/>
  <c r="H163" i="4"/>
  <c r="B163" i="4"/>
  <c r="D163" i="4"/>
  <c r="A164" i="4"/>
  <c r="H164" i="4"/>
  <c r="B164" i="4"/>
  <c r="D164" i="4"/>
  <c r="A460" i="4"/>
  <c r="H460" i="4"/>
  <c r="B460" i="4"/>
  <c r="D460" i="4"/>
  <c r="A165" i="4"/>
  <c r="H165" i="4"/>
  <c r="B165" i="4"/>
  <c r="D165" i="4"/>
  <c r="A166" i="4"/>
  <c r="H166" i="4"/>
  <c r="B166" i="4"/>
  <c r="D166" i="4"/>
  <c r="A167" i="4"/>
  <c r="H167" i="4"/>
  <c r="B167" i="4"/>
  <c r="D167" i="4"/>
  <c r="A168" i="4"/>
  <c r="H168" i="4"/>
  <c r="B168" i="4"/>
  <c r="D168" i="4"/>
  <c r="A169" i="4"/>
  <c r="H169" i="4"/>
  <c r="B169" i="4"/>
  <c r="D169" i="4"/>
  <c r="A461" i="4"/>
  <c r="H461" i="4"/>
  <c r="B461" i="4"/>
  <c r="D461" i="4"/>
  <c r="A170" i="4"/>
  <c r="H170" i="4"/>
  <c r="B170" i="4"/>
  <c r="D170" i="4"/>
  <c r="A171" i="4"/>
  <c r="H171" i="4"/>
  <c r="B171" i="4"/>
  <c r="D171" i="4"/>
  <c r="A172" i="4"/>
  <c r="H172" i="4"/>
  <c r="B172" i="4"/>
  <c r="D172" i="4"/>
  <c r="A173" i="4"/>
  <c r="H173" i="4"/>
  <c r="B173" i="4"/>
  <c r="D173" i="4"/>
  <c r="A174" i="4"/>
  <c r="H174" i="4"/>
  <c r="B174" i="4"/>
  <c r="D174" i="4"/>
  <c r="A175" i="4"/>
  <c r="H175" i="4"/>
  <c r="B175" i="4"/>
  <c r="D175" i="4"/>
  <c r="A176" i="4"/>
  <c r="H176" i="4"/>
  <c r="B176" i="4"/>
  <c r="D176" i="4"/>
  <c r="A177" i="4"/>
  <c r="H177" i="4"/>
  <c r="B177" i="4"/>
  <c r="D177" i="4"/>
  <c r="A178" i="4"/>
  <c r="H178" i="4"/>
  <c r="B178" i="4"/>
  <c r="D178" i="4"/>
  <c r="A462" i="4"/>
  <c r="H462" i="4"/>
  <c r="B462" i="4"/>
  <c r="D462" i="4"/>
  <c r="A179" i="4"/>
  <c r="H179" i="4"/>
  <c r="B179" i="4"/>
  <c r="D179" i="4"/>
  <c r="A180" i="4"/>
  <c r="H180" i="4"/>
  <c r="B180" i="4"/>
  <c r="D180" i="4"/>
  <c r="A181" i="4"/>
  <c r="H181" i="4"/>
  <c r="B181" i="4"/>
  <c r="D181" i="4"/>
  <c r="A182" i="4"/>
  <c r="H182" i="4"/>
  <c r="B182" i="4"/>
  <c r="D182" i="4"/>
  <c r="A463" i="4"/>
  <c r="H463" i="4"/>
  <c r="B463" i="4"/>
  <c r="D463" i="4"/>
  <c r="A464" i="4"/>
  <c r="H464" i="4"/>
  <c r="B464" i="4"/>
  <c r="D464" i="4"/>
  <c r="A465" i="4"/>
  <c r="H465" i="4"/>
  <c r="B465" i="4"/>
  <c r="D465" i="4"/>
  <c r="A466" i="4"/>
  <c r="H466" i="4"/>
  <c r="B466" i="4"/>
  <c r="D466" i="4"/>
  <c r="A467" i="4"/>
  <c r="H467" i="4"/>
  <c r="B467" i="4"/>
  <c r="D467" i="4"/>
  <c r="A468" i="4"/>
  <c r="H468" i="4"/>
  <c r="B468" i="4"/>
  <c r="D468" i="4"/>
  <c r="A183" i="4"/>
  <c r="H183" i="4"/>
  <c r="B183" i="4"/>
  <c r="D183" i="4"/>
  <c r="A184" i="4"/>
  <c r="H184" i="4"/>
  <c r="B184" i="4"/>
  <c r="D184" i="4"/>
  <c r="A469" i="4"/>
  <c r="H469" i="4"/>
  <c r="B469" i="4"/>
  <c r="D469" i="4"/>
  <c r="A470" i="4"/>
  <c r="H470" i="4"/>
  <c r="B470" i="4"/>
  <c r="D470" i="4"/>
  <c r="A471" i="4"/>
  <c r="H471" i="4"/>
  <c r="B471" i="4"/>
  <c r="D471" i="4"/>
  <c r="A472" i="4"/>
  <c r="H472" i="4"/>
  <c r="B472" i="4"/>
  <c r="D472" i="4"/>
  <c r="A473" i="4"/>
  <c r="H473" i="4"/>
  <c r="B473" i="4"/>
  <c r="D473" i="4"/>
  <c r="A474" i="4"/>
  <c r="H474" i="4"/>
  <c r="B474" i="4"/>
  <c r="D474" i="4"/>
  <c r="A475" i="4"/>
  <c r="H475" i="4"/>
  <c r="B475" i="4"/>
  <c r="D475" i="4"/>
  <c r="A476" i="4"/>
  <c r="H476" i="4"/>
  <c r="B476" i="4"/>
  <c r="D476" i="4"/>
  <c r="A477" i="4"/>
  <c r="H477" i="4"/>
  <c r="B477" i="4"/>
  <c r="D477" i="4"/>
  <c r="A478" i="4"/>
  <c r="H478" i="4"/>
  <c r="B478" i="4"/>
  <c r="D478" i="4"/>
  <c r="A479" i="4"/>
  <c r="H479" i="4"/>
  <c r="B479" i="4"/>
  <c r="D479" i="4"/>
  <c r="A480" i="4"/>
  <c r="H480" i="4"/>
  <c r="B480" i="4"/>
  <c r="D480" i="4"/>
  <c r="A481" i="4"/>
  <c r="H481" i="4"/>
  <c r="B481" i="4"/>
  <c r="D481" i="4"/>
  <c r="A482" i="4"/>
  <c r="H482" i="4"/>
  <c r="B482" i="4"/>
  <c r="D482" i="4"/>
  <c r="A483" i="4"/>
  <c r="H483" i="4"/>
  <c r="B483" i="4"/>
  <c r="D483" i="4"/>
  <c r="A484" i="4"/>
  <c r="H484" i="4"/>
  <c r="B484" i="4"/>
  <c r="D484" i="4"/>
  <c r="A485" i="4"/>
  <c r="H485" i="4"/>
  <c r="B485" i="4"/>
  <c r="D485" i="4"/>
  <c r="A486" i="4"/>
  <c r="H486" i="4"/>
  <c r="B486" i="4"/>
  <c r="D486" i="4"/>
  <c r="A487" i="4"/>
  <c r="H487" i="4"/>
  <c r="B487" i="4"/>
  <c r="D487" i="4"/>
  <c r="A488" i="4"/>
  <c r="H488" i="4"/>
  <c r="B488" i="4"/>
  <c r="D488" i="4"/>
  <c r="A489" i="4"/>
  <c r="H489" i="4"/>
  <c r="B489" i="4"/>
  <c r="D489" i="4"/>
  <c r="A490" i="4"/>
  <c r="H490" i="4"/>
  <c r="B490" i="4"/>
  <c r="D490" i="4"/>
  <c r="A491" i="4"/>
  <c r="H491" i="4"/>
  <c r="B491" i="4"/>
  <c r="D491" i="4"/>
  <c r="A492" i="4"/>
  <c r="H492" i="4"/>
  <c r="B492" i="4"/>
  <c r="D492" i="4"/>
  <c r="A493" i="4"/>
  <c r="H493" i="4"/>
  <c r="B493" i="4"/>
  <c r="D493" i="4"/>
  <c r="A494" i="4"/>
  <c r="H494" i="4"/>
  <c r="B494" i="4"/>
  <c r="D494" i="4"/>
  <c r="A495" i="4"/>
  <c r="H495" i="4"/>
  <c r="B495" i="4"/>
  <c r="D495" i="4"/>
  <c r="A496" i="4"/>
  <c r="H496" i="4"/>
  <c r="B496" i="4"/>
  <c r="D496" i="4"/>
  <c r="A185" i="4"/>
  <c r="H185" i="4"/>
  <c r="B185" i="4"/>
  <c r="D185" i="4"/>
  <c r="A186" i="4"/>
  <c r="H186" i="4"/>
  <c r="B186" i="4"/>
  <c r="D186" i="4"/>
  <c r="A497" i="4"/>
  <c r="H497" i="4"/>
  <c r="B497" i="4"/>
  <c r="D497" i="4"/>
  <c r="A187" i="4"/>
  <c r="H187" i="4"/>
  <c r="B187" i="4"/>
  <c r="D187" i="4"/>
  <c r="A188" i="4"/>
  <c r="H188" i="4"/>
  <c r="B188" i="4"/>
  <c r="D188" i="4"/>
  <c r="A498" i="4"/>
  <c r="H498" i="4"/>
  <c r="B498" i="4"/>
  <c r="D498" i="4"/>
  <c r="A189" i="4"/>
  <c r="H189" i="4"/>
  <c r="B189" i="4"/>
  <c r="D189" i="4"/>
  <c r="A499" i="4"/>
  <c r="H499" i="4"/>
  <c r="B499" i="4"/>
  <c r="D499" i="4"/>
  <c r="A500" i="4"/>
  <c r="H500" i="4"/>
  <c r="B500" i="4"/>
  <c r="D500" i="4"/>
  <c r="A501" i="4"/>
  <c r="H501" i="4"/>
  <c r="B501" i="4"/>
  <c r="D501" i="4"/>
  <c r="A190" i="4"/>
  <c r="H190" i="4"/>
  <c r="B190" i="4"/>
  <c r="D190" i="4"/>
  <c r="A191" i="4"/>
  <c r="H191" i="4"/>
  <c r="B191" i="4"/>
  <c r="D191" i="4"/>
  <c r="A502" i="4"/>
  <c r="H502" i="4"/>
  <c r="B502" i="4"/>
  <c r="D502" i="4"/>
  <c r="A503" i="4"/>
  <c r="H503" i="4"/>
  <c r="B503" i="4"/>
  <c r="D503" i="4"/>
  <c r="A192" i="4"/>
  <c r="H192" i="4"/>
  <c r="B192" i="4"/>
  <c r="D192" i="4"/>
  <c r="A193" i="4"/>
  <c r="H193" i="4"/>
  <c r="B193" i="4"/>
  <c r="D193" i="4"/>
  <c r="A194" i="4"/>
  <c r="H194" i="4"/>
  <c r="B194" i="4"/>
  <c r="D194" i="4"/>
  <c r="A195" i="4"/>
  <c r="H195" i="4"/>
  <c r="B195" i="4"/>
  <c r="D195" i="4"/>
  <c r="A196" i="4"/>
  <c r="H196" i="4"/>
  <c r="B196" i="4"/>
  <c r="D196" i="4"/>
  <c r="H374" i="4"/>
  <c r="D374" i="4"/>
  <c r="B374" i="4"/>
  <c r="A374" i="4"/>
  <c r="H373" i="4"/>
  <c r="B373" i="4"/>
  <c r="D373" i="4"/>
  <c r="A373" i="4"/>
  <c r="H372" i="4"/>
  <c r="D372" i="4"/>
  <c r="B372" i="4"/>
  <c r="A372" i="4"/>
  <c r="H371" i="4"/>
  <c r="B371" i="4"/>
  <c r="D371" i="4"/>
  <c r="A371" i="4"/>
  <c r="H370" i="4"/>
  <c r="D370" i="4"/>
  <c r="B370" i="4"/>
  <c r="A370" i="4"/>
  <c r="H369" i="4"/>
  <c r="B369" i="4"/>
  <c r="D369" i="4"/>
  <c r="A369" i="4"/>
  <c r="H368" i="4"/>
  <c r="D368" i="4"/>
  <c r="B368" i="4"/>
  <c r="A368" i="4"/>
  <c r="H367" i="4"/>
  <c r="B367" i="4"/>
  <c r="D367" i="4"/>
  <c r="A367" i="4"/>
  <c r="H366" i="4"/>
  <c r="D366" i="4"/>
  <c r="B366" i="4"/>
  <c r="A366" i="4"/>
  <c r="H365" i="4"/>
  <c r="B365" i="4"/>
  <c r="D365" i="4"/>
  <c r="A365" i="4"/>
  <c r="H364" i="4"/>
  <c r="D364" i="4"/>
  <c r="B364" i="4"/>
  <c r="A364" i="4"/>
  <c r="H363" i="4"/>
  <c r="B363" i="4"/>
  <c r="D363" i="4"/>
  <c r="A363" i="4"/>
  <c r="H362" i="4"/>
  <c r="D362" i="4"/>
  <c r="B362" i="4"/>
  <c r="A362" i="4"/>
  <c r="H361" i="4"/>
  <c r="B361" i="4"/>
  <c r="D361" i="4"/>
  <c r="A361" i="4"/>
  <c r="H360" i="4"/>
  <c r="D360" i="4"/>
  <c r="B360" i="4"/>
  <c r="A360" i="4"/>
  <c r="H359" i="4"/>
  <c r="B359" i="4"/>
  <c r="D359" i="4"/>
  <c r="A359" i="4"/>
  <c r="H358" i="4"/>
  <c r="D358" i="4"/>
  <c r="B358" i="4"/>
  <c r="A358" i="4"/>
  <c r="H357" i="4"/>
  <c r="B357" i="4"/>
  <c r="D357" i="4"/>
  <c r="A357" i="4"/>
  <c r="H356" i="4"/>
  <c r="D356" i="4"/>
  <c r="B356" i="4"/>
  <c r="A356" i="4"/>
  <c r="H355" i="4"/>
  <c r="B355" i="4"/>
  <c r="D355" i="4"/>
  <c r="A355" i="4"/>
  <c r="H354" i="4"/>
  <c r="D354" i="4"/>
  <c r="B354" i="4"/>
  <c r="A354" i="4"/>
  <c r="H353" i="4"/>
  <c r="B353" i="4"/>
  <c r="D353" i="4"/>
  <c r="A353" i="4"/>
  <c r="H352" i="4"/>
  <c r="D352" i="4"/>
  <c r="B352" i="4"/>
  <c r="A352" i="4"/>
  <c r="H351" i="4"/>
  <c r="B351" i="4"/>
  <c r="D351" i="4"/>
  <c r="A351" i="4"/>
  <c r="H350" i="4"/>
  <c r="D350" i="4"/>
  <c r="B350" i="4"/>
  <c r="A350" i="4"/>
  <c r="H349" i="4"/>
  <c r="B349" i="4"/>
  <c r="D349" i="4"/>
  <c r="A349" i="4"/>
  <c r="H348" i="4"/>
  <c r="D348" i="4"/>
  <c r="B348" i="4"/>
  <c r="A348" i="4"/>
  <c r="H347" i="4"/>
  <c r="B347" i="4"/>
  <c r="D347" i="4"/>
  <c r="A347" i="4"/>
  <c r="H346" i="4"/>
  <c r="D346" i="4"/>
  <c r="B346" i="4"/>
  <c r="A346" i="4"/>
  <c r="H345" i="4"/>
  <c r="B345" i="4"/>
  <c r="D345" i="4"/>
  <c r="A345" i="4"/>
  <c r="H344" i="4"/>
  <c r="D344" i="4"/>
  <c r="B344" i="4"/>
  <c r="A344" i="4"/>
  <c r="H343" i="4"/>
  <c r="B343" i="4"/>
  <c r="D343" i="4"/>
  <c r="A343" i="4"/>
  <c r="H342" i="4"/>
  <c r="D342" i="4"/>
  <c r="B342" i="4"/>
  <c r="A342" i="4"/>
  <c r="H341" i="4"/>
  <c r="B341" i="4"/>
  <c r="D341" i="4"/>
  <c r="A341" i="4"/>
  <c r="H340" i="4"/>
  <c r="D340" i="4"/>
  <c r="B340" i="4"/>
  <c r="A340" i="4"/>
  <c r="H339" i="4"/>
  <c r="B339" i="4"/>
  <c r="D339" i="4"/>
  <c r="A339" i="4"/>
  <c r="H338" i="4"/>
  <c r="D338" i="4"/>
  <c r="B338" i="4"/>
  <c r="A338" i="4"/>
  <c r="H337" i="4"/>
  <c r="B337" i="4"/>
  <c r="D337" i="4"/>
  <c r="A337" i="4"/>
  <c r="H336" i="4"/>
  <c r="D336" i="4"/>
  <c r="B336" i="4"/>
  <c r="A336" i="4"/>
  <c r="H335" i="4"/>
  <c r="B335" i="4"/>
  <c r="D335" i="4"/>
  <c r="A335" i="4"/>
  <c r="H334" i="4"/>
  <c r="D334" i="4"/>
  <c r="B334" i="4"/>
  <c r="A334" i="4"/>
  <c r="H333" i="4"/>
  <c r="B333" i="4"/>
  <c r="D333" i="4"/>
  <c r="A333" i="4"/>
  <c r="H332" i="4"/>
  <c r="D332" i="4"/>
  <c r="B332" i="4"/>
  <c r="A332" i="4"/>
  <c r="H331" i="4"/>
  <c r="B331" i="4"/>
  <c r="D331" i="4"/>
  <c r="A331" i="4"/>
  <c r="H330" i="4"/>
  <c r="D330" i="4"/>
  <c r="B330" i="4"/>
  <c r="A330" i="4"/>
  <c r="H329" i="4"/>
  <c r="B329" i="4"/>
  <c r="D329" i="4"/>
  <c r="A329" i="4"/>
  <c r="H328" i="4"/>
  <c r="D328" i="4"/>
  <c r="B328" i="4"/>
  <c r="A328" i="4"/>
  <c r="H327" i="4"/>
  <c r="B327" i="4"/>
  <c r="D327" i="4"/>
  <c r="A327" i="4"/>
  <c r="H326" i="4"/>
  <c r="D326" i="4"/>
  <c r="B326" i="4"/>
  <c r="A326" i="4"/>
  <c r="H325" i="4"/>
  <c r="B325" i="4"/>
  <c r="D325" i="4"/>
  <c r="A325" i="4"/>
  <c r="H324" i="4"/>
  <c r="D324" i="4"/>
  <c r="B324" i="4"/>
  <c r="A324" i="4"/>
  <c r="H323" i="4"/>
  <c r="B323" i="4"/>
  <c r="D323" i="4"/>
  <c r="A323" i="4"/>
  <c r="H322" i="4"/>
  <c r="D322" i="4"/>
  <c r="B322" i="4"/>
  <c r="A322" i="4"/>
  <c r="H321" i="4"/>
  <c r="B321" i="4"/>
  <c r="D321" i="4"/>
  <c r="A321" i="4"/>
  <c r="H320" i="4"/>
  <c r="D320" i="4"/>
  <c r="B320" i="4"/>
  <c r="A320" i="4"/>
  <c r="H319" i="4"/>
  <c r="B319" i="4"/>
  <c r="D319" i="4"/>
  <c r="A319" i="4"/>
  <c r="H318" i="4"/>
  <c r="D318" i="4"/>
  <c r="B318" i="4"/>
  <c r="A318" i="4"/>
  <c r="H317" i="4"/>
  <c r="B317" i="4"/>
  <c r="D317" i="4"/>
  <c r="A317" i="4"/>
  <c r="H316" i="4"/>
  <c r="D316" i="4"/>
  <c r="B316" i="4"/>
  <c r="A316" i="4"/>
  <c r="H315" i="4"/>
  <c r="B315" i="4"/>
  <c r="D315" i="4"/>
  <c r="A315" i="4"/>
  <c r="H314" i="4"/>
  <c r="D314" i="4"/>
  <c r="B314" i="4"/>
  <c r="A314" i="4"/>
  <c r="H313" i="4"/>
  <c r="B313" i="4"/>
  <c r="D313" i="4"/>
  <c r="A313" i="4"/>
  <c r="H312" i="4"/>
  <c r="D312" i="4"/>
  <c r="B312" i="4"/>
  <c r="A312" i="4"/>
  <c r="H311" i="4"/>
  <c r="B311" i="4"/>
  <c r="D311" i="4"/>
  <c r="A311" i="4"/>
  <c r="H310" i="4"/>
  <c r="D310" i="4"/>
  <c r="B310" i="4"/>
  <c r="A310" i="4"/>
  <c r="H309" i="4"/>
  <c r="B309" i="4"/>
  <c r="D309" i="4"/>
  <c r="A309" i="4"/>
  <c r="H308" i="4"/>
  <c r="D308" i="4"/>
  <c r="B308" i="4"/>
  <c r="A308" i="4"/>
  <c r="H307" i="4"/>
  <c r="B307" i="4"/>
  <c r="D307" i="4"/>
  <c r="A307" i="4"/>
  <c r="H306" i="4"/>
  <c r="D306" i="4"/>
  <c r="B306" i="4"/>
  <c r="A306" i="4"/>
  <c r="H305" i="4"/>
  <c r="B305" i="4"/>
  <c r="D305" i="4"/>
  <c r="A305" i="4"/>
  <c r="H304" i="4"/>
  <c r="D304" i="4"/>
  <c r="B304" i="4"/>
  <c r="A304" i="4"/>
  <c r="H303" i="4"/>
  <c r="B303" i="4"/>
  <c r="D303" i="4"/>
  <c r="A303" i="4"/>
  <c r="H302" i="4"/>
  <c r="D302" i="4"/>
  <c r="B302" i="4"/>
  <c r="A302" i="4"/>
  <c r="H301" i="4"/>
  <c r="B301" i="4"/>
  <c r="D301" i="4"/>
  <c r="A301" i="4"/>
  <c r="H300" i="4"/>
  <c r="D300" i="4"/>
  <c r="B300" i="4"/>
  <c r="A300" i="4"/>
  <c r="H299" i="4"/>
  <c r="B299" i="4"/>
  <c r="D299" i="4"/>
  <c r="A299" i="4"/>
  <c r="H298" i="4"/>
  <c r="D298" i="4"/>
  <c r="B298" i="4"/>
  <c r="A298" i="4"/>
  <c r="H297" i="4"/>
  <c r="B297" i="4"/>
  <c r="D297" i="4"/>
  <c r="A297" i="4"/>
  <c r="H296" i="4"/>
  <c r="D296" i="4"/>
  <c r="B296" i="4"/>
  <c r="A296" i="4"/>
  <c r="H295" i="4"/>
  <c r="B295" i="4"/>
  <c r="D295" i="4"/>
  <c r="A295" i="4"/>
  <c r="H294" i="4"/>
  <c r="D294" i="4"/>
  <c r="B294" i="4"/>
  <c r="A294" i="4"/>
  <c r="H293" i="4"/>
  <c r="B293" i="4"/>
  <c r="D293" i="4"/>
  <c r="A293" i="4"/>
  <c r="H292" i="4"/>
  <c r="D292" i="4"/>
  <c r="B292" i="4"/>
  <c r="A292" i="4"/>
  <c r="H291" i="4"/>
  <c r="B291" i="4"/>
  <c r="D291" i="4"/>
  <c r="A291" i="4"/>
  <c r="H290" i="4"/>
  <c r="D290" i="4"/>
  <c r="B290" i="4"/>
  <c r="A290" i="4"/>
  <c r="H289" i="4"/>
  <c r="B289" i="4"/>
  <c r="D289" i="4"/>
  <c r="A289" i="4"/>
  <c r="H288" i="4"/>
  <c r="D288" i="4"/>
  <c r="B288" i="4"/>
  <c r="A288" i="4"/>
  <c r="H287" i="4"/>
  <c r="B287" i="4"/>
  <c r="D287" i="4"/>
  <c r="A287" i="4"/>
  <c r="H286" i="4"/>
  <c r="D286" i="4"/>
  <c r="B286" i="4"/>
  <c r="A286" i="4"/>
  <c r="H285" i="4"/>
  <c r="B285" i="4"/>
  <c r="D285" i="4"/>
  <c r="A285" i="4"/>
  <c r="H284" i="4"/>
  <c r="D284" i="4"/>
  <c r="B284" i="4"/>
  <c r="A284" i="4"/>
  <c r="H283" i="4"/>
  <c r="B283" i="4"/>
  <c r="D283" i="4"/>
  <c r="A283" i="4"/>
  <c r="H282" i="4"/>
  <c r="D282" i="4"/>
  <c r="B282" i="4"/>
  <c r="A282" i="4"/>
  <c r="H281" i="4"/>
  <c r="B281" i="4"/>
  <c r="D281" i="4"/>
  <c r="A281" i="4"/>
  <c r="H280" i="4"/>
  <c r="D280" i="4"/>
  <c r="B280" i="4"/>
  <c r="A280" i="4"/>
  <c r="H279" i="4"/>
  <c r="B279" i="4"/>
  <c r="D279" i="4"/>
  <c r="A279" i="4"/>
  <c r="H278" i="4"/>
  <c r="D278" i="4"/>
  <c r="B278" i="4"/>
  <c r="A278" i="4"/>
  <c r="H277" i="4"/>
  <c r="B277" i="4"/>
  <c r="D277" i="4"/>
  <c r="A277" i="4"/>
  <c r="H276" i="4"/>
  <c r="D276" i="4"/>
  <c r="B276" i="4"/>
  <c r="A276" i="4"/>
  <c r="H275" i="4"/>
  <c r="B275" i="4"/>
  <c r="D275" i="4"/>
  <c r="A275" i="4"/>
  <c r="H274" i="4"/>
  <c r="D274" i="4"/>
  <c r="B274" i="4"/>
  <c r="A274" i="4"/>
  <c r="H273" i="4"/>
  <c r="B273" i="4"/>
  <c r="D273" i="4"/>
  <c r="A273" i="4"/>
  <c r="H272" i="4"/>
  <c r="D272" i="4"/>
  <c r="B272" i="4"/>
  <c r="A272" i="4"/>
  <c r="H271" i="4"/>
  <c r="B271" i="4"/>
  <c r="D271" i="4"/>
  <c r="A271" i="4"/>
  <c r="H270" i="4"/>
  <c r="D270" i="4"/>
  <c r="B270" i="4"/>
  <c r="A270" i="4"/>
  <c r="H269" i="4"/>
  <c r="B269" i="4"/>
  <c r="D269" i="4"/>
  <c r="A269" i="4"/>
  <c r="H268" i="4"/>
  <c r="F268" i="4"/>
  <c r="D268" i="4"/>
  <c r="B268" i="4"/>
  <c r="A268" i="4"/>
  <c r="H267" i="4"/>
  <c r="B267" i="4"/>
  <c r="F267" i="4"/>
  <c r="D267" i="4"/>
  <c r="A267" i="4"/>
  <c r="H266" i="4"/>
  <c r="F266" i="4"/>
  <c r="D266" i="4"/>
  <c r="B266" i="4"/>
  <c r="A266" i="4"/>
  <c r="H265" i="4"/>
  <c r="F265" i="4"/>
  <c r="D265" i="4"/>
  <c r="B265" i="4"/>
  <c r="A265" i="4"/>
  <c r="H264" i="4"/>
  <c r="B264" i="4"/>
  <c r="F264" i="4"/>
  <c r="D264" i="4"/>
  <c r="A264" i="4"/>
  <c r="H263" i="4"/>
  <c r="B263" i="4"/>
  <c r="D263" i="4"/>
  <c r="A263" i="4"/>
  <c r="H262" i="4"/>
  <c r="B262" i="4"/>
  <c r="D262" i="4"/>
  <c r="A262" i="4"/>
  <c r="H261" i="4"/>
  <c r="B261" i="4"/>
  <c r="D261" i="4"/>
  <c r="A261" i="4"/>
  <c r="H260" i="4"/>
  <c r="B260" i="4"/>
  <c r="D260" i="4"/>
  <c r="A260" i="4"/>
  <c r="H259" i="4"/>
  <c r="D259" i="4"/>
  <c r="B259" i="4"/>
  <c r="A259" i="4"/>
  <c r="H258" i="4"/>
  <c r="B258" i="4"/>
  <c r="D258" i="4"/>
  <c r="A258" i="4"/>
  <c r="H257" i="4"/>
  <c r="D257" i="4"/>
  <c r="B257" i="4"/>
  <c r="A257" i="4"/>
  <c r="H256" i="4"/>
  <c r="B256" i="4"/>
  <c r="D256" i="4"/>
  <c r="A256" i="4"/>
  <c r="H255" i="4"/>
  <c r="D255" i="4"/>
  <c r="B255" i="4"/>
  <c r="A255" i="4"/>
  <c r="H254" i="4"/>
  <c r="B254" i="4"/>
  <c r="D254" i="4"/>
  <c r="A254" i="4"/>
  <c r="H253" i="4"/>
  <c r="B253" i="4"/>
  <c r="D253" i="4"/>
  <c r="A253" i="4"/>
  <c r="H252" i="4"/>
  <c r="B252" i="4"/>
  <c r="D252" i="4"/>
  <c r="A252" i="4"/>
  <c r="H251" i="4"/>
  <c r="B251" i="4"/>
  <c r="D251" i="4"/>
  <c r="A251" i="4"/>
  <c r="H250" i="4"/>
  <c r="B250" i="4"/>
  <c r="D250" i="4"/>
  <c r="A250" i="4"/>
  <c r="H249" i="4"/>
  <c r="D249" i="4"/>
  <c r="B249" i="4"/>
  <c r="A249" i="4"/>
  <c r="H248" i="4"/>
  <c r="B248" i="4"/>
  <c r="D248" i="4"/>
  <c r="A248" i="4"/>
  <c r="H247" i="4"/>
  <c r="B247" i="4"/>
  <c r="D247" i="4"/>
  <c r="A247" i="4"/>
  <c r="H246" i="4"/>
  <c r="B246" i="4"/>
  <c r="D246" i="4"/>
  <c r="A246" i="4"/>
  <c r="H245" i="4"/>
  <c r="B245" i="4"/>
  <c r="D245" i="4"/>
  <c r="A245" i="4"/>
  <c r="H244" i="4"/>
  <c r="B244" i="4"/>
  <c r="D244" i="4"/>
  <c r="A244" i="4"/>
  <c r="H243" i="4"/>
  <c r="D243" i="4"/>
  <c r="B243" i="4"/>
  <c r="A243" i="4"/>
  <c r="H242" i="4"/>
  <c r="B242" i="4"/>
  <c r="D242" i="4"/>
  <c r="A242" i="4"/>
  <c r="H241" i="4"/>
  <c r="D241" i="4"/>
  <c r="B241" i="4"/>
  <c r="A241" i="4"/>
  <c r="H240" i="4"/>
  <c r="B240" i="4"/>
  <c r="D240" i="4"/>
  <c r="A240" i="4"/>
  <c r="H239" i="4"/>
  <c r="D239" i="4"/>
  <c r="B239" i="4"/>
  <c r="A239" i="4"/>
  <c r="H238" i="4"/>
  <c r="B238" i="4"/>
  <c r="D238" i="4"/>
  <c r="A238" i="4"/>
  <c r="H237" i="4"/>
  <c r="B237" i="4"/>
  <c r="D237" i="4"/>
  <c r="A237" i="4"/>
  <c r="H236" i="4"/>
  <c r="B236" i="4"/>
  <c r="D236" i="4"/>
  <c r="A236" i="4"/>
  <c r="H235" i="4"/>
  <c r="B235" i="4"/>
  <c r="D235" i="4"/>
  <c r="A235" i="4"/>
  <c r="H234" i="4"/>
  <c r="B234" i="4"/>
  <c r="D234" i="4"/>
  <c r="A234" i="4"/>
  <c r="H233" i="4"/>
  <c r="D233" i="4"/>
  <c r="B233" i="4"/>
  <c r="A233" i="4"/>
  <c r="H232" i="4"/>
  <c r="B232" i="4"/>
  <c r="D232" i="4"/>
  <c r="A232" i="4"/>
  <c r="H231" i="4"/>
  <c r="B231" i="4"/>
  <c r="D231" i="4"/>
  <c r="A231" i="4"/>
  <c r="H230" i="4"/>
  <c r="B230" i="4"/>
  <c r="D230" i="4"/>
  <c r="A230" i="4"/>
  <c r="H229" i="4"/>
  <c r="B229" i="4"/>
  <c r="D229" i="4"/>
  <c r="A229" i="4"/>
  <c r="H228" i="4"/>
  <c r="B228" i="4"/>
  <c r="D228" i="4"/>
  <c r="A228" i="4"/>
  <c r="H227" i="4"/>
  <c r="D227" i="4"/>
  <c r="B227" i="4"/>
  <c r="A227" i="4"/>
  <c r="H226" i="4"/>
  <c r="B226" i="4"/>
  <c r="D226" i="4"/>
  <c r="A226" i="4"/>
  <c r="H225" i="4"/>
  <c r="D225" i="4"/>
  <c r="B225" i="4"/>
  <c r="A225" i="4"/>
  <c r="H224" i="4"/>
  <c r="B224" i="4"/>
  <c r="D224" i="4"/>
  <c r="A224" i="4"/>
  <c r="H223" i="4"/>
  <c r="D223" i="4"/>
  <c r="B223" i="4"/>
  <c r="A223" i="4"/>
  <c r="H222" i="4"/>
  <c r="B222" i="4"/>
  <c r="D222" i="4"/>
  <c r="A222" i="4"/>
  <c r="H221" i="4"/>
  <c r="B221" i="4"/>
  <c r="D221" i="4"/>
  <c r="A221" i="4"/>
  <c r="H220" i="4"/>
  <c r="B220" i="4"/>
  <c r="D220" i="4"/>
  <c r="A220" i="4"/>
  <c r="H219" i="4"/>
  <c r="B219" i="4"/>
  <c r="D219" i="4"/>
  <c r="A219" i="4"/>
  <c r="H218" i="4"/>
  <c r="B218" i="4"/>
  <c r="D218" i="4"/>
  <c r="A218" i="4"/>
  <c r="H217" i="4"/>
  <c r="D217" i="4"/>
  <c r="B217" i="4"/>
  <c r="A217" i="4"/>
  <c r="H216" i="4"/>
  <c r="B216" i="4"/>
  <c r="D216" i="4"/>
  <c r="A216" i="4"/>
  <c r="H215" i="4"/>
  <c r="B215" i="4"/>
  <c r="D215" i="4"/>
  <c r="A215" i="4"/>
  <c r="H214" i="4"/>
  <c r="B214" i="4"/>
  <c r="D214" i="4"/>
  <c r="A214" i="4"/>
  <c r="H213" i="4"/>
  <c r="B213" i="4"/>
  <c r="D213" i="4"/>
  <c r="A213" i="4"/>
  <c r="H212" i="4"/>
  <c r="B212" i="4"/>
  <c r="D212" i="4"/>
  <c r="A212" i="4"/>
  <c r="H211" i="4"/>
  <c r="D211" i="4"/>
  <c r="B211" i="4"/>
  <c r="A211" i="4"/>
  <c r="H210" i="4"/>
  <c r="B210" i="4"/>
  <c r="D210" i="4"/>
  <c r="A210" i="4"/>
  <c r="H209" i="4"/>
  <c r="D209" i="4"/>
  <c r="B209" i="4"/>
  <c r="A209" i="4"/>
  <c r="H208" i="4"/>
  <c r="B208" i="4"/>
  <c r="D208" i="4"/>
  <c r="A208" i="4"/>
  <c r="H207" i="4"/>
  <c r="D207" i="4"/>
  <c r="B207" i="4"/>
  <c r="A207" i="4"/>
  <c r="H206" i="4"/>
  <c r="B206" i="4"/>
  <c r="D206" i="4"/>
  <c r="A206" i="4"/>
  <c r="H205" i="4"/>
  <c r="B205" i="4"/>
  <c r="D205" i="4"/>
  <c r="A205" i="4"/>
  <c r="H204" i="4"/>
  <c r="B204" i="4"/>
  <c r="D204" i="4"/>
  <c r="A204" i="4"/>
  <c r="H203" i="4"/>
  <c r="B203" i="4"/>
  <c r="D203" i="4"/>
  <c r="A203" i="4"/>
  <c r="H202" i="4"/>
  <c r="B202" i="4"/>
  <c r="D202" i="4"/>
  <c r="A202" i="4"/>
  <c r="H201" i="4"/>
  <c r="D201" i="4"/>
  <c r="B201" i="4"/>
  <c r="A201" i="4"/>
  <c r="H200" i="4"/>
  <c r="B200" i="4"/>
  <c r="D200" i="4"/>
  <c r="A200" i="4"/>
  <c r="H199" i="4"/>
  <c r="B199" i="4"/>
  <c r="D199" i="4"/>
  <c r="A199" i="4"/>
  <c r="H198" i="4"/>
  <c r="B198" i="4"/>
  <c r="D198" i="4"/>
  <c r="A198" i="4"/>
  <c r="H197" i="4"/>
  <c r="B197" i="4"/>
  <c r="D197" i="4"/>
  <c r="A197" i="4"/>
  <c r="F12" i="3"/>
  <c r="F13" i="3" s="1"/>
  <c r="C17" i="3"/>
  <c r="E58" i="1"/>
  <c r="F58" i="1"/>
  <c r="E40" i="1"/>
  <c r="F40" i="1"/>
  <c r="E35" i="1"/>
  <c r="F35" i="1"/>
  <c r="E225" i="1"/>
  <c r="F225" i="1"/>
  <c r="E229" i="1"/>
  <c r="F229" i="1"/>
  <c r="E230" i="1"/>
  <c r="F230" i="1"/>
  <c r="E236" i="1"/>
  <c r="F236" i="1"/>
  <c r="E240" i="1"/>
  <c r="F240" i="1"/>
  <c r="G240" i="1"/>
  <c r="M240" i="1"/>
  <c r="E243" i="1"/>
  <c r="F243" i="1"/>
  <c r="E244" i="1"/>
  <c r="F244" i="1"/>
  <c r="E260" i="1"/>
  <c r="F260" i="1"/>
  <c r="G260" i="1"/>
  <c r="L260" i="1"/>
  <c r="E246" i="1"/>
  <c r="F246" i="1"/>
  <c r="E247" i="1"/>
  <c r="F247" i="1"/>
  <c r="E251" i="1"/>
  <c r="F251" i="1"/>
  <c r="E253" i="1"/>
  <c r="F253" i="1"/>
  <c r="E255" i="1"/>
  <c r="F255" i="1"/>
  <c r="E259" i="1"/>
  <c r="F259" i="1"/>
  <c r="E262" i="1"/>
  <c r="F262" i="1"/>
  <c r="E266" i="1"/>
  <c r="F266" i="1"/>
  <c r="E267" i="1"/>
  <c r="F267" i="1"/>
  <c r="E268" i="1"/>
  <c r="F268" i="1"/>
  <c r="E272" i="1"/>
  <c r="F272" i="1"/>
  <c r="E273" i="1"/>
  <c r="F273" i="1"/>
  <c r="R25" i="1"/>
  <c r="R26" i="1"/>
  <c r="R30" i="1"/>
  <c r="R31" i="1"/>
  <c r="R35" i="1"/>
  <c r="R38" i="1"/>
  <c r="R39" i="1"/>
  <c r="R40" i="1"/>
  <c r="R41" i="1"/>
  <c r="R44" i="1"/>
  <c r="R45" i="1"/>
  <c r="R57" i="1"/>
  <c r="R58" i="1"/>
  <c r="R64" i="1"/>
  <c r="R80" i="1"/>
  <c r="R89" i="1"/>
  <c r="R93" i="1"/>
  <c r="R150" i="1"/>
  <c r="C7" i="1"/>
  <c r="C8" i="1"/>
  <c r="R189" i="1"/>
  <c r="R195" i="1"/>
  <c r="R209" i="1"/>
  <c r="R217" i="1"/>
  <c r="R102" i="1"/>
  <c r="R117" i="1"/>
  <c r="R142" i="1"/>
  <c r="R227" i="1"/>
  <c r="R228" i="1"/>
  <c r="R174" i="1"/>
  <c r="R197" i="1"/>
  <c r="R231" i="1"/>
  <c r="R239" i="1"/>
  <c r="R139" i="1"/>
  <c r="R215" i="1"/>
  <c r="R219" i="1"/>
  <c r="R221" i="1"/>
  <c r="R22" i="1"/>
  <c r="R23" i="1"/>
  <c r="R24" i="1"/>
  <c r="R27" i="1"/>
  <c r="R28" i="1"/>
  <c r="R29" i="1"/>
  <c r="R32" i="1"/>
  <c r="R33" i="1"/>
  <c r="R36" i="1"/>
  <c r="R37" i="1"/>
  <c r="R43" i="1"/>
  <c r="R46" i="1"/>
  <c r="R47" i="1"/>
  <c r="R48" i="1"/>
  <c r="R49" i="1"/>
  <c r="R51" i="1"/>
  <c r="R52" i="1"/>
  <c r="R53" i="1"/>
  <c r="R54" i="1"/>
  <c r="R55" i="1"/>
  <c r="R56" i="1"/>
  <c r="R59" i="1"/>
  <c r="R60" i="1"/>
  <c r="R62" i="1"/>
  <c r="R63" i="1"/>
  <c r="R65" i="1"/>
  <c r="R61" i="1"/>
  <c r="R66" i="1"/>
  <c r="R67" i="1"/>
  <c r="R77" i="1"/>
  <c r="R250" i="1"/>
  <c r="R251" i="1"/>
  <c r="R253" i="1"/>
  <c r="R254" i="1"/>
  <c r="R255" i="1"/>
  <c r="R258" i="1"/>
  <c r="R259" i="1"/>
  <c r="R261" i="1"/>
  <c r="R262" i="1"/>
  <c r="R263" i="1"/>
  <c r="R264" i="1"/>
  <c r="R265" i="1"/>
  <c r="R81" i="1"/>
  <c r="R82" i="1"/>
  <c r="R266" i="1"/>
  <c r="R267" i="1"/>
  <c r="R268" i="1"/>
  <c r="R271" i="1"/>
  <c r="R272" i="1"/>
  <c r="R270" i="1"/>
  <c r="R273" i="1"/>
  <c r="R83" i="1"/>
  <c r="R84" i="1"/>
  <c r="R87" i="1"/>
  <c r="R88" i="1"/>
  <c r="R90" i="1"/>
  <c r="R91" i="1"/>
  <c r="R94" i="1"/>
  <c r="R95" i="1"/>
  <c r="R100" i="1"/>
  <c r="R101" i="1"/>
  <c r="R103" i="1"/>
  <c r="R104" i="1"/>
  <c r="R105" i="1"/>
  <c r="R98" i="1"/>
  <c r="R106" i="1"/>
  <c r="R107" i="1"/>
  <c r="R108" i="1"/>
  <c r="R111" i="1"/>
  <c r="R112" i="1"/>
  <c r="R113" i="1"/>
  <c r="R115" i="1"/>
  <c r="R116" i="1"/>
  <c r="R118" i="1"/>
  <c r="R119" i="1"/>
  <c r="R123" i="1"/>
  <c r="R124" i="1"/>
  <c r="R125" i="1"/>
  <c r="R126" i="1"/>
  <c r="R127" i="1"/>
  <c r="R130" i="1"/>
  <c r="R128" i="1"/>
  <c r="R133" i="1"/>
  <c r="R134" i="1"/>
  <c r="R135" i="1"/>
  <c r="R69" i="1"/>
  <c r="R136" i="1"/>
  <c r="R137" i="1"/>
  <c r="R131" i="1"/>
  <c r="R132" i="1"/>
  <c r="R138" i="1"/>
  <c r="R140" i="1"/>
  <c r="R143" i="1"/>
  <c r="R145" i="1"/>
  <c r="R146" i="1"/>
  <c r="R147" i="1"/>
  <c r="R148" i="1"/>
  <c r="R151" i="1"/>
  <c r="R154" i="1"/>
  <c r="R152" i="1"/>
  <c r="R153" i="1"/>
  <c r="R155" i="1"/>
  <c r="R156" i="1"/>
  <c r="R157" i="1"/>
  <c r="R71" i="1"/>
  <c r="R72" i="1"/>
  <c r="R73" i="1"/>
  <c r="R74" i="1"/>
  <c r="R75" i="1"/>
  <c r="R161" i="1"/>
  <c r="R163" i="1"/>
  <c r="R164" i="1"/>
  <c r="R158" i="1"/>
  <c r="R171" i="1"/>
  <c r="R172" i="1"/>
  <c r="R168" i="1"/>
  <c r="R175" i="1"/>
  <c r="R176" i="1"/>
  <c r="R177" i="1"/>
  <c r="R178" i="1"/>
  <c r="R179" i="1"/>
  <c r="R180" i="1"/>
  <c r="R181" i="1"/>
  <c r="R76" i="1"/>
  <c r="R182" i="1"/>
  <c r="R183" i="1"/>
  <c r="R186" i="1"/>
  <c r="R187" i="1"/>
  <c r="R190" i="1"/>
  <c r="R193" i="1"/>
  <c r="R196" i="1"/>
  <c r="R201" i="1"/>
  <c r="R202" i="1"/>
  <c r="R203" i="1"/>
  <c r="R204" i="1"/>
  <c r="R205" i="1"/>
  <c r="R214" i="1"/>
  <c r="R218" i="1"/>
  <c r="R220" i="1"/>
  <c r="R223" i="1"/>
  <c r="R224" i="1"/>
  <c r="R232" i="1"/>
  <c r="R235" i="1"/>
  <c r="R237" i="1"/>
  <c r="R240" i="1"/>
  <c r="R241" i="1"/>
  <c r="R243" i="1"/>
  <c r="R244" i="1"/>
  <c r="R245" i="1"/>
  <c r="R246" i="1"/>
  <c r="R247" i="1"/>
  <c r="R248" i="1"/>
  <c r="R249" i="1"/>
  <c r="R162" i="1"/>
  <c r="R199" i="1"/>
  <c r="R200" i="1"/>
  <c r="R229" i="1"/>
  <c r="R242" i="1"/>
  <c r="R256" i="1"/>
  <c r="R170" i="1"/>
  <c r="R144" i="1"/>
  <c r="E199" i="1"/>
  <c r="F199" i="1"/>
  <c r="G199" i="1"/>
  <c r="O199" i="1"/>
  <c r="E22" i="1"/>
  <c r="F22" i="1"/>
  <c r="E24" i="1"/>
  <c r="F24" i="1"/>
  <c r="G24" i="1"/>
  <c r="M24" i="1"/>
  <c r="E36" i="1"/>
  <c r="F36" i="1"/>
  <c r="E43" i="1"/>
  <c r="F43" i="1"/>
  <c r="G43" i="1"/>
  <c r="M43" i="1"/>
  <c r="E52" i="1"/>
  <c r="F52" i="1"/>
  <c r="E54" i="1"/>
  <c r="F54" i="1"/>
  <c r="G54" i="1"/>
  <c r="M54" i="1"/>
  <c r="E63" i="1"/>
  <c r="F63" i="1"/>
  <c r="E61" i="1"/>
  <c r="F61" i="1"/>
  <c r="G61" i="1"/>
  <c r="M61" i="1"/>
  <c r="E83" i="1"/>
  <c r="F83" i="1"/>
  <c r="E87" i="1"/>
  <c r="F87" i="1"/>
  <c r="G87" i="1"/>
  <c r="M87" i="1"/>
  <c r="E100" i="1"/>
  <c r="F100" i="1"/>
  <c r="E103" i="1"/>
  <c r="F103" i="1"/>
  <c r="G103" i="1"/>
  <c r="M103" i="1"/>
  <c r="E108" i="1"/>
  <c r="F108" i="1"/>
  <c r="E112" i="1"/>
  <c r="F112" i="1"/>
  <c r="G112" i="1"/>
  <c r="M112" i="1"/>
  <c r="E123" i="1"/>
  <c r="F123" i="1"/>
  <c r="E124" i="1"/>
  <c r="F124" i="1"/>
  <c r="E125" i="1"/>
  <c r="F125" i="1"/>
  <c r="G125" i="1"/>
  <c r="M125" i="1"/>
  <c r="E126" i="1"/>
  <c r="F126" i="1"/>
  <c r="G126" i="1"/>
  <c r="M126" i="1"/>
  <c r="E127" i="1"/>
  <c r="F127" i="1"/>
  <c r="G127" i="1"/>
  <c r="M127" i="1"/>
  <c r="E133" i="1"/>
  <c r="F133" i="1"/>
  <c r="E134" i="1"/>
  <c r="F134" i="1"/>
  <c r="G134" i="1"/>
  <c r="M134" i="1"/>
  <c r="E135" i="1"/>
  <c r="F135" i="1"/>
  <c r="G135" i="1"/>
  <c r="M135" i="1"/>
  <c r="E69" i="1"/>
  <c r="F69" i="1"/>
  <c r="E136" i="1"/>
  <c r="F136" i="1"/>
  <c r="G136" i="1"/>
  <c r="M136" i="1"/>
  <c r="E131" i="1"/>
  <c r="F131" i="1"/>
  <c r="G131" i="1"/>
  <c r="M131" i="1"/>
  <c r="E132" i="1"/>
  <c r="F132" i="1"/>
  <c r="G132" i="1"/>
  <c r="M132" i="1"/>
  <c r="E140" i="1"/>
  <c r="F140" i="1"/>
  <c r="E143" i="1"/>
  <c r="F143" i="1"/>
  <c r="E145" i="1"/>
  <c r="F145" i="1"/>
  <c r="G145" i="1"/>
  <c r="M145" i="1"/>
  <c r="E146" i="1"/>
  <c r="F146" i="1"/>
  <c r="G146" i="1"/>
  <c r="M146" i="1"/>
  <c r="E147" i="1"/>
  <c r="F147" i="1"/>
  <c r="G147" i="1"/>
  <c r="M147" i="1"/>
  <c r="E154" i="1"/>
  <c r="F154" i="1"/>
  <c r="E152" i="1"/>
  <c r="F152" i="1"/>
  <c r="G152" i="1"/>
  <c r="M152" i="1"/>
  <c r="E153" i="1"/>
  <c r="F153" i="1"/>
  <c r="G153" i="1"/>
  <c r="M153" i="1"/>
  <c r="E155" i="1"/>
  <c r="F155" i="1"/>
  <c r="E156" i="1"/>
  <c r="F156" i="1"/>
  <c r="G156" i="1"/>
  <c r="M156" i="1"/>
  <c r="E71" i="1"/>
  <c r="F71" i="1"/>
  <c r="G71" i="1"/>
  <c r="M71" i="1"/>
  <c r="E72" i="1"/>
  <c r="F72" i="1"/>
  <c r="G72" i="1"/>
  <c r="M72" i="1"/>
  <c r="E74" i="1"/>
  <c r="F74" i="1"/>
  <c r="E75" i="1"/>
  <c r="F75" i="1"/>
  <c r="E161" i="1"/>
  <c r="F161" i="1"/>
  <c r="G161" i="1"/>
  <c r="M161" i="1"/>
  <c r="E163" i="1"/>
  <c r="F163" i="1"/>
  <c r="G163" i="1"/>
  <c r="M163" i="1"/>
  <c r="E164" i="1"/>
  <c r="F164" i="1"/>
  <c r="G164" i="1"/>
  <c r="M164" i="1"/>
  <c r="E172" i="1"/>
  <c r="F172" i="1"/>
  <c r="E168" i="1"/>
  <c r="F168" i="1"/>
  <c r="G168" i="1"/>
  <c r="M168" i="1"/>
  <c r="E175" i="1"/>
  <c r="F175" i="1"/>
  <c r="G175" i="1"/>
  <c r="M175" i="1"/>
  <c r="E176" i="1"/>
  <c r="F176" i="1"/>
  <c r="E177" i="1"/>
  <c r="F177" i="1"/>
  <c r="G177" i="1"/>
  <c r="M177" i="1"/>
  <c r="E179" i="1"/>
  <c r="F179" i="1"/>
  <c r="G179" i="1"/>
  <c r="M179" i="1"/>
  <c r="E180" i="1"/>
  <c r="F180" i="1"/>
  <c r="G180" i="1"/>
  <c r="M180" i="1"/>
  <c r="E76" i="1"/>
  <c r="F76" i="1"/>
  <c r="E182" i="1"/>
  <c r="F182" i="1"/>
  <c r="E183" i="1"/>
  <c r="F183" i="1"/>
  <c r="G183" i="1"/>
  <c r="M183" i="1"/>
  <c r="E186" i="1"/>
  <c r="F186" i="1"/>
  <c r="G186" i="1"/>
  <c r="M186" i="1"/>
  <c r="E187" i="1"/>
  <c r="F187" i="1"/>
  <c r="G187" i="1"/>
  <c r="M187" i="1"/>
  <c r="E196" i="1"/>
  <c r="F196" i="1"/>
  <c r="E201" i="1"/>
  <c r="F201" i="1"/>
  <c r="G201" i="1"/>
  <c r="M201" i="1"/>
  <c r="E202" i="1"/>
  <c r="F202" i="1"/>
  <c r="G202" i="1"/>
  <c r="M202" i="1"/>
  <c r="E203" i="1"/>
  <c r="F203" i="1"/>
  <c r="E204" i="1"/>
  <c r="F204" i="1"/>
  <c r="G204" i="1"/>
  <c r="M204" i="1"/>
  <c r="E214" i="1"/>
  <c r="F214" i="1"/>
  <c r="G214" i="1"/>
  <c r="M214" i="1"/>
  <c r="E218" i="1"/>
  <c r="F218" i="1"/>
  <c r="G218" i="1"/>
  <c r="M218" i="1"/>
  <c r="E223" i="1"/>
  <c r="F223" i="1"/>
  <c r="E224" i="1"/>
  <c r="F224" i="1"/>
  <c r="E195" i="1"/>
  <c r="F195" i="1"/>
  <c r="E209" i="1"/>
  <c r="F209" i="1"/>
  <c r="G209" i="1"/>
  <c r="O209" i="1"/>
  <c r="E217" i="1"/>
  <c r="F217" i="1"/>
  <c r="E102" i="1"/>
  <c r="F102" i="1"/>
  <c r="G102" i="1"/>
  <c r="O102" i="1"/>
  <c r="E117" i="1"/>
  <c r="F117" i="1"/>
  <c r="E197" i="1"/>
  <c r="F197" i="1"/>
  <c r="G197" i="1"/>
  <c r="O197" i="1"/>
  <c r="E139" i="1"/>
  <c r="F139" i="1"/>
  <c r="E189" i="1"/>
  <c r="F189" i="1"/>
  <c r="E99" i="1"/>
  <c r="F99" i="1"/>
  <c r="G99" i="1"/>
  <c r="L99" i="1"/>
  <c r="E109" i="1"/>
  <c r="F109" i="1"/>
  <c r="E110" i="1"/>
  <c r="F110" i="1"/>
  <c r="G110" i="1"/>
  <c r="L110" i="1"/>
  <c r="E122" i="1"/>
  <c r="F122" i="1"/>
  <c r="G122" i="1"/>
  <c r="L122" i="1"/>
  <c r="E129" i="1"/>
  <c r="F129" i="1"/>
  <c r="E141" i="1"/>
  <c r="F141" i="1"/>
  <c r="G141" i="1"/>
  <c r="L141" i="1"/>
  <c r="E159" i="1"/>
  <c r="F159" i="1"/>
  <c r="E160" i="1"/>
  <c r="F160" i="1"/>
  <c r="G160" i="1"/>
  <c r="L160" i="1"/>
  <c r="E166" i="1"/>
  <c r="F166" i="1"/>
  <c r="G166" i="1"/>
  <c r="L166" i="1"/>
  <c r="E167" i="1"/>
  <c r="F167" i="1"/>
  <c r="G167" i="1"/>
  <c r="L167" i="1"/>
  <c r="E173" i="1"/>
  <c r="F173" i="1"/>
  <c r="G173" i="1"/>
  <c r="L173" i="1"/>
  <c r="E184" i="1"/>
  <c r="F184" i="1"/>
  <c r="G184" i="1"/>
  <c r="L184" i="1"/>
  <c r="E185" i="1"/>
  <c r="F185" i="1"/>
  <c r="G185" i="1"/>
  <c r="L185" i="1"/>
  <c r="E191" i="1"/>
  <c r="F191" i="1"/>
  <c r="G191" i="1"/>
  <c r="L191" i="1"/>
  <c r="E192" i="1"/>
  <c r="F192" i="1"/>
  <c r="G192" i="1"/>
  <c r="L192" i="1"/>
  <c r="E198" i="1"/>
  <c r="F198" i="1"/>
  <c r="G198" i="1"/>
  <c r="L198" i="1"/>
  <c r="E206" i="1"/>
  <c r="F206" i="1"/>
  <c r="G206" i="1"/>
  <c r="L206" i="1"/>
  <c r="E207" i="1"/>
  <c r="F207" i="1"/>
  <c r="G207" i="1"/>
  <c r="L207" i="1"/>
  <c r="E210" i="1"/>
  <c r="F210" i="1"/>
  <c r="G210" i="1"/>
  <c r="L210" i="1"/>
  <c r="E211" i="1"/>
  <c r="F211" i="1"/>
  <c r="G211" i="1"/>
  <c r="L211" i="1"/>
  <c r="E212" i="1"/>
  <c r="F212" i="1"/>
  <c r="G212" i="1"/>
  <c r="L212" i="1"/>
  <c r="E213" i="1"/>
  <c r="F213" i="1"/>
  <c r="G213" i="1"/>
  <c r="L213" i="1"/>
  <c r="E222" i="1"/>
  <c r="F222" i="1"/>
  <c r="G222" i="1"/>
  <c r="L222" i="1"/>
  <c r="E96" i="1"/>
  <c r="F96" i="1"/>
  <c r="G96" i="1"/>
  <c r="L96" i="1"/>
  <c r="R96" i="1"/>
  <c r="R99" i="1"/>
  <c r="R109" i="1"/>
  <c r="R110" i="1"/>
  <c r="R121" i="1"/>
  <c r="R122" i="1"/>
  <c r="R129" i="1"/>
  <c r="R141" i="1"/>
  <c r="R159" i="1"/>
  <c r="R160" i="1"/>
  <c r="R166" i="1"/>
  <c r="R167" i="1"/>
  <c r="R173" i="1"/>
  <c r="R184" i="1"/>
  <c r="R185" i="1"/>
  <c r="R191" i="1"/>
  <c r="R192" i="1"/>
  <c r="R198" i="1"/>
  <c r="R206" i="1"/>
  <c r="R207" i="1"/>
  <c r="R210" i="1"/>
  <c r="R211" i="1"/>
  <c r="R212" i="1"/>
  <c r="R213" i="1"/>
  <c r="R222" i="1"/>
  <c r="R225" i="1"/>
  <c r="R226" i="1"/>
  <c r="R230" i="1"/>
  <c r="R236" i="1"/>
  <c r="R238" i="1"/>
  <c r="R252" i="1"/>
  <c r="R257" i="1"/>
  <c r="R260" i="1"/>
  <c r="E216" i="1"/>
  <c r="F216" i="1"/>
  <c r="G216" i="1"/>
  <c r="J216" i="1"/>
  <c r="E194" i="1"/>
  <c r="F194" i="1"/>
  <c r="G194" i="1"/>
  <c r="J194" i="1"/>
  <c r="E208" i="1"/>
  <c r="F208" i="1"/>
  <c r="G208" i="1"/>
  <c r="J208" i="1"/>
  <c r="E34" i="1"/>
  <c r="F34" i="1"/>
  <c r="G34" i="1"/>
  <c r="I34" i="1"/>
  <c r="E42" i="1"/>
  <c r="F42" i="1"/>
  <c r="G42" i="1"/>
  <c r="I42" i="1"/>
  <c r="E50" i="1"/>
  <c r="F50" i="1"/>
  <c r="G50" i="1"/>
  <c r="I50" i="1"/>
  <c r="E68" i="1"/>
  <c r="F68" i="1"/>
  <c r="G68" i="1"/>
  <c r="I68" i="1"/>
  <c r="E70" i="1"/>
  <c r="F70" i="1"/>
  <c r="G70" i="1"/>
  <c r="K70" i="1"/>
  <c r="E78" i="1"/>
  <c r="F78" i="1"/>
  <c r="G78" i="1"/>
  <c r="I78" i="1"/>
  <c r="E79" i="1"/>
  <c r="F79" i="1"/>
  <c r="G79" i="1"/>
  <c r="K79" i="1"/>
  <c r="E85" i="1"/>
  <c r="F85" i="1"/>
  <c r="G85" i="1"/>
  <c r="K85" i="1"/>
  <c r="E86" i="1"/>
  <c r="F86" i="1"/>
  <c r="G86" i="1"/>
  <c r="K86" i="1"/>
  <c r="E92" i="1"/>
  <c r="F92" i="1"/>
  <c r="G92" i="1"/>
  <c r="K92" i="1"/>
  <c r="E97" i="1"/>
  <c r="F97" i="1"/>
  <c r="G97" i="1"/>
  <c r="I97" i="1"/>
  <c r="E114" i="1"/>
  <c r="F114" i="1"/>
  <c r="G114" i="1"/>
  <c r="I114" i="1"/>
  <c r="E120" i="1"/>
  <c r="F120" i="1"/>
  <c r="G120" i="1"/>
  <c r="I120" i="1"/>
  <c r="E149" i="1"/>
  <c r="F149" i="1"/>
  <c r="G149" i="1"/>
  <c r="I149" i="1"/>
  <c r="E165" i="1"/>
  <c r="F165" i="1"/>
  <c r="G165" i="1"/>
  <c r="J165" i="1"/>
  <c r="E169" i="1"/>
  <c r="F169" i="1"/>
  <c r="G169" i="1"/>
  <c r="J169" i="1"/>
  <c r="E188" i="1"/>
  <c r="F188" i="1"/>
  <c r="G188" i="1"/>
  <c r="J188" i="1"/>
  <c r="K149" i="1"/>
  <c r="E21" i="1"/>
  <c r="F21" i="1"/>
  <c r="G21" i="1"/>
  <c r="H21" i="1"/>
  <c r="R165" i="1"/>
  <c r="R169" i="1"/>
  <c r="R188" i="1"/>
  <c r="R194" i="1"/>
  <c r="R208" i="1"/>
  <c r="R216" i="1"/>
  <c r="R149" i="1"/>
  <c r="R34" i="1"/>
  <c r="R42" i="1"/>
  <c r="R50" i="1"/>
  <c r="R68" i="1"/>
  <c r="R78" i="1"/>
  <c r="R97" i="1"/>
  <c r="R114" i="1"/>
  <c r="R120" i="1"/>
  <c r="R86" i="1"/>
  <c r="R92" i="1"/>
  <c r="R70" i="1"/>
  <c r="R79" i="1"/>
  <c r="R85" i="1"/>
  <c r="R234" i="1"/>
  <c r="R233" i="1"/>
  <c r="C18" i="1"/>
  <c r="R269" i="1"/>
  <c r="R21" i="1"/>
  <c r="G40" i="1"/>
  <c r="K40" i="1"/>
  <c r="G38" i="1"/>
  <c r="K38" i="1"/>
  <c r="G225" i="1"/>
  <c r="L225" i="1"/>
  <c r="E231" i="1"/>
  <c r="F231" i="1"/>
  <c r="E239" i="1"/>
  <c r="F239" i="1"/>
  <c r="G239" i="1"/>
  <c r="O239" i="1"/>
  <c r="G241" i="1"/>
  <c r="M241" i="1"/>
  <c r="E257" i="1"/>
  <c r="F257" i="1"/>
  <c r="G257" i="1"/>
  <c r="L257" i="1"/>
  <c r="E170" i="1"/>
  <c r="F170" i="1"/>
  <c r="E215" i="1"/>
  <c r="F215" i="1"/>
  <c r="G215" i="1"/>
  <c r="M215" i="1"/>
  <c r="E221" i="1"/>
  <c r="F221" i="1"/>
  <c r="G221" i="1"/>
  <c r="M221" i="1"/>
  <c r="E23" i="1"/>
  <c r="F23" i="1"/>
  <c r="E27" i="1"/>
  <c r="F27" i="1"/>
  <c r="E29" i="1"/>
  <c r="F29" i="1"/>
  <c r="G29" i="1"/>
  <c r="M29" i="1"/>
  <c r="E33" i="1"/>
  <c r="F33" i="1"/>
  <c r="G33" i="1"/>
  <c r="M33" i="1"/>
  <c r="E37" i="1"/>
  <c r="F37" i="1"/>
  <c r="E46" i="1"/>
  <c r="F46" i="1"/>
  <c r="E48" i="1"/>
  <c r="F48" i="1"/>
  <c r="G48" i="1"/>
  <c r="M48" i="1"/>
  <c r="E51" i="1"/>
  <c r="F51" i="1"/>
  <c r="G51" i="1"/>
  <c r="M51" i="1"/>
  <c r="E53" i="1"/>
  <c r="F53" i="1"/>
  <c r="E55" i="1"/>
  <c r="F55" i="1"/>
  <c r="E59" i="1"/>
  <c r="F59" i="1"/>
  <c r="G59" i="1"/>
  <c r="M59" i="1"/>
  <c r="E62" i="1"/>
  <c r="F62" i="1"/>
  <c r="G62" i="1"/>
  <c r="M62" i="1"/>
  <c r="E65" i="1"/>
  <c r="F65" i="1"/>
  <c r="E66" i="1"/>
  <c r="F66" i="1"/>
  <c r="E77" i="1"/>
  <c r="F77" i="1"/>
  <c r="G77" i="1"/>
  <c r="M77" i="1"/>
  <c r="E82" i="1"/>
  <c r="F82" i="1"/>
  <c r="G82" i="1"/>
  <c r="M82" i="1"/>
  <c r="E84" i="1"/>
  <c r="F84" i="1"/>
  <c r="E88" i="1"/>
  <c r="F88" i="1"/>
  <c r="E91" i="1"/>
  <c r="F91" i="1"/>
  <c r="G91" i="1"/>
  <c r="M91" i="1"/>
  <c r="E95" i="1"/>
  <c r="F95" i="1"/>
  <c r="G95" i="1"/>
  <c r="M95" i="1"/>
  <c r="E101" i="1"/>
  <c r="F101" i="1"/>
  <c r="E104" i="1"/>
  <c r="F104" i="1"/>
  <c r="E98" i="1"/>
  <c r="F98" i="1"/>
  <c r="G98" i="1"/>
  <c r="M98" i="1"/>
  <c r="E107" i="1"/>
  <c r="F107" i="1"/>
  <c r="G107" i="1"/>
  <c r="M107" i="1"/>
  <c r="E111" i="1"/>
  <c r="F111" i="1"/>
  <c r="E113" i="1"/>
  <c r="F113" i="1"/>
  <c r="E116" i="1"/>
  <c r="F116" i="1"/>
  <c r="G116" i="1"/>
  <c r="M116" i="1"/>
  <c r="E119" i="1"/>
  <c r="F119" i="1"/>
  <c r="G119" i="1"/>
  <c r="M119" i="1"/>
  <c r="E226" i="1"/>
  <c r="F226" i="1"/>
  <c r="G226" i="1"/>
  <c r="L226" i="1"/>
  <c r="E234" i="1"/>
  <c r="F234" i="1"/>
  <c r="G234" i="1"/>
  <c r="K234" i="1"/>
  <c r="G236" i="1"/>
  <c r="L236" i="1"/>
  <c r="E242" i="1"/>
  <c r="F242" i="1"/>
  <c r="G244" i="1"/>
  <c r="M244" i="1"/>
  <c r="E245" i="1"/>
  <c r="F245" i="1"/>
  <c r="E249" i="1"/>
  <c r="F249" i="1"/>
  <c r="E254" i="1"/>
  <c r="F254" i="1"/>
  <c r="E261" i="1"/>
  <c r="F261" i="1"/>
  <c r="E265" i="1"/>
  <c r="F265" i="1"/>
  <c r="E270" i="1"/>
  <c r="F270" i="1"/>
  <c r="E200" i="1"/>
  <c r="F200" i="1"/>
  <c r="G195" i="1"/>
  <c r="O195" i="1"/>
  <c r="G217" i="1"/>
  <c r="O217" i="1"/>
  <c r="G117" i="1"/>
  <c r="O117" i="1"/>
  <c r="E174" i="1"/>
  <c r="F174" i="1"/>
  <c r="G174" i="1"/>
  <c r="O174" i="1"/>
  <c r="G189" i="1"/>
  <c r="O189" i="1"/>
  <c r="G109" i="1"/>
  <c r="L109" i="1"/>
  <c r="G129" i="1"/>
  <c r="L129" i="1"/>
  <c r="G159" i="1"/>
  <c r="L159" i="1"/>
  <c r="E150" i="1"/>
  <c r="F150" i="1"/>
  <c r="G150" i="1"/>
  <c r="K150" i="1"/>
  <c r="E80" i="1"/>
  <c r="F80" i="1"/>
  <c r="G80" i="1"/>
  <c r="K80" i="1"/>
  <c r="G58" i="1"/>
  <c r="K58" i="1"/>
  <c r="E44" i="1"/>
  <c r="F44" i="1"/>
  <c r="G44" i="1"/>
  <c r="K44" i="1"/>
  <c r="E39" i="1"/>
  <c r="F39" i="1"/>
  <c r="G35" i="1"/>
  <c r="K35" i="1"/>
  <c r="E26" i="1"/>
  <c r="F26" i="1"/>
  <c r="G26" i="1"/>
  <c r="K26" i="1"/>
  <c r="G229" i="1"/>
  <c r="E233" i="1"/>
  <c r="F233" i="1"/>
  <c r="G233" i="1"/>
  <c r="K233" i="1"/>
  <c r="E237" i="1"/>
  <c r="F237" i="1"/>
  <c r="G237" i="1"/>
  <c r="M237" i="1"/>
  <c r="G243" i="1"/>
  <c r="M243" i="1"/>
  <c r="E93" i="1"/>
  <c r="F93" i="1"/>
  <c r="E57" i="1"/>
  <c r="F57" i="1"/>
  <c r="G57" i="1"/>
  <c r="K57" i="1"/>
  <c r="E41" i="1"/>
  <c r="F41" i="1"/>
  <c r="G39" i="1"/>
  <c r="K39" i="1"/>
  <c r="E31" i="1"/>
  <c r="F31" i="1"/>
  <c r="G31" i="1"/>
  <c r="K31" i="1"/>
  <c r="E25" i="1"/>
  <c r="F25" i="1"/>
  <c r="E227" i="1"/>
  <c r="F227" i="1"/>
  <c r="E241" i="1"/>
  <c r="F241" i="1"/>
  <c r="E252" i="1"/>
  <c r="F252" i="1"/>
  <c r="G170" i="1"/>
  <c r="K170" i="1"/>
  <c r="E219" i="1"/>
  <c r="F219" i="1"/>
  <c r="G219" i="1"/>
  <c r="M219" i="1"/>
  <c r="G22" i="1"/>
  <c r="M22" i="1"/>
  <c r="G27" i="1"/>
  <c r="M27" i="1"/>
  <c r="E32" i="1"/>
  <c r="F32" i="1"/>
  <c r="G36" i="1"/>
  <c r="M36" i="1"/>
  <c r="G46" i="1"/>
  <c r="M46" i="1"/>
  <c r="E49" i="1"/>
  <c r="F49" i="1"/>
  <c r="G52" i="1"/>
  <c r="M52" i="1"/>
  <c r="G55" i="1"/>
  <c r="M55" i="1"/>
  <c r="E60" i="1"/>
  <c r="F60" i="1"/>
  <c r="G60" i="1"/>
  <c r="M60" i="1"/>
  <c r="G63" i="1"/>
  <c r="M63" i="1"/>
  <c r="G66" i="1"/>
  <c r="M66" i="1"/>
  <c r="E81" i="1"/>
  <c r="F81" i="1"/>
  <c r="G83" i="1"/>
  <c r="M83" i="1"/>
  <c r="G88" i="1"/>
  <c r="M88" i="1"/>
  <c r="E94" i="1"/>
  <c r="F94" i="1"/>
  <c r="G100" i="1"/>
  <c r="M100" i="1"/>
  <c r="G104" i="1"/>
  <c r="M104" i="1"/>
  <c r="E106" i="1"/>
  <c r="F106" i="1"/>
  <c r="G108" i="1"/>
  <c r="M108" i="1"/>
  <c r="G113" i="1"/>
  <c r="M113" i="1"/>
  <c r="E118" i="1"/>
  <c r="F118" i="1"/>
  <c r="G118" i="1"/>
  <c r="M118" i="1"/>
  <c r="G123" i="1"/>
  <c r="M123" i="1"/>
  <c r="E130" i="1"/>
  <c r="F130" i="1"/>
  <c r="G130" i="1"/>
  <c r="M130" i="1"/>
  <c r="G133" i="1"/>
  <c r="M133" i="1"/>
  <c r="E137" i="1"/>
  <c r="F137" i="1"/>
  <c r="G137" i="1"/>
  <c r="M137" i="1"/>
  <c r="G140" i="1"/>
  <c r="M140" i="1"/>
  <c r="E148" i="1"/>
  <c r="F148" i="1"/>
  <c r="G148" i="1"/>
  <c r="M148" i="1"/>
  <c r="G154" i="1"/>
  <c r="M154" i="1"/>
  <c r="E157" i="1"/>
  <c r="F157" i="1"/>
  <c r="G157" i="1"/>
  <c r="M157" i="1"/>
  <c r="G74" i="1"/>
  <c r="M74" i="1"/>
  <c r="E158" i="1"/>
  <c r="F158" i="1"/>
  <c r="G158" i="1"/>
  <c r="M158" i="1"/>
  <c r="G172" i="1"/>
  <c r="M172" i="1"/>
  <c r="E178" i="1"/>
  <c r="F178" i="1"/>
  <c r="G178" i="1"/>
  <c r="M178" i="1"/>
  <c r="G76" i="1"/>
  <c r="M76" i="1"/>
  <c r="E190" i="1"/>
  <c r="F190" i="1"/>
  <c r="G190" i="1"/>
  <c r="M190" i="1"/>
  <c r="G196" i="1"/>
  <c r="M196" i="1"/>
  <c r="E205" i="1"/>
  <c r="F205" i="1"/>
  <c r="G205" i="1"/>
  <c r="M205" i="1"/>
  <c r="G223" i="1"/>
  <c r="M223" i="1"/>
  <c r="E142" i="1"/>
  <c r="F142" i="1"/>
  <c r="G142" i="1"/>
  <c r="O142" i="1"/>
  <c r="G139" i="1"/>
  <c r="M139" i="1"/>
  <c r="E121" i="1"/>
  <c r="F121" i="1"/>
  <c r="G121" i="1"/>
  <c r="L121" i="1"/>
  <c r="G93" i="1"/>
  <c r="K93" i="1"/>
  <c r="E64" i="1"/>
  <c r="F64" i="1"/>
  <c r="G64" i="1"/>
  <c r="K64" i="1"/>
  <c r="E45" i="1"/>
  <c r="F45" i="1"/>
  <c r="G45" i="1"/>
  <c r="K45" i="1"/>
  <c r="G41" i="1"/>
  <c r="K41" i="1"/>
  <c r="E38" i="1"/>
  <c r="F38" i="1"/>
  <c r="E30" i="1"/>
  <c r="F30" i="1"/>
  <c r="G30" i="1"/>
  <c r="K30" i="1"/>
  <c r="G25" i="1"/>
  <c r="K25" i="1"/>
  <c r="G227" i="1"/>
  <c r="O227" i="1"/>
  <c r="G231" i="1"/>
  <c r="O231" i="1"/>
  <c r="E235" i="1"/>
  <c r="F235" i="1"/>
  <c r="G235" i="1"/>
  <c r="M235" i="1"/>
  <c r="G252" i="1"/>
  <c r="L252" i="1"/>
  <c r="E269" i="1"/>
  <c r="F269" i="1"/>
  <c r="G269" i="1"/>
  <c r="K269" i="1"/>
  <c r="E144" i="1"/>
  <c r="F144" i="1"/>
  <c r="G144" i="1"/>
  <c r="O144" i="1"/>
  <c r="G23" i="1"/>
  <c r="M23" i="1"/>
  <c r="E28" i="1"/>
  <c r="F28" i="1"/>
  <c r="G28" i="1"/>
  <c r="M28" i="1"/>
  <c r="G32" i="1"/>
  <c r="M32" i="1"/>
  <c r="G37" i="1"/>
  <c r="M37" i="1"/>
  <c r="E47" i="1"/>
  <c r="F47" i="1"/>
  <c r="G47" i="1"/>
  <c r="M47" i="1"/>
  <c r="G49" i="1"/>
  <c r="M49" i="1"/>
  <c r="G53" i="1"/>
  <c r="M53" i="1"/>
  <c r="E56" i="1"/>
  <c r="F56" i="1"/>
  <c r="G56" i="1"/>
  <c r="M56" i="1"/>
  <c r="G65" i="1"/>
  <c r="M65" i="1"/>
  <c r="E67" i="1"/>
  <c r="F67" i="1"/>
  <c r="G67" i="1"/>
  <c r="M67" i="1"/>
  <c r="G81" i="1"/>
  <c r="M81" i="1"/>
  <c r="G84" i="1"/>
  <c r="M84" i="1"/>
  <c r="E90" i="1"/>
  <c r="F90" i="1"/>
  <c r="G90" i="1"/>
  <c r="M90" i="1"/>
  <c r="G94" i="1"/>
  <c r="M94" i="1"/>
  <c r="G101" i="1"/>
  <c r="M101" i="1"/>
  <c r="E105" i="1"/>
  <c r="F105" i="1"/>
  <c r="G105" i="1"/>
  <c r="M105" i="1"/>
  <c r="G106" i="1"/>
  <c r="M106" i="1"/>
  <c r="G111" i="1"/>
  <c r="M111" i="1"/>
  <c r="E115" i="1"/>
  <c r="F115" i="1"/>
  <c r="G115" i="1"/>
  <c r="M115" i="1"/>
  <c r="E228" i="1"/>
  <c r="F228" i="1"/>
  <c r="G228" i="1"/>
  <c r="O228" i="1"/>
  <c r="E232" i="1"/>
  <c r="F232" i="1"/>
  <c r="G232" i="1"/>
  <c r="M232" i="1"/>
  <c r="G242" i="1"/>
  <c r="O242" i="1"/>
  <c r="E256" i="1"/>
  <c r="F256" i="1"/>
  <c r="G256" i="1"/>
  <c r="O256" i="1"/>
  <c r="E250" i="1"/>
  <c r="F250" i="1"/>
  <c r="E258" i="1"/>
  <c r="F258" i="1"/>
  <c r="E264" i="1"/>
  <c r="F264" i="1"/>
  <c r="E271" i="1"/>
  <c r="F271" i="1"/>
  <c r="G200" i="1"/>
  <c r="O200" i="1"/>
  <c r="G124" i="1"/>
  <c r="M124" i="1"/>
  <c r="E128" i="1"/>
  <c r="F128" i="1"/>
  <c r="G128" i="1"/>
  <c r="M128" i="1"/>
  <c r="G69" i="1"/>
  <c r="M69" i="1"/>
  <c r="E138" i="1"/>
  <c r="F138" i="1"/>
  <c r="G138" i="1"/>
  <c r="M138" i="1"/>
  <c r="G143" i="1"/>
  <c r="M143" i="1"/>
  <c r="E151" i="1"/>
  <c r="F151" i="1"/>
  <c r="G151" i="1"/>
  <c r="M151" i="1"/>
  <c r="G155" i="1"/>
  <c r="M155" i="1"/>
  <c r="E73" i="1"/>
  <c r="F73" i="1"/>
  <c r="G73" i="1"/>
  <c r="M73" i="1"/>
  <c r="G75" i="1"/>
  <c r="M75" i="1"/>
  <c r="E171" i="1"/>
  <c r="F171" i="1"/>
  <c r="G171" i="1"/>
  <c r="M171" i="1"/>
  <c r="G176" i="1"/>
  <c r="M176" i="1"/>
  <c r="E181" i="1"/>
  <c r="F181" i="1"/>
  <c r="G181" i="1"/>
  <c r="M181" i="1"/>
  <c r="G182" i="1"/>
  <c r="M182" i="1"/>
  <c r="E193" i="1"/>
  <c r="F193" i="1"/>
  <c r="G193" i="1"/>
  <c r="M193" i="1"/>
  <c r="G203" i="1"/>
  <c r="M203" i="1"/>
  <c r="E220" i="1"/>
  <c r="F220" i="1"/>
  <c r="G220" i="1"/>
  <c r="M220" i="1"/>
  <c r="G224" i="1"/>
  <c r="M224" i="1"/>
  <c r="E162" i="1"/>
  <c r="F162" i="1"/>
  <c r="G162" i="1"/>
  <c r="O162" i="1"/>
  <c r="E89" i="1"/>
  <c r="F89" i="1"/>
  <c r="G89" i="1"/>
  <c r="K89" i="1"/>
  <c r="E263" i="1"/>
  <c r="F263" i="1"/>
  <c r="E248" i="1"/>
  <c r="F248" i="1"/>
  <c r="E238" i="1"/>
  <c r="F238" i="1"/>
  <c r="G238" i="1"/>
  <c r="L238" i="1"/>
  <c r="G230" i="1"/>
  <c r="L230" i="1"/>
  <c r="E281" i="4"/>
  <c r="E303" i="4"/>
  <c r="E58" i="4"/>
  <c r="E601" i="3"/>
  <c r="F601" i="3" s="1"/>
  <c r="W601" i="3" s="1"/>
  <c r="E600" i="3"/>
  <c r="F600" i="3" s="1"/>
  <c r="W600" i="3" s="1"/>
  <c r="E603" i="3"/>
  <c r="F603" i="3" s="1"/>
  <c r="W603" i="3" s="1"/>
  <c r="E602" i="3"/>
  <c r="F602" i="3" s="1"/>
  <c r="W602" i="3" s="1"/>
  <c r="E604" i="3"/>
  <c r="F604" i="3"/>
  <c r="E599" i="3"/>
  <c r="F599" i="3" s="1"/>
  <c r="W599" i="3" s="1"/>
  <c r="E605" i="3"/>
  <c r="F605" i="3" s="1"/>
  <c r="W605" i="3" s="1"/>
  <c r="E25" i="3"/>
  <c r="F25" i="3" s="1"/>
  <c r="W25" i="3" s="1"/>
  <c r="E26" i="3"/>
  <c r="F26" i="3" s="1"/>
  <c r="W26" i="3" s="1"/>
  <c r="E607" i="3"/>
  <c r="F607" i="3" s="1"/>
  <c r="W607" i="3" s="1"/>
  <c r="E24" i="3"/>
  <c r="E200" i="4" s="1"/>
  <c r="E34" i="3"/>
  <c r="E42" i="3"/>
  <c r="F42" i="3" s="1"/>
  <c r="E50" i="3"/>
  <c r="F50" i="3" s="1"/>
  <c r="E58" i="3"/>
  <c r="E66" i="3"/>
  <c r="F66" i="3" s="1"/>
  <c r="W66" i="3" s="1"/>
  <c r="E74" i="3"/>
  <c r="E82" i="3"/>
  <c r="F82" i="3" s="1"/>
  <c r="W82" i="3" s="1"/>
  <c r="E90" i="3"/>
  <c r="F90" i="3" s="1"/>
  <c r="E98" i="3"/>
  <c r="F98" i="3" s="1"/>
  <c r="E106" i="3"/>
  <c r="F106" i="3" s="1"/>
  <c r="W106" i="3" s="1"/>
  <c r="E114" i="3"/>
  <c r="E289" i="4" s="1"/>
  <c r="E122" i="3"/>
  <c r="F122" i="3" s="1"/>
  <c r="W122" i="3" s="1"/>
  <c r="E130" i="3"/>
  <c r="E138" i="3"/>
  <c r="E146" i="3"/>
  <c r="E154" i="3"/>
  <c r="E162" i="3"/>
  <c r="E29" i="3"/>
  <c r="F29" i="3" s="1"/>
  <c r="W29" i="3" s="1"/>
  <c r="E37" i="3"/>
  <c r="F37" i="3" s="1"/>
  <c r="E45" i="3"/>
  <c r="F45" i="3"/>
  <c r="E53" i="3"/>
  <c r="E61" i="3"/>
  <c r="F61" i="3" s="1"/>
  <c r="W61" i="3" s="1"/>
  <c r="E69" i="3"/>
  <c r="F69" i="3" s="1"/>
  <c r="W69" i="3" s="1"/>
  <c r="E77" i="3"/>
  <c r="F77" i="3" s="1"/>
  <c r="W77" i="3" s="1"/>
  <c r="E85" i="3"/>
  <c r="F85" i="3" s="1"/>
  <c r="E93" i="3"/>
  <c r="F93" i="3" s="1"/>
  <c r="E101" i="3"/>
  <c r="F101" i="3"/>
  <c r="W101" i="3" s="1"/>
  <c r="E109" i="3"/>
  <c r="E117" i="3"/>
  <c r="E125" i="3"/>
  <c r="E300" i="4" s="1"/>
  <c r="F125" i="3"/>
  <c r="W125" i="3" s="1"/>
  <c r="E133" i="3"/>
  <c r="E141" i="3"/>
  <c r="E149" i="3"/>
  <c r="E157" i="3"/>
  <c r="E165" i="3"/>
  <c r="E22" i="3"/>
  <c r="F22" i="3" s="1"/>
  <c r="E32" i="3"/>
  <c r="F32" i="3" s="1"/>
  <c r="W32" i="3" s="1"/>
  <c r="E40" i="3"/>
  <c r="F40" i="3" s="1"/>
  <c r="W40" i="3" s="1"/>
  <c r="E48" i="3"/>
  <c r="E56" i="3"/>
  <c r="F56" i="3" s="1"/>
  <c r="W56" i="3" s="1"/>
  <c r="E64" i="3"/>
  <c r="F64" i="3" s="1"/>
  <c r="E72" i="3"/>
  <c r="F72" i="3" s="1"/>
  <c r="W72" i="3" s="1"/>
  <c r="E80" i="3"/>
  <c r="E88" i="3"/>
  <c r="F88" i="3" s="1"/>
  <c r="E96" i="3"/>
  <c r="E104" i="3"/>
  <c r="F104" i="3"/>
  <c r="W104" i="3" s="1"/>
  <c r="E112" i="3"/>
  <c r="E120" i="3"/>
  <c r="F120" i="3"/>
  <c r="W120" i="3" s="1"/>
  <c r="E128" i="3"/>
  <c r="F128" i="3" s="1"/>
  <c r="W128" i="3"/>
  <c r="E136" i="3"/>
  <c r="E311" i="4" s="1"/>
  <c r="E144" i="3"/>
  <c r="F144" i="3" s="1"/>
  <c r="E152" i="3"/>
  <c r="F152" i="3"/>
  <c r="W152" i="3" s="1"/>
  <c r="E27" i="3"/>
  <c r="E35" i="3"/>
  <c r="E43" i="3"/>
  <c r="F43" i="3" s="1"/>
  <c r="W43" i="3" s="1"/>
  <c r="E51" i="3"/>
  <c r="F51" i="3" s="1"/>
  <c r="E59" i="3"/>
  <c r="E234" i="4" s="1"/>
  <c r="F59" i="3"/>
  <c r="W59" i="3" s="1"/>
  <c r="E67" i="3"/>
  <c r="E75" i="3"/>
  <c r="E250" i="4" s="1"/>
  <c r="E83" i="3"/>
  <c r="E91" i="3"/>
  <c r="F91" i="3" s="1"/>
  <c r="W91" i="3" s="1"/>
  <c r="E99" i="3"/>
  <c r="F99" i="3" s="1"/>
  <c r="E107" i="3"/>
  <c r="F107" i="3" s="1"/>
  <c r="W107" i="3" s="1"/>
  <c r="E115" i="3"/>
  <c r="F115" i="3"/>
  <c r="E123" i="3"/>
  <c r="F123" i="3" s="1"/>
  <c r="W123" i="3" s="1"/>
  <c r="E131" i="3"/>
  <c r="F131" i="3" s="1"/>
  <c r="W131" i="3" s="1"/>
  <c r="E139" i="3"/>
  <c r="F139" i="3"/>
  <c r="W139" i="3" s="1"/>
  <c r="E147" i="3"/>
  <c r="F147" i="3"/>
  <c r="W147" i="3" s="1"/>
  <c r="E155" i="3"/>
  <c r="F155" i="3" s="1"/>
  <c r="E163" i="3"/>
  <c r="E598" i="3"/>
  <c r="F598" i="3" s="1"/>
  <c r="E23" i="3"/>
  <c r="F23" i="3" s="1"/>
  <c r="W23" i="3" s="1"/>
  <c r="E30" i="3"/>
  <c r="E206" i="4" s="1"/>
  <c r="F30" i="3"/>
  <c r="W30" i="3" s="1"/>
  <c r="E38" i="3"/>
  <c r="F38" i="3" s="1"/>
  <c r="E46" i="3"/>
  <c r="F46" i="3" s="1"/>
  <c r="E54" i="3"/>
  <c r="E62" i="3"/>
  <c r="F62" i="3" s="1"/>
  <c r="W62" i="3" s="1"/>
  <c r="E70" i="3"/>
  <c r="E78" i="3"/>
  <c r="F78" i="3" s="1"/>
  <c r="W78" i="3" s="1"/>
  <c r="E86" i="3"/>
  <c r="F86" i="3" s="1"/>
  <c r="W86" i="3" s="1"/>
  <c r="E94" i="3"/>
  <c r="E102" i="3"/>
  <c r="F102" i="3" s="1"/>
  <c r="E33" i="3"/>
  <c r="E41" i="3"/>
  <c r="E49" i="3"/>
  <c r="F49" i="3" s="1"/>
  <c r="W49" i="3" s="1"/>
  <c r="E57" i="3"/>
  <c r="F57" i="3" s="1"/>
  <c r="W57" i="3" s="1"/>
  <c r="E65" i="3"/>
  <c r="F65" i="3" s="1"/>
  <c r="W65" i="3"/>
  <c r="E73" i="3"/>
  <c r="F73" i="3" s="1"/>
  <c r="E81" i="3"/>
  <c r="F81" i="3"/>
  <c r="E89" i="3"/>
  <c r="F89" i="3" s="1"/>
  <c r="E97" i="3"/>
  <c r="F97" i="3" s="1"/>
  <c r="W97" i="3" s="1"/>
  <c r="E105" i="3"/>
  <c r="F105" i="3" s="1"/>
  <c r="W105" i="3" s="1"/>
  <c r="E113" i="3"/>
  <c r="F113" i="3" s="1"/>
  <c r="W113" i="3" s="1"/>
  <c r="E121" i="3"/>
  <c r="F121" i="3" s="1"/>
  <c r="W121" i="3" s="1"/>
  <c r="E129" i="3"/>
  <c r="F129" i="3" s="1"/>
  <c r="W129" i="3" s="1"/>
  <c r="E137" i="3"/>
  <c r="F137" i="3" s="1"/>
  <c r="W137" i="3" s="1"/>
  <c r="E145" i="3"/>
  <c r="F145" i="3"/>
  <c r="E153" i="3"/>
  <c r="F153" i="3"/>
  <c r="W153" i="3" s="1"/>
  <c r="E28" i="3"/>
  <c r="E36" i="3"/>
  <c r="E44" i="3"/>
  <c r="F44" i="3" s="1"/>
  <c r="W44" i="3" s="1"/>
  <c r="E52" i="3"/>
  <c r="E60" i="3"/>
  <c r="F60" i="3" s="1"/>
  <c r="W60" i="3" s="1"/>
  <c r="E68" i="3"/>
  <c r="E76" i="3"/>
  <c r="E84" i="3"/>
  <c r="E92" i="3"/>
  <c r="F92" i="3" s="1"/>
  <c r="W92" i="3" s="1"/>
  <c r="E100" i="3"/>
  <c r="E31" i="3"/>
  <c r="F31" i="3" s="1"/>
  <c r="G31" i="3" s="1"/>
  <c r="W31" i="3"/>
  <c r="E39" i="3"/>
  <c r="F39" i="3" s="1"/>
  <c r="W39" i="3" s="1"/>
  <c r="E47" i="3"/>
  <c r="F47" i="3" s="1"/>
  <c r="W47" i="3" s="1"/>
  <c r="E55" i="3"/>
  <c r="F55" i="3" s="1"/>
  <c r="E63" i="3"/>
  <c r="E238" i="4" s="1"/>
  <c r="E71" i="3"/>
  <c r="F71" i="3" s="1"/>
  <c r="E79" i="3"/>
  <c r="F79" i="3" s="1"/>
  <c r="E95" i="3"/>
  <c r="E270" i="4" s="1"/>
  <c r="E108" i="3"/>
  <c r="E143" i="3"/>
  <c r="F143" i="3" s="1"/>
  <c r="W143" i="3" s="1"/>
  <c r="E158" i="3"/>
  <c r="F158" i="3" s="1"/>
  <c r="W158" i="3" s="1"/>
  <c r="E173" i="3"/>
  <c r="F173" i="3" s="1"/>
  <c r="W173" i="3" s="1"/>
  <c r="E181" i="3"/>
  <c r="E189" i="3"/>
  <c r="F189" i="3" s="1"/>
  <c r="W189" i="3" s="1"/>
  <c r="E197" i="3"/>
  <c r="F197" i="3" s="1"/>
  <c r="W197" i="3" s="1"/>
  <c r="E205" i="3"/>
  <c r="F205" i="3" s="1"/>
  <c r="G205" i="3" s="1"/>
  <c r="W205" i="3"/>
  <c r="E213" i="3"/>
  <c r="F213" i="3" s="1"/>
  <c r="W213" i="3" s="1"/>
  <c r="E221" i="3"/>
  <c r="F221" i="3" s="1"/>
  <c r="W221" i="3" s="1"/>
  <c r="E229" i="3"/>
  <c r="F229" i="3" s="1"/>
  <c r="W229" i="3" s="1"/>
  <c r="E237" i="3"/>
  <c r="F237" i="3" s="1"/>
  <c r="W237" i="3" s="1"/>
  <c r="E245" i="3"/>
  <c r="F245" i="3"/>
  <c r="E253" i="3"/>
  <c r="F253" i="3" s="1"/>
  <c r="W253" i="3" s="1"/>
  <c r="E261" i="3"/>
  <c r="F261" i="3" s="1"/>
  <c r="W261" i="3" s="1"/>
  <c r="E269" i="3"/>
  <c r="F269" i="3"/>
  <c r="W269" i="3" s="1"/>
  <c r="E277" i="3"/>
  <c r="F277" i="3" s="1"/>
  <c r="W277" i="3"/>
  <c r="E285" i="3"/>
  <c r="F285" i="3" s="1"/>
  <c r="W285" i="3" s="1"/>
  <c r="E293" i="3"/>
  <c r="F293" i="3" s="1"/>
  <c r="W293" i="3" s="1"/>
  <c r="E301" i="3"/>
  <c r="F301" i="3"/>
  <c r="W301" i="3" s="1"/>
  <c r="E309" i="3"/>
  <c r="F309" i="3" s="1"/>
  <c r="G309" i="3" s="1"/>
  <c r="I309" i="3" s="1"/>
  <c r="E317" i="3"/>
  <c r="F317" i="3" s="1"/>
  <c r="W317" i="3" s="1"/>
  <c r="E325" i="3"/>
  <c r="F325" i="3" s="1"/>
  <c r="W325" i="3" s="1"/>
  <c r="E333" i="3"/>
  <c r="E68" i="4" s="1"/>
  <c r="E341" i="3"/>
  <c r="F341" i="3" s="1"/>
  <c r="E349" i="3"/>
  <c r="F349" i="3" s="1"/>
  <c r="W349" i="3" s="1"/>
  <c r="E357" i="3"/>
  <c r="F357" i="3" s="1"/>
  <c r="W357" i="3" s="1"/>
  <c r="E365" i="3"/>
  <c r="F365" i="3" s="1"/>
  <c r="W365" i="3" s="1"/>
  <c r="E373" i="3"/>
  <c r="E116" i="3"/>
  <c r="E151" i="3"/>
  <c r="F151" i="3" s="1"/>
  <c r="E167" i="3"/>
  <c r="F167" i="3" s="1"/>
  <c r="E176" i="3"/>
  <c r="E184" i="3"/>
  <c r="F184" i="3" s="1"/>
  <c r="W184" i="3" s="1"/>
  <c r="E192" i="3"/>
  <c r="F192" i="3" s="1"/>
  <c r="W192" i="3" s="1"/>
  <c r="E200" i="3"/>
  <c r="F200" i="3" s="1"/>
  <c r="E208" i="3"/>
  <c r="F208" i="3"/>
  <c r="W208" i="3" s="1"/>
  <c r="E216" i="3"/>
  <c r="E390" i="4" s="1"/>
  <c r="F216" i="3"/>
  <c r="E224" i="3"/>
  <c r="F224" i="3" s="1"/>
  <c r="W224" i="3" s="1"/>
  <c r="E232" i="3"/>
  <c r="F232" i="3"/>
  <c r="E240" i="3"/>
  <c r="F240" i="3" s="1"/>
  <c r="W240" i="3" s="1"/>
  <c r="E248" i="3"/>
  <c r="F248" i="3" s="1"/>
  <c r="W248" i="3" s="1"/>
  <c r="E256" i="3"/>
  <c r="E264" i="3"/>
  <c r="E414" i="4" s="1"/>
  <c r="E272" i="3"/>
  <c r="F272" i="3" s="1"/>
  <c r="W272" i="3" s="1"/>
  <c r="E280" i="3"/>
  <c r="F280" i="3" s="1"/>
  <c r="E288" i="3"/>
  <c r="F288" i="3" s="1"/>
  <c r="W288" i="3" s="1"/>
  <c r="E296" i="3"/>
  <c r="F296" i="3" s="1"/>
  <c r="W296" i="3" s="1"/>
  <c r="E304" i="3"/>
  <c r="F304" i="3" s="1"/>
  <c r="E312" i="3"/>
  <c r="F312" i="3" s="1"/>
  <c r="W312" i="3" s="1"/>
  <c r="E320" i="3"/>
  <c r="F320" i="3" s="1"/>
  <c r="W320" i="3" s="1"/>
  <c r="E328" i="3"/>
  <c r="E336" i="3"/>
  <c r="E344" i="3"/>
  <c r="E352" i="3"/>
  <c r="F352" i="3" s="1"/>
  <c r="E360" i="3"/>
  <c r="F360" i="3"/>
  <c r="W360" i="3" s="1"/>
  <c r="E368" i="3"/>
  <c r="F368" i="3" s="1"/>
  <c r="W368" i="3"/>
  <c r="E376" i="3"/>
  <c r="F376" i="3" s="1"/>
  <c r="W376" i="3" s="1"/>
  <c r="E384" i="3"/>
  <c r="E110" i="3"/>
  <c r="F110" i="3" s="1"/>
  <c r="E124" i="3"/>
  <c r="E159" i="3"/>
  <c r="F159" i="3" s="1"/>
  <c r="E168" i="3"/>
  <c r="F168" i="3" s="1"/>
  <c r="E171" i="3"/>
  <c r="E346" i="4" s="1"/>
  <c r="E179" i="3"/>
  <c r="E187" i="3"/>
  <c r="E195" i="3"/>
  <c r="E203" i="3"/>
  <c r="E211" i="3"/>
  <c r="E219" i="3"/>
  <c r="E227" i="3"/>
  <c r="E235" i="3"/>
  <c r="F235" i="3" s="1"/>
  <c r="W235" i="3" s="1"/>
  <c r="E243" i="3"/>
  <c r="E251" i="3"/>
  <c r="E259" i="3"/>
  <c r="F259" i="3" s="1"/>
  <c r="W259" i="3" s="1"/>
  <c r="E267" i="3"/>
  <c r="E275" i="3"/>
  <c r="E283" i="3"/>
  <c r="F283" i="3" s="1"/>
  <c r="E291" i="3"/>
  <c r="E299" i="3"/>
  <c r="F299" i="3" s="1"/>
  <c r="E307" i="3"/>
  <c r="F307" i="3"/>
  <c r="W307" i="3" s="1"/>
  <c r="E315" i="3"/>
  <c r="F315" i="3"/>
  <c r="W315" i="3" s="1"/>
  <c r="E323" i="3"/>
  <c r="E331" i="3"/>
  <c r="F331" i="3"/>
  <c r="W331" i="3" s="1"/>
  <c r="E339" i="3"/>
  <c r="F339" i="3" s="1"/>
  <c r="W339" i="3" s="1"/>
  <c r="E347" i="3"/>
  <c r="F347" i="3" s="1"/>
  <c r="W347" i="3" s="1"/>
  <c r="E355" i="3"/>
  <c r="F355" i="3" s="1"/>
  <c r="E363" i="3"/>
  <c r="F363" i="3"/>
  <c r="E103" i="3"/>
  <c r="F103" i="3"/>
  <c r="W103" i="3" s="1"/>
  <c r="E118" i="3"/>
  <c r="F118" i="3"/>
  <c r="W118" i="3" s="1"/>
  <c r="E132" i="3"/>
  <c r="E160" i="3"/>
  <c r="F160" i="3" s="1"/>
  <c r="W160" i="3" s="1"/>
  <c r="E164" i="3"/>
  <c r="E174" i="3"/>
  <c r="F174" i="3"/>
  <c r="W174" i="3" s="1"/>
  <c r="E182" i="3"/>
  <c r="E190" i="3"/>
  <c r="F190" i="3" s="1"/>
  <c r="W190" i="3" s="1"/>
  <c r="E198" i="3"/>
  <c r="E373" i="4" s="1"/>
  <c r="E206" i="3"/>
  <c r="F206" i="3"/>
  <c r="W206" i="3" s="1"/>
  <c r="E214" i="3"/>
  <c r="F214" i="3"/>
  <c r="W214" i="3" s="1"/>
  <c r="E222" i="3"/>
  <c r="F222" i="3" s="1"/>
  <c r="E230" i="3"/>
  <c r="F230" i="3" s="1"/>
  <c r="W230" i="3" s="1"/>
  <c r="E238" i="3"/>
  <c r="F238" i="3" s="1"/>
  <c r="G238" i="3" s="1"/>
  <c r="E246" i="3"/>
  <c r="F246" i="3" s="1"/>
  <c r="W246" i="3" s="1"/>
  <c r="E254" i="3"/>
  <c r="E262" i="3"/>
  <c r="F262" i="3" s="1"/>
  <c r="E270" i="3"/>
  <c r="F270" i="3" s="1"/>
  <c r="W270" i="3" s="1"/>
  <c r="E278" i="3"/>
  <c r="F278" i="3" s="1"/>
  <c r="W278" i="3" s="1"/>
  <c r="E286" i="3"/>
  <c r="E424" i="4" s="1"/>
  <c r="F286" i="3"/>
  <c r="W286" i="3" s="1"/>
  <c r="E294" i="3"/>
  <c r="F294" i="3" s="1"/>
  <c r="W294" i="3" s="1"/>
  <c r="E302" i="3"/>
  <c r="E310" i="3"/>
  <c r="E318" i="3"/>
  <c r="E326" i="3"/>
  <c r="F326" i="3" s="1"/>
  <c r="W326" i="3" s="1"/>
  <c r="E334" i="3"/>
  <c r="F334" i="3" s="1"/>
  <c r="E342" i="3"/>
  <c r="E350" i="3"/>
  <c r="F350" i="3" s="1"/>
  <c r="E358" i="3"/>
  <c r="F358" i="3" s="1"/>
  <c r="E111" i="3"/>
  <c r="E286" i="4" s="1"/>
  <c r="E126" i="3"/>
  <c r="F126" i="3" s="1"/>
  <c r="E140" i="3"/>
  <c r="E315" i="4" s="1"/>
  <c r="E169" i="3"/>
  <c r="E344" i="4" s="1"/>
  <c r="E177" i="3"/>
  <c r="F177" i="3" s="1"/>
  <c r="E185" i="3"/>
  <c r="F185" i="3" s="1"/>
  <c r="W185" i="3" s="1"/>
  <c r="E193" i="3"/>
  <c r="E368" i="4" s="1"/>
  <c r="E201" i="3"/>
  <c r="F201" i="3" s="1"/>
  <c r="W201" i="3" s="1"/>
  <c r="E209" i="3"/>
  <c r="F209" i="3" s="1"/>
  <c r="E217" i="3"/>
  <c r="F217" i="3" s="1"/>
  <c r="E225" i="3"/>
  <c r="E399" i="4" s="1"/>
  <c r="E233" i="3"/>
  <c r="F233" i="3" s="1"/>
  <c r="W233" i="3" s="1"/>
  <c r="E241" i="3"/>
  <c r="E249" i="3"/>
  <c r="F249" i="3" s="1"/>
  <c r="W249" i="3" s="1"/>
  <c r="E257" i="3"/>
  <c r="F257" i="3" s="1"/>
  <c r="E265" i="3"/>
  <c r="F265" i="3" s="1"/>
  <c r="W265" i="3" s="1"/>
  <c r="E273" i="3"/>
  <c r="E281" i="3"/>
  <c r="F281" i="3" s="1"/>
  <c r="W281" i="3" s="1"/>
  <c r="E289" i="3"/>
  <c r="F289" i="3" s="1"/>
  <c r="W289" i="3" s="1"/>
  <c r="E297" i="3"/>
  <c r="F297" i="3" s="1"/>
  <c r="W297" i="3" s="1"/>
  <c r="E305" i="3"/>
  <c r="F305" i="3" s="1"/>
  <c r="E313" i="3"/>
  <c r="F313" i="3" s="1"/>
  <c r="E321" i="3"/>
  <c r="F321" i="3" s="1"/>
  <c r="W321" i="3" s="1"/>
  <c r="E329" i="3"/>
  <c r="F329" i="3" s="1"/>
  <c r="E337" i="3"/>
  <c r="E345" i="3"/>
  <c r="F345" i="3" s="1"/>
  <c r="W345" i="3" s="1"/>
  <c r="E353" i="3"/>
  <c r="F353" i="3"/>
  <c r="E361" i="3"/>
  <c r="F361" i="3" s="1"/>
  <c r="W361" i="3" s="1"/>
  <c r="E87" i="3"/>
  <c r="F87" i="3" s="1"/>
  <c r="W87" i="3" s="1"/>
  <c r="E119" i="3"/>
  <c r="F119" i="3" s="1"/>
  <c r="W119" i="3" s="1"/>
  <c r="E134" i="3"/>
  <c r="F134" i="3" s="1"/>
  <c r="E148" i="3"/>
  <c r="E161" i="3"/>
  <c r="F161" i="3" s="1"/>
  <c r="E172" i="3"/>
  <c r="F172" i="3" s="1"/>
  <c r="W172" i="3" s="1"/>
  <c r="E180" i="3"/>
  <c r="E188" i="3"/>
  <c r="F188" i="3" s="1"/>
  <c r="W188" i="3" s="1"/>
  <c r="E196" i="3"/>
  <c r="F196" i="3" s="1"/>
  <c r="W196" i="3" s="1"/>
  <c r="E204" i="3"/>
  <c r="F204" i="3" s="1"/>
  <c r="W204" i="3" s="1"/>
  <c r="E212" i="3"/>
  <c r="F212" i="3" s="1"/>
  <c r="E220" i="3"/>
  <c r="F220" i="3" s="1"/>
  <c r="E228" i="3"/>
  <c r="E236" i="3"/>
  <c r="F236" i="3" s="1"/>
  <c r="W236" i="3" s="1"/>
  <c r="E244" i="3"/>
  <c r="E406" i="4" s="1"/>
  <c r="E252" i="3"/>
  <c r="F252" i="3" s="1"/>
  <c r="W252" i="3" s="1"/>
  <c r="E260" i="3"/>
  <c r="F260" i="3"/>
  <c r="W260" i="3" s="1"/>
  <c r="E268" i="3"/>
  <c r="F268" i="3" s="1"/>
  <c r="W268" i="3" s="1"/>
  <c r="E276" i="3"/>
  <c r="E284" i="3"/>
  <c r="E421" i="4" s="1"/>
  <c r="E292" i="3"/>
  <c r="E300" i="3"/>
  <c r="E308" i="3"/>
  <c r="E316" i="3"/>
  <c r="F316" i="3" s="1"/>
  <c r="E324" i="3"/>
  <c r="F324" i="3" s="1"/>
  <c r="W324" i="3" s="1"/>
  <c r="E332" i="3"/>
  <c r="F332" i="3"/>
  <c r="E340" i="3"/>
  <c r="F340" i="3" s="1"/>
  <c r="W340" i="3" s="1"/>
  <c r="E348" i="3"/>
  <c r="E72" i="4" s="1"/>
  <c r="E356" i="3"/>
  <c r="F356" i="3" s="1"/>
  <c r="W356" i="3" s="1"/>
  <c r="E127" i="3"/>
  <c r="F127" i="3" s="1"/>
  <c r="W127" i="3" s="1"/>
  <c r="E142" i="3"/>
  <c r="F142" i="3"/>
  <c r="W142" i="3" s="1"/>
  <c r="E156" i="3"/>
  <c r="F156" i="3"/>
  <c r="W156" i="3" s="1"/>
  <c r="E166" i="3"/>
  <c r="E175" i="3"/>
  <c r="F175" i="3"/>
  <c r="W175" i="3" s="1"/>
  <c r="E183" i="3"/>
  <c r="F183" i="3" s="1"/>
  <c r="W183" i="3" s="1"/>
  <c r="E191" i="3"/>
  <c r="F191" i="3" s="1"/>
  <c r="W191" i="3"/>
  <c r="E199" i="3"/>
  <c r="F199" i="3" s="1"/>
  <c r="G199" i="3" s="1"/>
  <c r="W199" i="3"/>
  <c r="E207" i="3"/>
  <c r="F207" i="3" s="1"/>
  <c r="W207" i="3" s="1"/>
  <c r="E215" i="3"/>
  <c r="F215" i="3" s="1"/>
  <c r="E223" i="3"/>
  <c r="E231" i="3"/>
  <c r="F231" i="3" s="1"/>
  <c r="W231" i="3" s="1"/>
  <c r="E239" i="3"/>
  <c r="F239" i="3" s="1"/>
  <c r="W239" i="3" s="1"/>
  <c r="E247" i="3"/>
  <c r="E255" i="3"/>
  <c r="F255" i="3" s="1"/>
  <c r="W255" i="3" s="1"/>
  <c r="E263" i="3"/>
  <c r="F263" i="3"/>
  <c r="E271" i="3"/>
  <c r="F271" i="3" s="1"/>
  <c r="E279" i="3"/>
  <c r="F279" i="3" s="1"/>
  <c r="W279" i="3" s="1"/>
  <c r="E287" i="3"/>
  <c r="F287" i="3" s="1"/>
  <c r="W287" i="3" s="1"/>
  <c r="E295" i="3"/>
  <c r="F295" i="3" s="1"/>
  <c r="W295" i="3" s="1"/>
  <c r="E303" i="3"/>
  <c r="E311" i="3"/>
  <c r="F311" i="3" s="1"/>
  <c r="G311" i="3" s="1"/>
  <c r="I311" i="3" s="1"/>
  <c r="W311" i="3"/>
  <c r="E319" i="3"/>
  <c r="E327" i="3"/>
  <c r="E335" i="3"/>
  <c r="E343" i="3"/>
  <c r="E351" i="3"/>
  <c r="F351" i="3" s="1"/>
  <c r="W351" i="3" s="1"/>
  <c r="E359" i="3"/>
  <c r="E367" i="3"/>
  <c r="F367" i="3"/>
  <c r="W367" i="3" s="1"/>
  <c r="E375" i="3"/>
  <c r="F375" i="3"/>
  <c r="W375" i="3" s="1"/>
  <c r="E383" i="3"/>
  <c r="E194" i="3"/>
  <c r="E258" i="3"/>
  <c r="F258" i="3" s="1"/>
  <c r="E322" i="3"/>
  <c r="F322" i="3" s="1"/>
  <c r="E362" i="3"/>
  <c r="F362" i="3" s="1"/>
  <c r="W362" i="3" s="1"/>
  <c r="E372" i="3"/>
  <c r="F372" i="3" s="1"/>
  <c r="W372" i="3" s="1"/>
  <c r="E380" i="3"/>
  <c r="F380" i="3" s="1"/>
  <c r="W380" i="3" s="1"/>
  <c r="E396" i="3"/>
  <c r="F396" i="3" s="1"/>
  <c r="W396" i="3" s="1"/>
  <c r="E404" i="3"/>
  <c r="F404" i="3" s="1"/>
  <c r="W404" i="3" s="1"/>
  <c r="E412" i="3"/>
  <c r="E420" i="3"/>
  <c r="F420" i="3" s="1"/>
  <c r="E428" i="3"/>
  <c r="F428" i="3" s="1"/>
  <c r="W428" i="3" s="1"/>
  <c r="E436" i="3"/>
  <c r="F436" i="3" s="1"/>
  <c r="W436" i="3" s="1"/>
  <c r="E444" i="3"/>
  <c r="F444" i="3" s="1"/>
  <c r="W444" i="3" s="1"/>
  <c r="E452" i="3"/>
  <c r="F452" i="3" s="1"/>
  <c r="W452" i="3" s="1"/>
  <c r="E460" i="3"/>
  <c r="F460" i="3" s="1"/>
  <c r="W460" i="3" s="1"/>
  <c r="E468" i="3"/>
  <c r="F468" i="3" s="1"/>
  <c r="E476" i="3"/>
  <c r="F476" i="3" s="1"/>
  <c r="W476" i="3" s="1"/>
  <c r="E484" i="3"/>
  <c r="E492" i="3"/>
  <c r="E500" i="3"/>
  <c r="F500" i="3" s="1"/>
  <c r="W500" i="3" s="1"/>
  <c r="E508" i="3"/>
  <c r="F508" i="3" s="1"/>
  <c r="E516" i="3"/>
  <c r="F516" i="3" s="1"/>
  <c r="W516" i="3" s="1"/>
  <c r="E524" i="3"/>
  <c r="F524" i="3" s="1"/>
  <c r="W524" i="3" s="1"/>
  <c r="E532" i="3"/>
  <c r="E181" i="4" s="1"/>
  <c r="E540" i="3"/>
  <c r="E548" i="3"/>
  <c r="F548" i="3" s="1"/>
  <c r="W548" i="3" s="1"/>
  <c r="E556" i="3"/>
  <c r="F556" i="3" s="1"/>
  <c r="E564" i="3"/>
  <c r="F564" i="3" s="1"/>
  <c r="W564" i="3" s="1"/>
  <c r="E135" i="3"/>
  <c r="F135" i="3" s="1"/>
  <c r="W135" i="3" s="1"/>
  <c r="E218" i="3"/>
  <c r="E282" i="3"/>
  <c r="E40" i="4" s="1"/>
  <c r="E346" i="3"/>
  <c r="F346" i="3" s="1"/>
  <c r="E377" i="3"/>
  <c r="F377" i="3" s="1"/>
  <c r="E391" i="3"/>
  <c r="F391" i="3" s="1"/>
  <c r="W391" i="3" s="1"/>
  <c r="E399" i="3"/>
  <c r="F399" i="3" s="1"/>
  <c r="W399" i="3" s="1"/>
  <c r="E407" i="3"/>
  <c r="F407" i="3"/>
  <c r="E415" i="3"/>
  <c r="E423" i="3"/>
  <c r="F423" i="3" s="1"/>
  <c r="W423" i="3" s="1"/>
  <c r="E431" i="3"/>
  <c r="F431" i="3"/>
  <c r="E439" i="3"/>
  <c r="F439" i="3" s="1"/>
  <c r="E447" i="3"/>
  <c r="F447" i="3" s="1"/>
  <c r="W447" i="3" s="1"/>
  <c r="E455" i="3"/>
  <c r="F455" i="3" s="1"/>
  <c r="E463" i="3"/>
  <c r="F463" i="3" s="1"/>
  <c r="W463" i="3" s="1"/>
  <c r="E471" i="3"/>
  <c r="E479" i="3"/>
  <c r="F479" i="3" s="1"/>
  <c r="E487" i="3"/>
  <c r="F487" i="3" s="1"/>
  <c r="W487" i="3" s="1"/>
  <c r="E495" i="3"/>
  <c r="F495" i="3" s="1"/>
  <c r="E503" i="3"/>
  <c r="F503" i="3" s="1"/>
  <c r="W503" i="3" s="1"/>
  <c r="E511" i="3"/>
  <c r="F511" i="3" s="1"/>
  <c r="W511" i="3" s="1"/>
  <c r="E519" i="3"/>
  <c r="F519" i="3"/>
  <c r="W519" i="3" s="1"/>
  <c r="E527" i="3"/>
  <c r="F527" i="3"/>
  <c r="W527" i="3" s="1"/>
  <c r="E535" i="3"/>
  <c r="F535" i="3"/>
  <c r="W535" i="3" s="1"/>
  <c r="E543" i="3"/>
  <c r="F543" i="3" s="1"/>
  <c r="W543" i="3" s="1"/>
  <c r="E551" i="3"/>
  <c r="F551" i="3" s="1"/>
  <c r="W551" i="3" s="1"/>
  <c r="E559" i="3"/>
  <c r="F559" i="3" s="1"/>
  <c r="W559" i="3"/>
  <c r="E567" i="3"/>
  <c r="F567" i="3" s="1"/>
  <c r="W567" i="3" s="1"/>
  <c r="E178" i="3"/>
  <c r="E242" i="3"/>
  <c r="E306" i="3"/>
  <c r="F306" i="3" s="1"/>
  <c r="W306" i="3" s="1"/>
  <c r="E364" i="3"/>
  <c r="E369" i="3"/>
  <c r="E381" i="3"/>
  <c r="F381" i="3" s="1"/>
  <c r="W381" i="3" s="1"/>
  <c r="E388" i="3"/>
  <c r="F388" i="3" s="1"/>
  <c r="E394" i="3"/>
  <c r="E100" i="4" s="1"/>
  <c r="E402" i="3"/>
  <c r="F402" i="3"/>
  <c r="W402" i="3" s="1"/>
  <c r="E410" i="3"/>
  <c r="E418" i="3"/>
  <c r="F418" i="3"/>
  <c r="E426" i="3"/>
  <c r="F426" i="3" s="1"/>
  <c r="W426" i="3" s="1"/>
  <c r="E434" i="3"/>
  <c r="F434" i="3"/>
  <c r="W434" i="3" s="1"/>
  <c r="E442" i="3"/>
  <c r="E450" i="3"/>
  <c r="F450" i="3" s="1"/>
  <c r="W450" i="3" s="1"/>
  <c r="E458" i="3"/>
  <c r="E466" i="3"/>
  <c r="F466" i="3"/>
  <c r="W466" i="3" s="1"/>
  <c r="E474" i="3"/>
  <c r="F474" i="3" s="1"/>
  <c r="G474" i="3" s="1"/>
  <c r="E482" i="3"/>
  <c r="E490" i="3"/>
  <c r="F490" i="3" s="1"/>
  <c r="E498" i="3"/>
  <c r="F498" i="3"/>
  <c r="E506" i="3"/>
  <c r="F506" i="3" s="1"/>
  <c r="W506" i="3" s="1"/>
  <c r="E514" i="3"/>
  <c r="F514" i="3"/>
  <c r="W514" i="3" s="1"/>
  <c r="E522" i="3"/>
  <c r="F522" i="3"/>
  <c r="W522" i="3" s="1"/>
  <c r="E530" i="3"/>
  <c r="F530" i="3" s="1"/>
  <c r="E538" i="3"/>
  <c r="F538" i="3" s="1"/>
  <c r="E546" i="3"/>
  <c r="E184" i="4" s="1"/>
  <c r="E554" i="3"/>
  <c r="F554" i="3" s="1"/>
  <c r="W554" i="3" s="1"/>
  <c r="E562" i="3"/>
  <c r="F562" i="3" s="1"/>
  <c r="E570" i="3"/>
  <c r="F570" i="3" s="1"/>
  <c r="E150" i="3"/>
  <c r="E202" i="3"/>
  <c r="E266" i="3"/>
  <c r="E330" i="3"/>
  <c r="F330" i="3" s="1"/>
  <c r="W330" i="3" s="1"/>
  <c r="E374" i="3"/>
  <c r="F374" i="3" s="1"/>
  <c r="E378" i="3"/>
  <c r="E385" i="3"/>
  <c r="E397" i="3"/>
  <c r="F397" i="3" s="1"/>
  <c r="W397" i="3" s="1"/>
  <c r="E405" i="3"/>
  <c r="F405" i="3" s="1"/>
  <c r="E413" i="3"/>
  <c r="E421" i="3"/>
  <c r="E429" i="3"/>
  <c r="F429" i="3" s="1"/>
  <c r="W429" i="3" s="1"/>
  <c r="E437" i="3"/>
  <c r="F437" i="3" s="1"/>
  <c r="E445" i="3"/>
  <c r="F445" i="3" s="1"/>
  <c r="W445" i="3" s="1"/>
  <c r="E453" i="3"/>
  <c r="F453" i="3" s="1"/>
  <c r="W453" i="3" s="1"/>
  <c r="E461" i="3"/>
  <c r="F461" i="3" s="1"/>
  <c r="W461" i="3" s="1"/>
  <c r="E469" i="3"/>
  <c r="F469" i="3"/>
  <c r="W469" i="3" s="1"/>
  <c r="E477" i="3"/>
  <c r="F477" i="3"/>
  <c r="E485" i="3"/>
  <c r="F485" i="3" s="1"/>
  <c r="E493" i="3"/>
  <c r="F493" i="3" s="1"/>
  <c r="W493" i="3" s="1"/>
  <c r="E501" i="3"/>
  <c r="F501" i="3" s="1"/>
  <c r="W501" i="3" s="1"/>
  <c r="E509" i="3"/>
  <c r="E517" i="3"/>
  <c r="F517" i="3" s="1"/>
  <c r="W517" i="3" s="1"/>
  <c r="E525" i="3"/>
  <c r="F525" i="3"/>
  <c r="W525" i="3" s="1"/>
  <c r="E533" i="3"/>
  <c r="F533" i="3"/>
  <c r="W533" i="3" s="1"/>
  <c r="E541" i="3"/>
  <c r="F541" i="3" s="1"/>
  <c r="E549" i="3"/>
  <c r="E557" i="3"/>
  <c r="F557" i="3" s="1"/>
  <c r="W557" i="3" s="1"/>
  <c r="E565" i="3"/>
  <c r="F565" i="3"/>
  <c r="W565" i="3"/>
  <c r="E226" i="3"/>
  <c r="E290" i="3"/>
  <c r="F290" i="3" s="1"/>
  <c r="W290" i="3" s="1"/>
  <c r="E354" i="3"/>
  <c r="F354" i="3" s="1"/>
  <c r="W354" i="3" s="1"/>
  <c r="E366" i="3"/>
  <c r="F366" i="3" s="1"/>
  <c r="E370" i="3"/>
  <c r="F370" i="3" s="1"/>
  <c r="W370" i="3" s="1"/>
  <c r="E382" i="3"/>
  <c r="F382" i="3"/>
  <c r="E389" i="3"/>
  <c r="E392" i="3"/>
  <c r="E400" i="3"/>
  <c r="F400" i="3" s="1"/>
  <c r="E408" i="3"/>
  <c r="F408" i="3" s="1"/>
  <c r="W408" i="3" s="1"/>
  <c r="E416" i="3"/>
  <c r="F416" i="3" s="1"/>
  <c r="W416" i="3" s="1"/>
  <c r="E424" i="3"/>
  <c r="F424" i="3" s="1"/>
  <c r="W424" i="3" s="1"/>
  <c r="E432" i="3"/>
  <c r="E440" i="3"/>
  <c r="F440" i="3" s="1"/>
  <c r="E448" i="3"/>
  <c r="F448" i="3" s="1"/>
  <c r="W448" i="3" s="1"/>
  <c r="E456" i="3"/>
  <c r="F456" i="3"/>
  <c r="E464" i="3"/>
  <c r="F464" i="3" s="1"/>
  <c r="G464" i="3" s="1"/>
  <c r="R464" i="3" s="1"/>
  <c r="E472" i="3"/>
  <c r="F472" i="3" s="1"/>
  <c r="W472" i="3" s="1"/>
  <c r="E480" i="3"/>
  <c r="F480" i="3" s="1"/>
  <c r="W480" i="3" s="1"/>
  <c r="E488" i="3"/>
  <c r="F488" i="3"/>
  <c r="E496" i="3"/>
  <c r="F496" i="3" s="1"/>
  <c r="E504" i="3"/>
  <c r="F504" i="3" s="1"/>
  <c r="E512" i="3"/>
  <c r="F512" i="3" s="1"/>
  <c r="W512" i="3" s="1"/>
  <c r="E520" i="3"/>
  <c r="F520" i="3"/>
  <c r="W520" i="3" s="1"/>
  <c r="E528" i="3"/>
  <c r="F528" i="3" s="1"/>
  <c r="W528" i="3"/>
  <c r="E536" i="3"/>
  <c r="F536" i="3"/>
  <c r="W536" i="3" s="1"/>
  <c r="E544" i="3"/>
  <c r="F544" i="3" s="1"/>
  <c r="E552" i="3"/>
  <c r="F552" i="3" s="1"/>
  <c r="W552" i="3" s="1"/>
  <c r="E560" i="3"/>
  <c r="F560" i="3" s="1"/>
  <c r="E186" i="3"/>
  <c r="E250" i="3"/>
  <c r="F250" i="3" s="1"/>
  <c r="W250" i="3" s="1"/>
  <c r="E314" i="3"/>
  <c r="F314" i="3" s="1"/>
  <c r="W314" i="3" s="1"/>
  <c r="E371" i="3"/>
  <c r="F371" i="3"/>
  <c r="W371" i="3" s="1"/>
  <c r="E379" i="3"/>
  <c r="F379" i="3"/>
  <c r="E386" i="3"/>
  <c r="F386" i="3" s="1"/>
  <c r="W386" i="3" s="1"/>
  <c r="E395" i="3"/>
  <c r="F395" i="3" s="1"/>
  <c r="E403" i="3"/>
  <c r="E411" i="3"/>
  <c r="F411" i="3" s="1"/>
  <c r="E419" i="3"/>
  <c r="F419" i="3" s="1"/>
  <c r="E427" i="3"/>
  <c r="E124" i="4" s="1"/>
  <c r="F427" i="3"/>
  <c r="E435" i="3"/>
  <c r="F435" i="3" s="1"/>
  <c r="W435" i="3" s="1"/>
  <c r="E443" i="3"/>
  <c r="E451" i="3"/>
  <c r="F451" i="3" s="1"/>
  <c r="W451" i="3" s="1"/>
  <c r="E459" i="3"/>
  <c r="F459" i="3"/>
  <c r="W459" i="3" s="1"/>
  <c r="E467" i="3"/>
  <c r="E147" i="4" s="1"/>
  <c r="F467" i="3"/>
  <c r="W467" i="3" s="1"/>
  <c r="E475" i="3"/>
  <c r="F475" i="3" s="1"/>
  <c r="E483" i="3"/>
  <c r="F483" i="3" s="1"/>
  <c r="W483" i="3" s="1"/>
  <c r="E491" i="3"/>
  <c r="E499" i="3"/>
  <c r="E507" i="3"/>
  <c r="F507" i="3" s="1"/>
  <c r="W507" i="3" s="1"/>
  <c r="E515" i="3"/>
  <c r="F515" i="3" s="1"/>
  <c r="W515" i="3" s="1"/>
  <c r="E523" i="3"/>
  <c r="F523" i="3" s="1"/>
  <c r="W523" i="3" s="1"/>
  <c r="E531" i="3"/>
  <c r="F531" i="3" s="1"/>
  <c r="W531" i="3" s="1"/>
  <c r="E539" i="3"/>
  <c r="E547" i="3"/>
  <c r="F547" i="3" s="1"/>
  <c r="G547" i="3" s="1"/>
  <c r="E555" i="3"/>
  <c r="F555" i="3"/>
  <c r="E563" i="3"/>
  <c r="F563" i="3"/>
  <c r="W563" i="3" s="1"/>
  <c r="E170" i="3"/>
  <c r="E234" i="3"/>
  <c r="E298" i="3"/>
  <c r="F298" i="3" s="1"/>
  <c r="W298" i="3" s="1"/>
  <c r="E387" i="3"/>
  <c r="F387" i="3"/>
  <c r="E393" i="3"/>
  <c r="F393" i="3"/>
  <c r="E401" i="3"/>
  <c r="E105" i="4" s="1"/>
  <c r="E409" i="3"/>
  <c r="F409" i="3" s="1"/>
  <c r="E417" i="3"/>
  <c r="F417" i="3" s="1"/>
  <c r="W417" i="3" s="1"/>
  <c r="E425" i="3"/>
  <c r="E433" i="3"/>
  <c r="E441" i="3"/>
  <c r="F441" i="3" s="1"/>
  <c r="E449" i="3"/>
  <c r="F449" i="3" s="1"/>
  <c r="E457" i="3"/>
  <c r="E465" i="3"/>
  <c r="F465" i="3" s="1"/>
  <c r="E473" i="3"/>
  <c r="F473" i="3" s="1"/>
  <c r="E481" i="3"/>
  <c r="F481" i="3" s="1"/>
  <c r="W481" i="3" s="1"/>
  <c r="E489" i="3"/>
  <c r="F489" i="3" s="1"/>
  <c r="W489" i="3" s="1"/>
  <c r="E497" i="3"/>
  <c r="F497" i="3" s="1"/>
  <c r="E505" i="3"/>
  <c r="F505" i="3" s="1"/>
  <c r="E513" i="3"/>
  <c r="F513" i="3" s="1"/>
  <c r="W513" i="3" s="1"/>
  <c r="E521" i="3"/>
  <c r="F521" i="3"/>
  <c r="G521" i="3" s="1"/>
  <c r="R521" i="3" s="1"/>
  <c r="E529" i="3"/>
  <c r="E537" i="3"/>
  <c r="E545" i="3"/>
  <c r="F545" i="3" s="1"/>
  <c r="E398" i="3"/>
  <c r="F398" i="3"/>
  <c r="W398" i="3" s="1"/>
  <c r="E462" i="3"/>
  <c r="F462" i="3" s="1"/>
  <c r="W462" i="3" s="1"/>
  <c r="E526" i="3"/>
  <c r="F526" i="3" s="1"/>
  <c r="W526" i="3" s="1"/>
  <c r="E558" i="3"/>
  <c r="E568" i="3"/>
  <c r="F568" i="3"/>
  <c r="E575" i="3"/>
  <c r="F575" i="3" s="1"/>
  <c r="W575" i="3" s="1"/>
  <c r="E583" i="3"/>
  <c r="F583" i="3" s="1"/>
  <c r="E591" i="3"/>
  <c r="F591" i="3" s="1"/>
  <c r="W591" i="3" s="1"/>
  <c r="G26" i="3"/>
  <c r="H26" i="3" s="1"/>
  <c r="G30" i="3"/>
  <c r="R30" i="3" s="1"/>
  <c r="E422" i="3"/>
  <c r="F422" i="3" s="1"/>
  <c r="W422" i="3" s="1"/>
  <c r="E486" i="3"/>
  <c r="F486" i="3"/>
  <c r="W486" i="3" s="1"/>
  <c r="E578" i="3"/>
  <c r="F578" i="3" s="1"/>
  <c r="W578" i="3" s="1"/>
  <c r="E586" i="3"/>
  <c r="E594" i="3"/>
  <c r="F594" i="3" s="1"/>
  <c r="W594" i="3" s="1"/>
  <c r="G59" i="3"/>
  <c r="G91" i="3"/>
  <c r="G123" i="3"/>
  <c r="G127" i="3"/>
  <c r="G131" i="3"/>
  <c r="G139" i="3"/>
  <c r="G147" i="3"/>
  <c r="G183" i="3"/>
  <c r="G191" i="3"/>
  <c r="G207" i="3"/>
  <c r="E274" i="3"/>
  <c r="F274" i="3" s="1"/>
  <c r="W274" i="3" s="1"/>
  <c r="E446" i="3"/>
  <c r="F446" i="3" s="1"/>
  <c r="E510" i="3"/>
  <c r="F510" i="3"/>
  <c r="W510" i="3" s="1"/>
  <c r="E550" i="3"/>
  <c r="F550" i="3" s="1"/>
  <c r="W550" i="3" s="1"/>
  <c r="E569" i="3"/>
  <c r="F569" i="3" s="1"/>
  <c r="E573" i="3"/>
  <c r="F573" i="3" s="1"/>
  <c r="W573" i="3" s="1"/>
  <c r="E581" i="3"/>
  <c r="F581" i="3"/>
  <c r="G581" i="3" s="1"/>
  <c r="E589" i="3"/>
  <c r="F589" i="3" s="1"/>
  <c r="E597" i="3"/>
  <c r="F597" i="3" s="1"/>
  <c r="G23" i="3"/>
  <c r="E406" i="3"/>
  <c r="F406" i="3" s="1"/>
  <c r="G406" i="3" s="1"/>
  <c r="E470" i="3"/>
  <c r="E534" i="3"/>
  <c r="E182" i="4" s="1"/>
  <c r="E561" i="3"/>
  <c r="F561" i="3" s="1"/>
  <c r="E576" i="3"/>
  <c r="F576" i="3" s="1"/>
  <c r="W576" i="3" s="1"/>
  <c r="E584" i="3"/>
  <c r="F584" i="3" s="1"/>
  <c r="W584" i="3" s="1"/>
  <c r="E592" i="3"/>
  <c r="E503" i="4" s="1"/>
  <c r="G56" i="3"/>
  <c r="G72" i="3"/>
  <c r="R72" i="3" s="1"/>
  <c r="G92" i="3"/>
  <c r="G104" i="3"/>
  <c r="G120" i="3"/>
  <c r="G128" i="3"/>
  <c r="G152" i="3"/>
  <c r="H152" i="3" s="1"/>
  <c r="G160" i="3"/>
  <c r="G172" i="3"/>
  <c r="H172" i="3" s="1"/>
  <c r="E430" i="3"/>
  <c r="F430" i="3" s="1"/>
  <c r="E494" i="3"/>
  <c r="E160" i="4" s="1"/>
  <c r="F494" i="3"/>
  <c r="E571" i="3"/>
  <c r="F571" i="3"/>
  <c r="E579" i="3"/>
  <c r="F579" i="3" s="1"/>
  <c r="G579" i="3" s="1"/>
  <c r="E587" i="3"/>
  <c r="F587" i="3" s="1"/>
  <c r="E595" i="3"/>
  <c r="F595" i="3"/>
  <c r="W595" i="3" s="1"/>
  <c r="G32" i="3"/>
  <c r="G40" i="3"/>
  <c r="G44" i="3"/>
  <c r="E338" i="3"/>
  <c r="F338" i="3" s="1"/>
  <c r="W338" i="3" s="1"/>
  <c r="E390" i="3"/>
  <c r="F390" i="3"/>
  <c r="E454" i="3"/>
  <c r="F454" i="3" s="1"/>
  <c r="E518" i="3"/>
  <c r="F518" i="3"/>
  <c r="W518" i="3" s="1"/>
  <c r="E553" i="3"/>
  <c r="E574" i="3"/>
  <c r="F574" i="3" s="1"/>
  <c r="E582" i="3"/>
  <c r="F582" i="3" s="1"/>
  <c r="W582" i="3" s="1"/>
  <c r="E590" i="3"/>
  <c r="F590" i="3"/>
  <c r="E21" i="3"/>
  <c r="F21" i="3" s="1"/>
  <c r="G49" i="3"/>
  <c r="G61" i="3"/>
  <c r="G77" i="3"/>
  <c r="G101" i="3"/>
  <c r="G105" i="3"/>
  <c r="R105" i="3" s="1"/>
  <c r="G113" i="3"/>
  <c r="R113" i="3" s="1"/>
  <c r="G125" i="3"/>
  <c r="G137" i="3"/>
  <c r="E414" i="3"/>
  <c r="F414" i="3"/>
  <c r="E478" i="3"/>
  <c r="F478" i="3"/>
  <c r="W478" i="3" s="1"/>
  <c r="E542" i="3"/>
  <c r="F542" i="3" s="1"/>
  <c r="W542" i="3" s="1"/>
  <c r="E566" i="3"/>
  <c r="E577" i="3"/>
  <c r="F577" i="3" s="1"/>
  <c r="E585" i="3"/>
  <c r="F585" i="3" s="1"/>
  <c r="W585" i="3"/>
  <c r="E593" i="3"/>
  <c r="G25" i="3"/>
  <c r="G29" i="3"/>
  <c r="E210" i="3"/>
  <c r="F210" i="3" s="1"/>
  <c r="E438" i="3"/>
  <c r="F438" i="3" s="1"/>
  <c r="E502" i="3"/>
  <c r="F502" i="3" s="1"/>
  <c r="W502" i="3" s="1"/>
  <c r="E572" i="3"/>
  <c r="E580" i="3"/>
  <c r="F580" i="3" s="1"/>
  <c r="W580" i="3" s="1"/>
  <c r="E588" i="3"/>
  <c r="F588" i="3"/>
  <c r="E596" i="3"/>
  <c r="F596" i="3" s="1"/>
  <c r="W596" i="3" s="1"/>
  <c r="G106" i="3"/>
  <c r="H106" i="3" s="1"/>
  <c r="G224" i="3"/>
  <c r="G240" i="3"/>
  <c r="R240" i="3" s="1"/>
  <c r="G261" i="3"/>
  <c r="G272" i="3"/>
  <c r="G142" i="3"/>
  <c r="G189" i="3"/>
  <c r="G197" i="3"/>
  <c r="G213" i="3"/>
  <c r="G235" i="3"/>
  <c r="G277" i="3"/>
  <c r="G281" i="3"/>
  <c r="G289" i="3"/>
  <c r="G297" i="3"/>
  <c r="G301" i="3"/>
  <c r="G317" i="3"/>
  <c r="J317" i="3" s="1"/>
  <c r="G321" i="3"/>
  <c r="G325" i="3"/>
  <c r="G345" i="3"/>
  <c r="G361" i="3"/>
  <c r="G365" i="3"/>
  <c r="G429" i="3"/>
  <c r="G469" i="3"/>
  <c r="G526" i="3"/>
  <c r="R526" i="3" s="1"/>
  <c r="G564" i="3"/>
  <c r="G190" i="3"/>
  <c r="G230" i="3"/>
  <c r="R230" i="3" s="1"/>
  <c r="G236" i="3"/>
  <c r="G246" i="3"/>
  <c r="G252" i="3"/>
  <c r="G268" i="3"/>
  <c r="G86" i="3"/>
  <c r="G118" i="3"/>
  <c r="G173" i="3"/>
  <c r="G208" i="3"/>
  <c r="G231" i="3"/>
  <c r="G286" i="3"/>
  <c r="G294" i="3"/>
  <c r="G306" i="3"/>
  <c r="G314" i="3"/>
  <c r="R314" i="3" s="1"/>
  <c r="G330" i="3"/>
  <c r="G370" i="3"/>
  <c r="G402" i="3"/>
  <c r="G422" i="3"/>
  <c r="G450" i="3"/>
  <c r="G478" i="3"/>
  <c r="G511" i="3"/>
  <c r="R511" i="3" s="1"/>
  <c r="G550" i="3"/>
  <c r="I550" i="3" s="1"/>
  <c r="G122" i="3"/>
  <c r="G153" i="3"/>
  <c r="G174" i="3"/>
  <c r="G221" i="3"/>
  <c r="G237" i="3"/>
  <c r="G253" i="3"/>
  <c r="G269" i="3"/>
  <c r="G594" i="3"/>
  <c r="G62" i="3"/>
  <c r="G185" i="3"/>
  <c r="G201" i="3"/>
  <c r="G287" i="3"/>
  <c r="G307" i="3"/>
  <c r="G331" i="3"/>
  <c r="I331" i="3" s="1"/>
  <c r="G339" i="3"/>
  <c r="G347" i="3"/>
  <c r="G351" i="3"/>
  <c r="G371" i="3"/>
  <c r="G375" i="3"/>
  <c r="S375" i="3" s="1"/>
  <c r="G391" i="3"/>
  <c r="G399" i="3"/>
  <c r="G435" i="3"/>
  <c r="G447" i="3"/>
  <c r="G467" i="3"/>
  <c r="G501" i="3"/>
  <c r="G188" i="3"/>
  <c r="G255" i="3"/>
  <c r="R255" i="3" s="1"/>
  <c r="G288" i="3"/>
  <c r="G296" i="3"/>
  <c r="G324" i="3"/>
  <c r="R324" i="3" s="1"/>
  <c r="G340" i="3"/>
  <c r="G356" i="3"/>
  <c r="G360" i="3"/>
  <c r="G368" i="3"/>
  <c r="G396" i="3"/>
  <c r="G404" i="3"/>
  <c r="G424" i="3"/>
  <c r="R424" i="3" s="1"/>
  <c r="G428" i="3"/>
  <c r="G448" i="3"/>
  <c r="G476" i="3"/>
  <c r="G554" i="3"/>
  <c r="G559" i="3"/>
  <c r="G595" i="3"/>
  <c r="K595" i="3" s="1"/>
  <c r="G233" i="3"/>
  <c r="R233" i="3" s="1"/>
  <c r="G265" i="3"/>
  <c r="S368" i="3"/>
  <c r="I368" i="3"/>
  <c r="I347" i="3"/>
  <c r="R347" i="3"/>
  <c r="G315" i="3"/>
  <c r="G398" i="3"/>
  <c r="K230" i="3"/>
  <c r="R197" i="3"/>
  <c r="H197" i="3"/>
  <c r="G596" i="3"/>
  <c r="L596" i="3" s="1"/>
  <c r="H113" i="3"/>
  <c r="R49" i="3"/>
  <c r="H49" i="3"/>
  <c r="R172" i="3"/>
  <c r="G39" i="3"/>
  <c r="G107" i="3"/>
  <c r="H30" i="3"/>
  <c r="E108" i="4"/>
  <c r="F150" i="3"/>
  <c r="E325" i="4"/>
  <c r="F247" i="3"/>
  <c r="E24" i="4"/>
  <c r="F276" i="3"/>
  <c r="E35" i="4"/>
  <c r="F267" i="3"/>
  <c r="E29" i="4"/>
  <c r="F203" i="3"/>
  <c r="E377" i="4"/>
  <c r="F328" i="3"/>
  <c r="E436" i="4"/>
  <c r="E11" i="4"/>
  <c r="F68" i="3"/>
  <c r="E243" i="4"/>
  <c r="F141" i="3"/>
  <c r="E316" i="4"/>
  <c r="F154" i="3"/>
  <c r="E329" i="4"/>
  <c r="G585" i="3"/>
  <c r="E475" i="4"/>
  <c r="E501" i="4"/>
  <c r="E140" i="4"/>
  <c r="E469" i="4"/>
  <c r="E174" i="4"/>
  <c r="E480" i="4"/>
  <c r="E374" i="4"/>
  <c r="E169" i="4"/>
  <c r="E468" i="4"/>
  <c r="E62" i="4"/>
  <c r="E136" i="4"/>
  <c r="E456" i="4"/>
  <c r="E59" i="4"/>
  <c r="E375" i="4"/>
  <c r="E248" i="4"/>
  <c r="E66" i="4"/>
  <c r="E330" i="4"/>
  <c r="E94" i="4"/>
  <c r="E422" i="4"/>
  <c r="E358" i="4"/>
  <c r="E218" i="4"/>
  <c r="E447" i="4"/>
  <c r="E15" i="4"/>
  <c r="E263" i="4"/>
  <c r="E449" i="4"/>
  <c r="E17" i="4"/>
  <c r="E262" i="4"/>
  <c r="E114" i="4"/>
  <c r="E132" i="4"/>
  <c r="E298" i="4"/>
  <c r="E319" i="4"/>
  <c r="E365" i="4"/>
  <c r="E364" i="4"/>
  <c r="E306" i="4"/>
  <c r="E54" i="4"/>
  <c r="E226" i="4"/>
  <c r="E277" i="4"/>
  <c r="E309" i="4"/>
  <c r="E398" i="4"/>
  <c r="R559" i="3"/>
  <c r="I559" i="3"/>
  <c r="I464" i="3"/>
  <c r="R428" i="3"/>
  <c r="J428" i="3"/>
  <c r="R396" i="3"/>
  <c r="J396" i="3"/>
  <c r="K255" i="3"/>
  <c r="I521" i="3"/>
  <c r="I375" i="3"/>
  <c r="R311" i="3"/>
  <c r="R185" i="3"/>
  <c r="H185" i="3"/>
  <c r="R330" i="3"/>
  <c r="J330" i="3"/>
  <c r="R231" i="3"/>
  <c r="I231" i="3"/>
  <c r="R268" i="3"/>
  <c r="I268" i="3"/>
  <c r="R309" i="3"/>
  <c r="R277" i="3"/>
  <c r="I277" i="3"/>
  <c r="R189" i="3"/>
  <c r="H189" i="3"/>
  <c r="I240" i="3"/>
  <c r="W210" i="3"/>
  <c r="G210" i="3"/>
  <c r="R210" i="3" s="1"/>
  <c r="R77" i="3"/>
  <c r="H77" i="3"/>
  <c r="W587" i="3"/>
  <c r="U587" i="3"/>
  <c r="R587" i="3" s="1"/>
  <c r="R104" i="3"/>
  <c r="H104" i="3"/>
  <c r="H72" i="3"/>
  <c r="R199" i="3"/>
  <c r="H199" i="3"/>
  <c r="F586" i="3"/>
  <c r="E499" i="4"/>
  <c r="F433" i="3"/>
  <c r="E127" i="4"/>
  <c r="F234" i="3"/>
  <c r="E402" i="4"/>
  <c r="E488" i="4"/>
  <c r="F442" i="3"/>
  <c r="E134" i="4"/>
  <c r="F218" i="3"/>
  <c r="E392" i="4"/>
  <c r="F303" i="3"/>
  <c r="E50" i="4"/>
  <c r="F342" i="3"/>
  <c r="E443" i="4"/>
  <c r="F132" i="3"/>
  <c r="G132" i="3" s="1"/>
  <c r="E307" i="4"/>
  <c r="F323" i="3"/>
  <c r="E61" i="4"/>
  <c r="F195" i="3"/>
  <c r="W195" i="3" s="1"/>
  <c r="E370" i="4"/>
  <c r="F384" i="3"/>
  <c r="E91" i="4"/>
  <c r="F256" i="3"/>
  <c r="E411" i="4"/>
  <c r="F112" i="3"/>
  <c r="W112" i="3" s="1"/>
  <c r="E287" i="4"/>
  <c r="F48" i="3"/>
  <c r="E223" i="4"/>
  <c r="F133" i="3"/>
  <c r="E308" i="4"/>
  <c r="F146" i="3"/>
  <c r="E321" i="4"/>
  <c r="E461" i="4"/>
  <c r="E189" i="4"/>
  <c r="E81" i="4"/>
  <c r="E240" i="4"/>
  <c r="E235" i="4"/>
  <c r="E293" i="4"/>
  <c r="R579" i="3"/>
  <c r="K579" i="3"/>
  <c r="R554" i="3"/>
  <c r="J554" i="3"/>
  <c r="R360" i="3"/>
  <c r="I360" i="3"/>
  <c r="R296" i="3"/>
  <c r="I296" i="3"/>
  <c r="G239" i="3"/>
  <c r="G506" i="3"/>
  <c r="R506" i="3" s="1"/>
  <c r="R435" i="3"/>
  <c r="I435" i="3"/>
  <c r="R371" i="3"/>
  <c r="J371" i="3"/>
  <c r="R339" i="3"/>
  <c r="I339" i="3"/>
  <c r="R307" i="3"/>
  <c r="I307" i="3"/>
  <c r="R269" i="3"/>
  <c r="I269" i="3"/>
  <c r="R550" i="3"/>
  <c r="R422" i="3"/>
  <c r="J422" i="3"/>
  <c r="R294" i="3"/>
  <c r="I294" i="3"/>
  <c r="R118" i="3"/>
  <c r="H118" i="3"/>
  <c r="R564" i="3"/>
  <c r="I564" i="3"/>
  <c r="R469" i="3"/>
  <c r="I469" i="3"/>
  <c r="W577" i="3"/>
  <c r="G577" i="3"/>
  <c r="R137" i="3"/>
  <c r="H137" i="3"/>
  <c r="H105" i="3"/>
  <c r="R44" i="3"/>
  <c r="H44" i="3"/>
  <c r="R31" i="3"/>
  <c r="H31" i="3"/>
  <c r="R131" i="3"/>
  <c r="H131" i="3"/>
  <c r="F425" i="3"/>
  <c r="E122" i="4"/>
  <c r="F170" i="3"/>
  <c r="E345" i="4"/>
  <c r="F443" i="3"/>
  <c r="E135" i="4"/>
  <c r="F385" i="3"/>
  <c r="E92" i="4"/>
  <c r="F369" i="3"/>
  <c r="E82" i="4"/>
  <c r="F415" i="3"/>
  <c r="W415" i="3" s="1"/>
  <c r="E115" i="4"/>
  <c r="F359" i="3"/>
  <c r="E75" i="4"/>
  <c r="F166" i="3"/>
  <c r="G166" i="3" s="1"/>
  <c r="E341" i="4"/>
  <c r="F187" i="3"/>
  <c r="E362" i="4"/>
  <c r="F52" i="3"/>
  <c r="E227" i="4"/>
  <c r="F70" i="3"/>
  <c r="E245" i="4"/>
  <c r="F163" i="3"/>
  <c r="E338" i="4"/>
  <c r="F35" i="3"/>
  <c r="W35" i="3" s="1"/>
  <c r="E211" i="4"/>
  <c r="F138" i="3"/>
  <c r="E313" i="4"/>
  <c r="F74" i="3"/>
  <c r="E249" i="4"/>
  <c r="G607" i="3"/>
  <c r="G260" i="3"/>
  <c r="E474" i="4"/>
  <c r="E188" i="4"/>
  <c r="E179" i="4"/>
  <c r="E175" i="4"/>
  <c r="E497" i="4"/>
  <c r="E161" i="4"/>
  <c r="E168" i="4"/>
  <c r="E131" i="4"/>
  <c r="E185" i="4"/>
  <c r="E121" i="4"/>
  <c r="E195" i="4"/>
  <c r="E146" i="4"/>
  <c r="E25" i="4"/>
  <c r="E110" i="4"/>
  <c r="E63" i="4"/>
  <c r="E418" i="4"/>
  <c r="E363" i="4"/>
  <c r="E215" i="4"/>
  <c r="E36" i="4"/>
  <c r="E301" i="4"/>
  <c r="E73" i="4"/>
  <c r="E145" i="4"/>
  <c r="E431" i="4"/>
  <c r="E391" i="4"/>
  <c r="E74" i="4"/>
  <c r="E445" i="4"/>
  <c r="E380" i="4"/>
  <c r="E254" i="4"/>
  <c r="E328" i="4"/>
  <c r="E46" i="4"/>
  <c r="E282" i="4"/>
  <c r="E274" i="4"/>
  <c r="R547" i="3"/>
  <c r="J547" i="3"/>
  <c r="G489" i="3"/>
  <c r="R489" i="3" s="1"/>
  <c r="G452" i="3"/>
  <c r="R356" i="3"/>
  <c r="I356" i="3"/>
  <c r="R501" i="3"/>
  <c r="J501" i="3"/>
  <c r="R467" i="3"/>
  <c r="J467" i="3"/>
  <c r="R399" i="3"/>
  <c r="I399" i="3"/>
  <c r="G367" i="3"/>
  <c r="I367" i="3" s="1"/>
  <c r="G259" i="3"/>
  <c r="R221" i="3"/>
  <c r="H221" i="3"/>
  <c r="G487" i="3"/>
  <c r="R450" i="3"/>
  <c r="I450" i="3"/>
  <c r="G386" i="3"/>
  <c r="G354" i="3"/>
  <c r="G290" i="3"/>
  <c r="R208" i="3"/>
  <c r="H208" i="3"/>
  <c r="R86" i="3"/>
  <c r="H86" i="3"/>
  <c r="G214" i="3"/>
  <c r="G82" i="3"/>
  <c r="R82" i="3" s="1"/>
  <c r="R429" i="3"/>
  <c r="I429" i="3"/>
  <c r="G397" i="3"/>
  <c r="R397" i="3" s="1"/>
  <c r="R365" i="3"/>
  <c r="I365" i="3"/>
  <c r="R301" i="3"/>
  <c r="J301" i="3"/>
  <c r="R272" i="3"/>
  <c r="J272" i="3"/>
  <c r="R101" i="3"/>
  <c r="H101" i="3"/>
  <c r="G69" i="3"/>
  <c r="R40" i="3"/>
  <c r="H40" i="3"/>
  <c r="R160" i="3"/>
  <c r="H160" i="3"/>
  <c r="R128" i="3"/>
  <c r="H128" i="3"/>
  <c r="R191" i="3"/>
  <c r="H191" i="3"/>
  <c r="R127" i="3"/>
  <c r="H127" i="3"/>
  <c r="F499" i="3"/>
  <c r="E460" i="4"/>
  <c r="F226" i="3"/>
  <c r="E12" i="4"/>
  <c r="F509" i="3"/>
  <c r="W509" i="3" s="1"/>
  <c r="E171" i="4"/>
  <c r="F364" i="3"/>
  <c r="E78" i="4"/>
  <c r="F471" i="3"/>
  <c r="W471" i="3" s="1"/>
  <c r="E150" i="4"/>
  <c r="F243" i="3"/>
  <c r="E405" i="4"/>
  <c r="F179" i="3"/>
  <c r="E354" i="4"/>
  <c r="F176" i="3"/>
  <c r="E351" i="4"/>
  <c r="F108" i="3"/>
  <c r="E283" i="4"/>
  <c r="F27" i="3"/>
  <c r="E203" i="4"/>
  <c r="F96" i="3"/>
  <c r="G96" i="3" s="1"/>
  <c r="E271" i="4"/>
  <c r="F117" i="3"/>
  <c r="E292" i="4"/>
  <c r="F53" i="3"/>
  <c r="E228" i="4"/>
  <c r="F130" i="3"/>
  <c r="G130" i="3" s="1"/>
  <c r="E305" i="4"/>
  <c r="G603" i="3"/>
  <c r="G66" i="3"/>
  <c r="R66" i="3" s="1"/>
  <c r="G567" i="3"/>
  <c r="R567" i="3" s="1"/>
  <c r="E177" i="4"/>
  <c r="E180" i="4"/>
  <c r="E495" i="4"/>
  <c r="E176" i="4"/>
  <c r="E162" i="4"/>
  <c r="E494" i="4"/>
  <c r="E457" i="4"/>
  <c r="E164" i="4"/>
  <c r="E159" i="4"/>
  <c r="E118" i="4"/>
  <c r="E178" i="4"/>
  <c r="E137" i="4"/>
  <c r="E389" i="4"/>
  <c r="E89" i="4"/>
  <c r="E109" i="4"/>
  <c r="E417" i="4"/>
  <c r="E343" i="4"/>
  <c r="E198" i="4"/>
  <c r="E408" i="4"/>
  <c r="E264" i="4"/>
  <c r="E440" i="4"/>
  <c r="E21" i="4"/>
  <c r="E317" i="4"/>
  <c r="E116" i="4"/>
  <c r="E428" i="4"/>
  <c r="E386" i="4"/>
  <c r="E222" i="4"/>
  <c r="E56" i="4"/>
  <c r="E382" i="4"/>
  <c r="E221" i="4"/>
  <c r="E432" i="4"/>
  <c r="E437" i="4"/>
  <c r="E372" i="4"/>
  <c r="E232" i="4"/>
  <c r="E244" i="4"/>
  <c r="E239" i="4"/>
  <c r="E290" i="4"/>
  <c r="E273" i="4"/>
  <c r="E295" i="4"/>
  <c r="E423" i="4"/>
  <c r="E18" i="4"/>
  <c r="E276" i="4"/>
  <c r="E265" i="4"/>
  <c r="E348" i="4"/>
  <c r="C11" i="1"/>
  <c r="C12" i="1"/>
  <c r="C16" i="1"/>
  <c r="D18" i="1"/>
  <c r="O229" i="1"/>
  <c r="R448" i="3"/>
  <c r="I448" i="3"/>
  <c r="G416" i="3"/>
  <c r="R288" i="3"/>
  <c r="I288" i="3"/>
  <c r="G462" i="3"/>
  <c r="S462" i="3" s="1"/>
  <c r="R286" i="3"/>
  <c r="I286" i="3"/>
  <c r="R252" i="3"/>
  <c r="K252" i="3"/>
  <c r="G206" i="3"/>
  <c r="R206" i="3" s="1"/>
  <c r="R361" i="3"/>
  <c r="I361" i="3"/>
  <c r="R297" i="3"/>
  <c r="J297" i="3"/>
  <c r="R235" i="3"/>
  <c r="I235" i="3"/>
  <c r="R142" i="3"/>
  <c r="H142" i="3"/>
  <c r="R224" i="3"/>
  <c r="H224" i="3"/>
  <c r="G129" i="3"/>
  <c r="G65" i="3"/>
  <c r="R92" i="3"/>
  <c r="H92" i="3"/>
  <c r="G60" i="3"/>
  <c r="H60" i="3" s="1"/>
  <c r="R23" i="3"/>
  <c r="H23" i="3"/>
  <c r="R123" i="3"/>
  <c r="H123" i="3"/>
  <c r="R91" i="3"/>
  <c r="H91" i="3"/>
  <c r="R59" i="3"/>
  <c r="H59" i="3"/>
  <c r="F491" i="3"/>
  <c r="E458" i="4"/>
  <c r="F392" i="3"/>
  <c r="E98" i="4"/>
  <c r="F482" i="3"/>
  <c r="E157" i="4"/>
  <c r="F492" i="3"/>
  <c r="E459" i="4"/>
  <c r="F308" i="3"/>
  <c r="E52" i="4"/>
  <c r="F180" i="3"/>
  <c r="E355" i="4"/>
  <c r="F318" i="3"/>
  <c r="E433" i="4"/>
  <c r="F254" i="3"/>
  <c r="E410" i="4"/>
  <c r="F100" i="3"/>
  <c r="W100" i="3" s="1"/>
  <c r="E275" i="4"/>
  <c r="F36" i="3"/>
  <c r="E212" i="4"/>
  <c r="F41" i="3"/>
  <c r="W41" i="3" s="1"/>
  <c r="E217" i="4"/>
  <c r="F54" i="3"/>
  <c r="E229" i="4"/>
  <c r="F83" i="3"/>
  <c r="E258" i="4"/>
  <c r="F109" i="3"/>
  <c r="G109" i="3" s="1"/>
  <c r="E284" i="4"/>
  <c r="F58" i="3"/>
  <c r="E233" i="4"/>
  <c r="E190" i="4"/>
  <c r="E167" i="4"/>
  <c r="E166" i="4"/>
  <c r="E489" i="4"/>
  <c r="E158" i="4"/>
  <c r="E483" i="4"/>
  <c r="E155" i="4"/>
  <c r="E153" i="4"/>
  <c r="E442" i="4"/>
  <c r="E196" i="4"/>
  <c r="E87" i="4"/>
  <c r="E172" i="4"/>
  <c r="E133" i="4"/>
  <c r="E193" i="4"/>
  <c r="E438" i="4"/>
  <c r="E99" i="4"/>
  <c r="E415" i="4"/>
  <c r="E326" i="4"/>
  <c r="E450" i="4"/>
  <c r="E396" i="4"/>
  <c r="E256" i="4"/>
  <c r="E65" i="4"/>
  <c r="E16" i="4"/>
  <c r="E280" i="4"/>
  <c r="E103" i="4"/>
  <c r="E44" i="4"/>
  <c r="E350" i="4"/>
  <c r="E205" i="4"/>
  <c r="E430" i="4"/>
  <c r="E349" i="4"/>
  <c r="E119" i="4"/>
  <c r="E38" i="4"/>
  <c r="E60" i="4"/>
  <c r="E360" i="4"/>
  <c r="E224" i="4"/>
  <c r="E213" i="4"/>
  <c r="E55" i="4"/>
  <c r="E253" i="4"/>
  <c r="E268" i="4"/>
  <c r="E278" i="4"/>
  <c r="E401" i="4"/>
  <c r="E381" i="4"/>
  <c r="E266" i="4"/>
  <c r="E260" i="4"/>
  <c r="E261" i="4"/>
  <c r="R238" i="3"/>
  <c r="K238" i="3"/>
  <c r="G480" i="3"/>
  <c r="G444" i="3"/>
  <c r="G380" i="3"/>
  <c r="G204" i="3"/>
  <c r="R204" i="3" s="1"/>
  <c r="G423" i="3"/>
  <c r="I391" i="3"/>
  <c r="R391" i="3"/>
  <c r="G295" i="3"/>
  <c r="I295" i="3" s="1"/>
  <c r="R253" i="3"/>
  <c r="K253" i="3"/>
  <c r="R174" i="3"/>
  <c r="H174" i="3"/>
  <c r="R478" i="3"/>
  <c r="I478" i="3"/>
  <c r="G192" i="3"/>
  <c r="R192" i="3" s="1"/>
  <c r="R246" i="3"/>
  <c r="I246" i="3"/>
  <c r="G453" i="3"/>
  <c r="G357" i="3"/>
  <c r="S357" i="3" s="1"/>
  <c r="R325" i="3"/>
  <c r="I325" i="3"/>
  <c r="G293" i="3"/>
  <c r="R261" i="3"/>
  <c r="J261" i="3"/>
  <c r="R125" i="3"/>
  <c r="H125" i="3"/>
  <c r="R61" i="3"/>
  <c r="H61" i="3"/>
  <c r="F553" i="3"/>
  <c r="G553" i="3" s="1"/>
  <c r="I553" i="3" s="1"/>
  <c r="E472" i="4"/>
  <c r="R32" i="3"/>
  <c r="H32" i="3"/>
  <c r="R152" i="3"/>
  <c r="R120" i="3"/>
  <c r="H120" i="3"/>
  <c r="R56" i="3"/>
  <c r="H56" i="3"/>
  <c r="F470" i="3"/>
  <c r="W470" i="3" s="1"/>
  <c r="E149" i="4"/>
  <c r="R183" i="3"/>
  <c r="H183" i="3"/>
  <c r="G119" i="3"/>
  <c r="H119" i="3" s="1"/>
  <c r="G87" i="3"/>
  <c r="F529" i="3"/>
  <c r="E462" i="4"/>
  <c r="F389" i="3"/>
  <c r="E96" i="4"/>
  <c r="F410" i="3"/>
  <c r="W410" i="3" s="1"/>
  <c r="E111" i="4"/>
  <c r="F242" i="3"/>
  <c r="E23" i="4"/>
  <c r="F484" i="3"/>
  <c r="G484" i="3" s="1"/>
  <c r="E452" i="4"/>
  <c r="F335" i="3"/>
  <c r="E69" i="4"/>
  <c r="F300" i="3"/>
  <c r="W300" i="3" s="1"/>
  <c r="E48" i="4"/>
  <c r="F310" i="3"/>
  <c r="E53" i="4"/>
  <c r="F182" i="3"/>
  <c r="E357" i="4"/>
  <c r="F291" i="3"/>
  <c r="E41" i="4"/>
  <c r="F227" i="3"/>
  <c r="W227" i="3" s="1"/>
  <c r="E13" i="4"/>
  <c r="F28" i="3"/>
  <c r="E204" i="4"/>
  <c r="F33" i="3"/>
  <c r="G33" i="3" s="1"/>
  <c r="E209" i="4"/>
  <c r="F80" i="3"/>
  <c r="G80" i="3" s="1"/>
  <c r="E255" i="4"/>
  <c r="F165" i="3"/>
  <c r="W165" i="3" s="1"/>
  <c r="E340" i="4"/>
  <c r="E225" i="4"/>
  <c r="G599" i="3"/>
  <c r="G249" i="3"/>
  <c r="I249" i="3" s="1"/>
  <c r="E455" i="4"/>
  <c r="E163" i="4"/>
  <c r="E485" i="4"/>
  <c r="E453" i="4"/>
  <c r="E139" i="4"/>
  <c r="E478" i="4"/>
  <c r="E194" i="4"/>
  <c r="E141" i="4"/>
  <c r="E51" i="4"/>
  <c r="E502" i="4"/>
  <c r="E67" i="4"/>
  <c r="E138" i="4"/>
  <c r="E128" i="4"/>
  <c r="E471" i="4"/>
  <c r="E47" i="4"/>
  <c r="E86" i="4"/>
  <c r="E412" i="4"/>
  <c r="E314" i="4"/>
  <c r="E104" i="4"/>
  <c r="E378" i="4"/>
  <c r="E231" i="4"/>
  <c r="E435" i="4"/>
  <c r="E387" i="4"/>
  <c r="E272" i="4"/>
  <c r="E93" i="4"/>
  <c r="E426" i="4"/>
  <c r="E333" i="4"/>
  <c r="E154" i="4"/>
  <c r="E43" i="4"/>
  <c r="E312" i="4"/>
  <c r="E482" i="4"/>
  <c r="E32" i="4"/>
  <c r="E37" i="4"/>
  <c r="E352" i="4"/>
  <c r="E403" i="4"/>
  <c r="E208" i="4"/>
  <c r="E425" i="4"/>
  <c r="E207" i="4"/>
  <c r="E252" i="4"/>
  <c r="E267" i="4"/>
  <c r="E347" i="4"/>
  <c r="E371" i="4"/>
  <c r="E106" i="4"/>
  <c r="E219" i="4"/>
  <c r="E220" i="4"/>
  <c r="G270" i="3"/>
  <c r="R270" i="3" s="1"/>
  <c r="G525" i="3"/>
  <c r="I525" i="3" s="1"/>
  <c r="R476" i="3"/>
  <c r="J476" i="3"/>
  <c r="G408" i="3"/>
  <c r="S408" i="3" s="1"/>
  <c r="G376" i="3"/>
  <c r="G312" i="3"/>
  <c r="R312" i="3" s="1"/>
  <c r="G196" i="3"/>
  <c r="R196" i="3" s="1"/>
  <c r="G582" i="3"/>
  <c r="G451" i="3"/>
  <c r="I451" i="3" s="1"/>
  <c r="R62" i="3"/>
  <c r="H62" i="3"/>
  <c r="G248" i="3"/>
  <c r="R153" i="3"/>
  <c r="H153" i="3"/>
  <c r="R474" i="3"/>
  <c r="I474" i="3"/>
  <c r="R406" i="3"/>
  <c r="J406" i="3"/>
  <c r="I406" i="3"/>
  <c r="G278" i="3"/>
  <c r="G184" i="3"/>
  <c r="R184" i="3" s="1"/>
  <c r="R190" i="3"/>
  <c r="H190" i="3"/>
  <c r="G580" i="3"/>
  <c r="R580" i="3" s="1"/>
  <c r="G486" i="3"/>
  <c r="G417" i="3"/>
  <c r="R417" i="3" s="1"/>
  <c r="R321" i="3"/>
  <c r="J321" i="3"/>
  <c r="R289" i="3"/>
  <c r="I289" i="3"/>
  <c r="R213" i="3"/>
  <c r="H213" i="3"/>
  <c r="G78" i="3"/>
  <c r="R78" i="3" s="1"/>
  <c r="R29" i="3"/>
  <c r="H29" i="3"/>
  <c r="G121" i="3"/>
  <c r="H121" i="3" s="1"/>
  <c r="G57" i="3"/>
  <c r="R57" i="3" s="1"/>
  <c r="R147" i="3"/>
  <c r="H147" i="3"/>
  <c r="F457" i="3"/>
  <c r="W457" i="3" s="1"/>
  <c r="E143" i="4"/>
  <c r="F186" i="3"/>
  <c r="E361" i="4"/>
  <c r="F421" i="3"/>
  <c r="E120" i="4"/>
  <c r="F266" i="3"/>
  <c r="G266" i="3" s="1"/>
  <c r="J266" i="3" s="1"/>
  <c r="E28" i="4"/>
  <c r="F178" i="3"/>
  <c r="E353" i="4"/>
  <c r="F540" i="3"/>
  <c r="W540" i="3" s="1"/>
  <c r="E466" i="4"/>
  <c r="F412" i="3"/>
  <c r="E112" i="4"/>
  <c r="F194" i="3"/>
  <c r="W194" i="3" s="1"/>
  <c r="E369" i="4"/>
  <c r="F327" i="3"/>
  <c r="E64" i="4"/>
  <c r="F292" i="3"/>
  <c r="E42" i="4"/>
  <c r="F228" i="3"/>
  <c r="G228" i="3" s="1"/>
  <c r="E14" i="4"/>
  <c r="F337" i="3"/>
  <c r="W337" i="3" s="1"/>
  <c r="E439" i="4"/>
  <c r="F273" i="3"/>
  <c r="E33" i="4"/>
  <c r="F302" i="3"/>
  <c r="W302" i="3" s="1"/>
  <c r="E49" i="4"/>
  <c r="F219" i="3"/>
  <c r="G219" i="3" s="1"/>
  <c r="E393" i="4"/>
  <c r="F344" i="3"/>
  <c r="W344" i="3" s="1"/>
  <c r="E71" i="4"/>
  <c r="F116" i="3"/>
  <c r="W116" i="3" s="1"/>
  <c r="E291" i="4"/>
  <c r="F84" i="3"/>
  <c r="E259" i="4"/>
  <c r="F67" i="3"/>
  <c r="E242" i="4"/>
  <c r="F157" i="3"/>
  <c r="W157" i="3" s="1"/>
  <c r="E332" i="4"/>
  <c r="G605" i="3"/>
  <c r="G600" i="3"/>
  <c r="R600" i="3" s="1"/>
  <c r="G565" i="3"/>
  <c r="I565" i="3" s="1"/>
  <c r="E491" i="4"/>
  <c r="E152" i="4"/>
  <c r="E454" i="4"/>
  <c r="E479" i="4"/>
  <c r="E156" i="4"/>
  <c r="E130" i="4"/>
  <c r="E183" i="4"/>
  <c r="E191" i="4"/>
  <c r="E186" i="4"/>
  <c r="E416" i="4"/>
  <c r="E496" i="4"/>
  <c r="E45" i="4"/>
  <c r="E129" i="4"/>
  <c r="E117" i="4"/>
  <c r="E467" i="4"/>
  <c r="E487" i="4"/>
  <c r="E77" i="4"/>
  <c r="E22" i="4"/>
  <c r="E302" i="4"/>
  <c r="E76" i="4"/>
  <c r="E359" i="4"/>
  <c r="E214" i="4"/>
  <c r="E57" i="4"/>
  <c r="E383" i="4"/>
  <c r="E247" i="4"/>
  <c r="E84" i="4"/>
  <c r="E296" i="4"/>
  <c r="E102" i="4"/>
  <c r="E39" i="4"/>
  <c r="E304" i="4"/>
  <c r="E477" i="4"/>
  <c r="E407" i="4"/>
  <c r="E31" i="4"/>
  <c r="E327" i="4"/>
  <c r="E384" i="4"/>
  <c r="E446" i="4"/>
  <c r="E419" i="4"/>
  <c r="E88" i="4"/>
  <c r="E237" i="4"/>
  <c r="E257" i="4"/>
  <c r="E331" i="4"/>
  <c r="E336" i="4"/>
  <c r="E101" i="4"/>
  <c r="E199" i="4"/>
  <c r="R265" i="3"/>
  <c r="I265" i="3"/>
  <c r="S581" i="3"/>
  <c r="K581" i="3"/>
  <c r="G507" i="3"/>
  <c r="G472" i="3"/>
  <c r="R472" i="3" s="1"/>
  <c r="R404" i="3"/>
  <c r="I404" i="3"/>
  <c r="G372" i="3"/>
  <c r="I372" i="3" s="1"/>
  <c r="R340" i="3"/>
  <c r="I340" i="3"/>
  <c r="R188" i="3"/>
  <c r="H188" i="3"/>
  <c r="G578" i="3"/>
  <c r="I578" i="3" s="1"/>
  <c r="R447" i="3"/>
  <c r="J447" i="3"/>
  <c r="R351" i="3"/>
  <c r="I351" i="3"/>
  <c r="I287" i="3"/>
  <c r="R287" i="3"/>
  <c r="R201" i="3"/>
  <c r="H201" i="3"/>
  <c r="S594" i="3"/>
  <c r="L594" i="3"/>
  <c r="R122" i="3"/>
  <c r="H122" i="3"/>
  <c r="G434" i="3"/>
  <c r="R434" i="3" s="1"/>
  <c r="R402" i="3"/>
  <c r="I402" i="3"/>
  <c r="S370" i="3"/>
  <c r="I370" i="3"/>
  <c r="G338" i="3"/>
  <c r="R306" i="3"/>
  <c r="I306" i="3"/>
  <c r="R173" i="3"/>
  <c r="H173" i="3"/>
  <c r="R236" i="3"/>
  <c r="I236" i="3"/>
  <c r="G576" i="3"/>
  <c r="R576" i="3" s="1"/>
  <c r="G481" i="3"/>
  <c r="R481" i="3" s="1"/>
  <c r="G445" i="3"/>
  <c r="S445" i="3" s="1"/>
  <c r="G381" i="3"/>
  <c r="I381" i="3" s="1"/>
  <c r="G349" i="3"/>
  <c r="R349" i="3" s="1"/>
  <c r="G285" i="3"/>
  <c r="R205" i="3"/>
  <c r="H205" i="3"/>
  <c r="G250" i="3"/>
  <c r="R250" i="3" s="1"/>
  <c r="G158" i="3"/>
  <c r="H158" i="3" s="1"/>
  <c r="R25" i="3"/>
  <c r="H25" i="3"/>
  <c r="G43" i="3"/>
  <c r="R43" i="3" s="1"/>
  <c r="R207" i="3"/>
  <c r="H207" i="3"/>
  <c r="G175" i="3"/>
  <c r="R175" i="3" s="1"/>
  <c r="G143" i="3"/>
  <c r="H143" i="3" s="1"/>
  <c r="G47" i="3"/>
  <c r="R47" i="3" s="1"/>
  <c r="F403" i="3"/>
  <c r="W403" i="3" s="1"/>
  <c r="E107" i="4"/>
  <c r="F432" i="3"/>
  <c r="E126" i="4"/>
  <c r="F413" i="3"/>
  <c r="W413" i="3" s="1"/>
  <c r="E113" i="4"/>
  <c r="F202" i="3"/>
  <c r="W202" i="3" s="1"/>
  <c r="E376" i="4"/>
  <c r="F458" i="3"/>
  <c r="W458" i="3" s="1"/>
  <c r="E144" i="4"/>
  <c r="F383" i="3"/>
  <c r="E90" i="4"/>
  <c r="F319" i="3"/>
  <c r="G319" i="3" s="1"/>
  <c r="E434" i="4"/>
  <c r="F284" i="3"/>
  <c r="W284" i="3" s="1"/>
  <c r="E420" i="4"/>
  <c r="F148" i="3"/>
  <c r="W148" i="3" s="1"/>
  <c r="E323" i="4"/>
  <c r="F164" i="3"/>
  <c r="E339" i="4"/>
  <c r="F275" i="3"/>
  <c r="G275" i="3" s="1"/>
  <c r="E34" i="4"/>
  <c r="F211" i="3"/>
  <c r="G211" i="3" s="1"/>
  <c r="R211" i="3" s="1"/>
  <c r="E385" i="4"/>
  <c r="F124" i="3"/>
  <c r="W124" i="3" s="1"/>
  <c r="E299" i="4"/>
  <c r="F336" i="3"/>
  <c r="G336" i="3" s="1"/>
  <c r="E70" i="4"/>
  <c r="F373" i="3"/>
  <c r="G373" i="3" s="1"/>
  <c r="E83" i="4"/>
  <c r="F181" i="3"/>
  <c r="W181" i="3" s="1"/>
  <c r="E356" i="4"/>
  <c r="F76" i="3"/>
  <c r="W76" i="3" s="1"/>
  <c r="E251" i="4"/>
  <c r="F149" i="3"/>
  <c r="E324" i="4"/>
  <c r="F162" i="3"/>
  <c r="W162" i="3" s="1"/>
  <c r="E337" i="4"/>
  <c r="W98" i="3"/>
  <c r="G98" i="3"/>
  <c r="F34" i="3"/>
  <c r="G34" i="3" s="1"/>
  <c r="E210" i="4"/>
  <c r="G601" i="3"/>
  <c r="G563" i="3"/>
  <c r="G575" i="3"/>
  <c r="K575" i="3" s="1"/>
  <c r="E486" i="4"/>
  <c r="E148" i="4"/>
  <c r="E151" i="4"/>
  <c r="E473" i="4"/>
  <c r="E187" i="4"/>
  <c r="E123" i="4"/>
  <c r="E464" i="4"/>
  <c r="E492" i="4"/>
  <c r="E493" i="4"/>
  <c r="E400" i="4"/>
  <c r="E173" i="4"/>
  <c r="E27" i="4"/>
  <c r="E125" i="4"/>
  <c r="E79" i="4"/>
  <c r="E451" i="4"/>
  <c r="E481" i="4"/>
  <c r="E448" i="4"/>
  <c r="E379" i="4"/>
  <c r="E285" i="4"/>
  <c r="E441" i="4"/>
  <c r="E342" i="4"/>
  <c r="E202" i="4"/>
  <c r="E429" i="4"/>
  <c r="E367" i="4"/>
  <c r="E230" i="4"/>
  <c r="E80" i="4"/>
  <c r="E20" i="4"/>
  <c r="E288" i="4"/>
  <c r="E97" i="4"/>
  <c r="E19" i="4"/>
  <c r="E279" i="4"/>
  <c r="E165" i="4"/>
  <c r="E142" i="4"/>
  <c r="E413" i="4"/>
  <c r="E310" i="4"/>
  <c r="E335" i="4"/>
  <c r="E26" i="4"/>
  <c r="E388" i="4"/>
  <c r="E322" i="4"/>
  <c r="E201" i="4"/>
  <c r="E236" i="4"/>
  <c r="E294" i="4"/>
  <c r="E320" i="4"/>
  <c r="E30" i="4"/>
  <c r="E241" i="4"/>
  <c r="W186" i="3"/>
  <c r="G186" i="3"/>
  <c r="R186" i="3" s="1"/>
  <c r="W242" i="3"/>
  <c r="G242" i="3"/>
  <c r="I576" i="3"/>
  <c r="H175" i="3"/>
  <c r="I481" i="3"/>
  <c r="R565" i="3"/>
  <c r="R486" i="3"/>
  <c r="I486" i="3"/>
  <c r="H184" i="3"/>
  <c r="H196" i="3"/>
  <c r="R480" i="3"/>
  <c r="I480" i="3"/>
  <c r="W83" i="3"/>
  <c r="G83" i="3"/>
  <c r="G100" i="3"/>
  <c r="W308" i="3"/>
  <c r="G308" i="3"/>
  <c r="W491" i="3"/>
  <c r="G491" i="3"/>
  <c r="R65" i="3"/>
  <c r="H65" i="3"/>
  <c r="W53" i="3"/>
  <c r="G53" i="3"/>
  <c r="H53" i="3" s="1"/>
  <c r="W108" i="3"/>
  <c r="G108" i="3"/>
  <c r="H108" i="3" s="1"/>
  <c r="G471" i="3"/>
  <c r="R471" i="3" s="1"/>
  <c r="W499" i="3"/>
  <c r="G499" i="3"/>
  <c r="I499" i="3" s="1"/>
  <c r="W138" i="3"/>
  <c r="G138" i="3"/>
  <c r="R138" i="3" s="1"/>
  <c r="W52" i="3"/>
  <c r="G52" i="3"/>
  <c r="G415" i="3"/>
  <c r="R415" i="3" s="1"/>
  <c r="W170" i="3"/>
  <c r="G170" i="3"/>
  <c r="R239" i="3"/>
  <c r="K239" i="3"/>
  <c r="W48" i="3"/>
  <c r="G48" i="3"/>
  <c r="G195" i="3"/>
  <c r="W303" i="3"/>
  <c r="G303" i="3"/>
  <c r="R303" i="3" s="1"/>
  <c r="W234" i="3"/>
  <c r="G234" i="3"/>
  <c r="W154" i="3"/>
  <c r="G154" i="3"/>
  <c r="W328" i="3"/>
  <c r="G328" i="3"/>
  <c r="W247" i="3"/>
  <c r="G247" i="3"/>
  <c r="K247" i="3" s="1"/>
  <c r="R398" i="3"/>
  <c r="I398" i="3"/>
  <c r="W50" i="3"/>
  <c r="G50" i="3"/>
  <c r="R50" i="3" s="1"/>
  <c r="K587" i="3"/>
  <c r="R107" i="3"/>
  <c r="H107" i="3"/>
  <c r="R98" i="3"/>
  <c r="H98" i="3"/>
  <c r="H47" i="3"/>
  <c r="R285" i="3"/>
  <c r="I285" i="3"/>
  <c r="K580" i="3"/>
  <c r="R525" i="3"/>
  <c r="S293" i="3"/>
  <c r="I293" i="3"/>
  <c r="H192" i="3"/>
  <c r="W54" i="3"/>
  <c r="G54" i="3"/>
  <c r="R54" i="3" s="1"/>
  <c r="W254" i="3"/>
  <c r="G254" i="3"/>
  <c r="W492" i="3"/>
  <c r="G492" i="3"/>
  <c r="R492" i="3" s="1"/>
  <c r="I567" i="3"/>
  <c r="W117" i="3"/>
  <c r="G117" i="3"/>
  <c r="W176" i="3"/>
  <c r="G176" i="3"/>
  <c r="H176" i="3" s="1"/>
  <c r="W364" i="3"/>
  <c r="G364" i="3"/>
  <c r="H82" i="3"/>
  <c r="R290" i="3"/>
  <c r="I290" i="3"/>
  <c r="R259" i="3"/>
  <c r="J259" i="3"/>
  <c r="R452" i="3"/>
  <c r="J452" i="3"/>
  <c r="G35" i="3"/>
  <c r="W187" i="3"/>
  <c r="G187" i="3"/>
  <c r="H187" i="3" s="1"/>
  <c r="W369" i="3"/>
  <c r="G369" i="3"/>
  <c r="R369" i="3" s="1"/>
  <c r="W425" i="3"/>
  <c r="G425" i="3"/>
  <c r="G112" i="3"/>
  <c r="R112" i="3" s="1"/>
  <c r="W323" i="3"/>
  <c r="G323" i="3"/>
  <c r="R323" i="3" s="1"/>
  <c r="W218" i="3"/>
  <c r="G218" i="3"/>
  <c r="W433" i="3"/>
  <c r="G433" i="3"/>
  <c r="R433" i="3" s="1"/>
  <c r="W141" i="3"/>
  <c r="G141" i="3"/>
  <c r="R141" i="3" s="1"/>
  <c r="W203" i="3"/>
  <c r="G203" i="3"/>
  <c r="H203" i="3" s="1"/>
  <c r="W150" i="3"/>
  <c r="G150" i="3"/>
  <c r="G302" i="3"/>
  <c r="R302" i="3" s="1"/>
  <c r="R278" i="3"/>
  <c r="I278" i="3"/>
  <c r="G284" i="3"/>
  <c r="I284" i="3" s="1"/>
  <c r="G116" i="3"/>
  <c r="H116" i="3" s="1"/>
  <c r="W273" i="3"/>
  <c r="G273" i="3"/>
  <c r="W327" i="3"/>
  <c r="G327" i="3"/>
  <c r="I327" i="3" s="1"/>
  <c r="W178" i="3"/>
  <c r="G178" i="3"/>
  <c r="G457" i="3"/>
  <c r="R457" i="3" s="1"/>
  <c r="I312" i="3"/>
  <c r="G227" i="3"/>
  <c r="I227" i="3" s="1"/>
  <c r="R295" i="3"/>
  <c r="R129" i="3"/>
  <c r="H129" i="3"/>
  <c r="R416" i="3"/>
  <c r="I416" i="3"/>
  <c r="R69" i="3"/>
  <c r="H69" i="3"/>
  <c r="R214" i="3"/>
  <c r="H214" i="3"/>
  <c r="R487" i="3"/>
  <c r="I487" i="3"/>
  <c r="I489" i="3"/>
  <c r="R260" i="3"/>
  <c r="J260" i="3"/>
  <c r="R577" i="3"/>
  <c r="I577" i="3"/>
  <c r="I506" i="3"/>
  <c r="W34" i="3"/>
  <c r="G540" i="3"/>
  <c r="R540" i="3" s="1"/>
  <c r="I397" i="3"/>
  <c r="R376" i="3"/>
  <c r="I376" i="3"/>
  <c r="R87" i="3"/>
  <c r="H87" i="3"/>
  <c r="W58" i="3"/>
  <c r="G58" i="3"/>
  <c r="H58" i="3" s="1"/>
  <c r="G41" i="3"/>
  <c r="R41" i="3" s="1"/>
  <c r="W318" i="3"/>
  <c r="G318" i="3"/>
  <c r="I318" i="3" s="1"/>
  <c r="W482" i="3"/>
  <c r="G482" i="3"/>
  <c r="P267" i="1"/>
  <c r="P259" i="1"/>
  <c r="P251" i="1"/>
  <c r="P271" i="1"/>
  <c r="P25" i="1"/>
  <c r="P35" i="1"/>
  <c r="P41" i="1"/>
  <c r="P58" i="1"/>
  <c r="P93" i="1"/>
  <c r="P266" i="1"/>
  <c r="P258" i="1"/>
  <c r="P250" i="1"/>
  <c r="P272" i="1"/>
  <c r="P64" i="1"/>
  <c r="P261" i="1"/>
  <c r="P249" i="1"/>
  <c r="P38" i="1"/>
  <c r="P80" i="1"/>
  <c r="P257" i="1"/>
  <c r="P247" i="1"/>
  <c r="P39" i="1"/>
  <c r="P89" i="1"/>
  <c r="P265" i="1"/>
  <c r="P255" i="1"/>
  <c r="P245" i="1"/>
  <c r="P30" i="1"/>
  <c r="P57" i="1"/>
  <c r="P264" i="1"/>
  <c r="P254" i="1"/>
  <c r="P270" i="1"/>
  <c r="P268" i="1"/>
  <c r="P246" i="1"/>
  <c r="P263" i="1"/>
  <c r="P273" i="1"/>
  <c r="P31" i="1"/>
  <c r="P44" i="1"/>
  <c r="P262" i="1"/>
  <c r="P269" i="1"/>
  <c r="P260" i="1"/>
  <c r="P45" i="1"/>
  <c r="P150" i="1"/>
  <c r="P256" i="1"/>
  <c r="P253" i="1"/>
  <c r="P252" i="1"/>
  <c r="P26" i="1"/>
  <c r="P40" i="1"/>
  <c r="P248" i="1"/>
  <c r="K603" i="3"/>
  <c r="R603" i="3"/>
  <c r="W96" i="3"/>
  <c r="W179" i="3"/>
  <c r="G179" i="3"/>
  <c r="R179" i="3" s="1"/>
  <c r="R607" i="3"/>
  <c r="K607" i="3"/>
  <c r="W163" i="3"/>
  <c r="G163" i="3"/>
  <c r="W166" i="3"/>
  <c r="W385" i="3"/>
  <c r="G385" i="3"/>
  <c r="W146" i="3"/>
  <c r="G146" i="3"/>
  <c r="W256" i="3"/>
  <c r="G256" i="3"/>
  <c r="W132" i="3"/>
  <c r="W442" i="3"/>
  <c r="G442" i="3"/>
  <c r="R442" i="3" s="1"/>
  <c r="W68" i="3"/>
  <c r="G68" i="3"/>
  <c r="H68" i="3" s="1"/>
  <c r="W267" i="3"/>
  <c r="G267" i="3"/>
  <c r="R267" i="3" s="1"/>
  <c r="W405" i="3"/>
  <c r="G405" i="3"/>
  <c r="W292" i="3"/>
  <c r="G292" i="3"/>
  <c r="R292" i="3" s="1"/>
  <c r="W28" i="3"/>
  <c r="G28" i="3"/>
  <c r="R28" i="3" s="1"/>
  <c r="R507" i="3"/>
  <c r="I507" i="3"/>
  <c r="I417" i="3"/>
  <c r="I270" i="3"/>
  <c r="W80" i="3"/>
  <c r="W291" i="3"/>
  <c r="G291" i="3"/>
  <c r="R291" i="3" s="1"/>
  <c r="W335" i="3"/>
  <c r="G335" i="3"/>
  <c r="J335" i="3" s="1"/>
  <c r="W389" i="3"/>
  <c r="G389" i="3"/>
  <c r="I389" i="3" s="1"/>
  <c r="R119" i="3"/>
  <c r="R354" i="3"/>
  <c r="I354" i="3"/>
  <c r="R585" i="3"/>
  <c r="K585" i="3"/>
  <c r="R596" i="3"/>
  <c r="I315" i="3"/>
  <c r="R315" i="3"/>
  <c r="H204" i="3"/>
  <c r="W275" i="3"/>
  <c r="R563" i="3"/>
  <c r="I563" i="3"/>
  <c r="R381" i="3"/>
  <c r="R338" i="3"/>
  <c r="I338" i="3"/>
  <c r="S249" i="3"/>
  <c r="R453" i="3"/>
  <c r="J453" i="3"/>
  <c r="J423" i="3"/>
  <c r="R423" i="3"/>
  <c r="R380" i="3"/>
  <c r="I380" i="3"/>
  <c r="W109" i="3"/>
  <c r="W36" i="3"/>
  <c r="G36" i="3"/>
  <c r="R36" i="3" s="1"/>
  <c r="W180" i="3"/>
  <c r="G180" i="3"/>
  <c r="H180" i="3" s="1"/>
  <c r="W392" i="3"/>
  <c r="G392" i="3"/>
  <c r="W130" i="3"/>
  <c r="W27" i="3"/>
  <c r="G27" i="3"/>
  <c r="W243" i="3"/>
  <c r="G243" i="3"/>
  <c r="I243" i="3" s="1"/>
  <c r="W226" i="3"/>
  <c r="G226" i="3"/>
  <c r="R226" i="3" s="1"/>
  <c r="R386" i="3"/>
  <c r="I386" i="3"/>
  <c r="W74" i="3"/>
  <c r="G74" i="3"/>
  <c r="W70" i="3"/>
  <c r="G70" i="3"/>
  <c r="R70" i="3" s="1"/>
  <c r="W359" i="3"/>
  <c r="G359" i="3"/>
  <c r="W443" i="3"/>
  <c r="G443" i="3"/>
  <c r="W133" i="3"/>
  <c r="G133" i="3"/>
  <c r="W384" i="3"/>
  <c r="G384" i="3"/>
  <c r="R384" i="3" s="1"/>
  <c r="W342" i="3"/>
  <c r="G342" i="3"/>
  <c r="W570" i="3"/>
  <c r="G570" i="3"/>
  <c r="W586" i="3"/>
  <c r="G586" i="3"/>
  <c r="W200" i="3"/>
  <c r="G200" i="3"/>
  <c r="H200" i="3" s="1"/>
  <c r="W276" i="3"/>
  <c r="G276" i="3"/>
  <c r="R276" i="3" s="1"/>
  <c r="R39" i="3"/>
  <c r="H39" i="3"/>
  <c r="W84" i="3"/>
  <c r="G84" i="3"/>
  <c r="R84" i="3" s="1"/>
  <c r="W310" i="3"/>
  <c r="G310" i="3"/>
  <c r="R310" i="3" s="1"/>
  <c r="K605" i="3"/>
  <c r="R605" i="3"/>
  <c r="R158" i="3"/>
  <c r="R575" i="3"/>
  <c r="W373" i="3"/>
  <c r="R601" i="3"/>
  <c r="K601" i="3"/>
  <c r="W149" i="3"/>
  <c r="G149" i="3"/>
  <c r="H149" i="3" s="1"/>
  <c r="W336" i="3"/>
  <c r="W164" i="3"/>
  <c r="G164" i="3"/>
  <c r="W383" i="3"/>
  <c r="G383" i="3"/>
  <c r="I383" i="3" s="1"/>
  <c r="W432" i="3"/>
  <c r="G432" i="3"/>
  <c r="J432" i="3" s="1"/>
  <c r="R143" i="3"/>
  <c r="I445" i="3"/>
  <c r="S372" i="3"/>
  <c r="W67" i="3"/>
  <c r="G67" i="3"/>
  <c r="R67" i="3" s="1"/>
  <c r="W219" i="3"/>
  <c r="W228" i="3"/>
  <c r="W412" i="3"/>
  <c r="G412" i="3"/>
  <c r="R412" i="3" s="1"/>
  <c r="W421" i="3"/>
  <c r="G421" i="3"/>
  <c r="R421" i="3" s="1"/>
  <c r="R121" i="3"/>
  <c r="R248" i="3"/>
  <c r="I248" i="3"/>
  <c r="U582" i="3"/>
  <c r="I582" i="3"/>
  <c r="K599" i="3"/>
  <c r="R599" i="3"/>
  <c r="W33" i="3"/>
  <c r="W182" i="3"/>
  <c r="G182" i="3"/>
  <c r="R182" i="3" s="1"/>
  <c r="W484" i="3"/>
  <c r="W529" i="3"/>
  <c r="G529" i="3"/>
  <c r="I529" i="3" s="1"/>
  <c r="W553" i="3"/>
  <c r="S444" i="3"/>
  <c r="I444" i="3"/>
  <c r="H210" i="3"/>
  <c r="I421" i="3"/>
  <c r="R570" i="3"/>
  <c r="I570" i="3"/>
  <c r="R116" i="3"/>
  <c r="H141" i="3"/>
  <c r="H112" i="3"/>
  <c r="R35" i="3"/>
  <c r="H35" i="3"/>
  <c r="R328" i="3"/>
  <c r="I328" i="3"/>
  <c r="R195" i="3"/>
  <c r="H195" i="3"/>
  <c r="R100" i="3"/>
  <c r="H100" i="3"/>
  <c r="H67" i="3"/>
  <c r="I276" i="3"/>
  <c r="R27" i="3"/>
  <c r="H27" i="3"/>
  <c r="R553" i="3"/>
  <c r="R33" i="3"/>
  <c r="H33" i="3"/>
  <c r="R219" i="3"/>
  <c r="H219" i="3"/>
  <c r="R336" i="3"/>
  <c r="I336" i="3"/>
  <c r="H211" i="3"/>
  <c r="R200" i="3"/>
  <c r="R342" i="3"/>
  <c r="I342" i="3"/>
  <c r="I359" i="3"/>
  <c r="R359" i="3"/>
  <c r="R130" i="3"/>
  <c r="H130" i="3"/>
  <c r="R109" i="3"/>
  <c r="H109" i="3"/>
  <c r="R275" i="3"/>
  <c r="I275" i="3"/>
  <c r="R80" i="3"/>
  <c r="H80" i="3"/>
  <c r="I319" i="3"/>
  <c r="R319" i="3"/>
  <c r="R132" i="3"/>
  <c r="H132" i="3"/>
  <c r="R166" i="3"/>
  <c r="H166" i="3"/>
  <c r="R96" i="3"/>
  <c r="H96" i="3"/>
  <c r="R58" i="3"/>
  <c r="I540" i="3"/>
  <c r="R227" i="3"/>
  <c r="R178" i="3"/>
  <c r="H178" i="3"/>
  <c r="R284" i="3"/>
  <c r="R425" i="3"/>
  <c r="I425" i="3"/>
  <c r="R364" i="3"/>
  <c r="I364" i="3"/>
  <c r="R154" i="3"/>
  <c r="H154" i="3"/>
  <c r="R48" i="3"/>
  <c r="H48" i="3"/>
  <c r="R52" i="3"/>
  <c r="H52" i="3"/>
  <c r="R83" i="3"/>
  <c r="H83" i="3"/>
  <c r="R242" i="3"/>
  <c r="I242" i="3"/>
  <c r="R392" i="3"/>
  <c r="I392" i="3"/>
  <c r="R163" i="3"/>
  <c r="H163" i="3"/>
  <c r="R256" i="3"/>
  <c r="J256" i="3"/>
  <c r="R482" i="3"/>
  <c r="I482" i="3"/>
  <c r="R150" i="3"/>
  <c r="H150" i="3"/>
  <c r="R218" i="3"/>
  <c r="H218" i="3"/>
  <c r="I369" i="3"/>
  <c r="R176" i="3"/>
  <c r="R254" i="3"/>
  <c r="J254" i="3"/>
  <c r="R234" i="3"/>
  <c r="I234" i="3"/>
  <c r="H138" i="3"/>
  <c r="R53" i="3"/>
  <c r="R491" i="3"/>
  <c r="I491" i="3"/>
  <c r="H186" i="3"/>
  <c r="R529" i="3"/>
  <c r="R68" i="3"/>
  <c r="I412" i="3"/>
  <c r="R383" i="3"/>
  <c r="R586" i="3"/>
  <c r="I586" i="3"/>
  <c r="R133" i="3"/>
  <c r="H133" i="3"/>
  <c r="R74" i="3"/>
  <c r="H74" i="3"/>
  <c r="R243" i="3"/>
  <c r="R335" i="3"/>
  <c r="R146" i="3"/>
  <c r="H146" i="3"/>
  <c r="R273" i="3"/>
  <c r="I273" i="3"/>
  <c r="R203" i="3"/>
  <c r="R187" i="3"/>
  <c r="R117" i="3"/>
  <c r="H117" i="3"/>
  <c r="R247" i="3"/>
  <c r="J303" i="3"/>
  <c r="R170" i="3"/>
  <c r="H170" i="3"/>
  <c r="R499" i="3"/>
  <c r="R308" i="3"/>
  <c r="I308" i="3"/>
  <c r="R149" i="3"/>
  <c r="R164" i="3"/>
  <c r="H164" i="3"/>
  <c r="I443" i="3"/>
  <c r="R443" i="3"/>
  <c r="I291" i="3"/>
  <c r="R405" i="3"/>
  <c r="I405" i="3"/>
  <c r="R385" i="3"/>
  <c r="I385" i="3"/>
  <c r="K611" i="3" l="1"/>
  <c r="R611" i="3"/>
  <c r="R228" i="3"/>
  <c r="I228" i="3"/>
  <c r="I373" i="3"/>
  <c r="R373" i="3"/>
  <c r="R484" i="3"/>
  <c r="I484" i="3"/>
  <c r="R34" i="3"/>
  <c r="H34" i="3"/>
  <c r="R318" i="3"/>
  <c r="R180" i="3"/>
  <c r="R108" i="3"/>
  <c r="I492" i="3"/>
  <c r="R266" i="3"/>
  <c r="R60" i="3"/>
  <c r="G300" i="3"/>
  <c r="G162" i="3"/>
  <c r="R317" i="3"/>
  <c r="R331" i="3"/>
  <c r="G320" i="3"/>
  <c r="G229" i="3"/>
  <c r="R26" i="3"/>
  <c r="G591" i="3"/>
  <c r="G326" i="3"/>
  <c r="W597" i="3"/>
  <c r="G597" i="3"/>
  <c r="W530" i="3"/>
  <c r="G530" i="3"/>
  <c r="G217" i="3"/>
  <c r="W217" i="3"/>
  <c r="W355" i="3"/>
  <c r="G355" i="3"/>
  <c r="F251" i="3"/>
  <c r="E409" i="4"/>
  <c r="W151" i="3"/>
  <c r="G151" i="3"/>
  <c r="W85" i="3"/>
  <c r="G85" i="3"/>
  <c r="G42" i="3"/>
  <c r="W42" i="3"/>
  <c r="G604" i="3"/>
  <c r="W604" i="3"/>
  <c r="W419" i="3"/>
  <c r="G419" i="3"/>
  <c r="W382" i="3"/>
  <c r="G382" i="3"/>
  <c r="W388" i="3"/>
  <c r="G388" i="3"/>
  <c r="I388" i="3" s="1"/>
  <c r="W407" i="3"/>
  <c r="G407" i="3"/>
  <c r="W508" i="3"/>
  <c r="G508" i="3"/>
  <c r="W220" i="3"/>
  <c r="G220" i="3"/>
  <c r="W55" i="3"/>
  <c r="G55" i="3"/>
  <c r="W115" i="3"/>
  <c r="G115" i="3"/>
  <c r="W144" i="3"/>
  <c r="G144" i="3"/>
  <c r="I302" i="3"/>
  <c r="R432" i="3"/>
  <c r="G76" i="3"/>
  <c r="G337" i="3"/>
  <c r="W319" i="3"/>
  <c r="H57" i="3"/>
  <c r="H66" i="3"/>
  <c r="F558" i="3"/>
  <c r="E476" i="4"/>
  <c r="W465" i="3"/>
  <c r="G465" i="3"/>
  <c r="W411" i="3"/>
  <c r="G411" i="3"/>
  <c r="G212" i="3"/>
  <c r="W212" i="3"/>
  <c r="W134" i="3"/>
  <c r="G134" i="3"/>
  <c r="G329" i="3"/>
  <c r="W329" i="3"/>
  <c r="W358" i="3"/>
  <c r="G358" i="3"/>
  <c r="W238" i="3"/>
  <c r="W299" i="3"/>
  <c r="G299" i="3"/>
  <c r="W309" i="3"/>
  <c r="W145" i="3"/>
  <c r="G145" i="3"/>
  <c r="W89" i="3"/>
  <c r="G89" i="3"/>
  <c r="W155" i="3"/>
  <c r="G155" i="3"/>
  <c r="I267" i="3"/>
  <c r="I462" i="3"/>
  <c r="G148" i="3"/>
  <c r="W266" i="3"/>
  <c r="I434" i="3"/>
  <c r="R367" i="3"/>
  <c r="G165" i="3"/>
  <c r="G458" i="3"/>
  <c r="G584" i="3"/>
  <c r="I314" i="3"/>
  <c r="R106" i="3"/>
  <c r="I237" i="3"/>
  <c r="R237" i="3"/>
  <c r="G97" i="3"/>
  <c r="G574" i="3"/>
  <c r="W574" i="3"/>
  <c r="W418" i="3"/>
  <c r="G418" i="3"/>
  <c r="W556" i="3"/>
  <c r="G556" i="3"/>
  <c r="W322" i="3"/>
  <c r="G322" i="3"/>
  <c r="W257" i="3"/>
  <c r="G257" i="3"/>
  <c r="G350" i="3"/>
  <c r="W350" i="3"/>
  <c r="W168" i="3"/>
  <c r="G168" i="3"/>
  <c r="W304" i="3"/>
  <c r="G304" i="3"/>
  <c r="G46" i="3"/>
  <c r="W46" i="3"/>
  <c r="W51" i="3"/>
  <c r="G51" i="3"/>
  <c r="G88" i="3"/>
  <c r="W88" i="3"/>
  <c r="W22" i="3"/>
  <c r="G22" i="3"/>
  <c r="H36" i="3"/>
  <c r="G157" i="3"/>
  <c r="G194" i="3"/>
  <c r="G470" i="3"/>
  <c r="R451" i="3"/>
  <c r="G403" i="3"/>
  <c r="I250" i="3"/>
  <c r="E498" i="4"/>
  <c r="E170" i="4"/>
  <c r="I324" i="3"/>
  <c r="I233" i="3"/>
  <c r="W555" i="3"/>
  <c r="G555" i="3"/>
  <c r="G562" i="3"/>
  <c r="W562" i="3"/>
  <c r="W258" i="3"/>
  <c r="G258" i="3"/>
  <c r="W316" i="3"/>
  <c r="G316" i="3"/>
  <c r="W313" i="3"/>
  <c r="G313" i="3"/>
  <c r="W283" i="3"/>
  <c r="G283" i="3"/>
  <c r="W232" i="3"/>
  <c r="G232" i="3"/>
  <c r="G102" i="3"/>
  <c r="W102" i="3"/>
  <c r="W38" i="3"/>
  <c r="G38" i="3"/>
  <c r="I415" i="3"/>
  <c r="I424" i="3"/>
  <c r="G502" i="3"/>
  <c r="W569" i="3"/>
  <c r="G569" i="3"/>
  <c r="G505" i="3"/>
  <c r="W505" i="3"/>
  <c r="W441" i="3"/>
  <c r="G441" i="3"/>
  <c r="I441" i="3" s="1"/>
  <c r="G377" i="3"/>
  <c r="W377" i="3"/>
  <c r="G305" i="3"/>
  <c r="W305" i="3"/>
  <c r="F241" i="3"/>
  <c r="E404" i="4"/>
  <c r="W334" i="3"/>
  <c r="G334" i="3"/>
  <c r="W352" i="3"/>
  <c r="G352" i="3"/>
  <c r="W73" i="3"/>
  <c r="G73" i="3"/>
  <c r="W45" i="3"/>
  <c r="G45" i="3"/>
  <c r="H45" i="3" s="1"/>
  <c r="H84" i="3"/>
  <c r="I349" i="3"/>
  <c r="G410" i="3"/>
  <c r="G413" i="3"/>
  <c r="G124" i="3"/>
  <c r="I511" i="3"/>
  <c r="E394" i="4"/>
  <c r="W456" i="3"/>
  <c r="G456" i="3"/>
  <c r="W498" i="3"/>
  <c r="G498" i="3"/>
  <c r="W346" i="3"/>
  <c r="G346" i="3"/>
  <c r="W468" i="3"/>
  <c r="G468" i="3"/>
  <c r="F223" i="3"/>
  <c r="E397" i="4"/>
  <c r="W353" i="3"/>
  <c r="G353" i="3"/>
  <c r="W280" i="3"/>
  <c r="G280" i="3"/>
  <c r="W245" i="3"/>
  <c r="G245" i="3"/>
  <c r="W79" i="3"/>
  <c r="G79" i="3"/>
  <c r="W64" i="3"/>
  <c r="G64" i="3"/>
  <c r="I442" i="3"/>
  <c r="I323" i="3"/>
  <c r="R389" i="3"/>
  <c r="I357" i="3"/>
  <c r="G344" i="3"/>
  <c r="R327" i="3"/>
  <c r="K600" i="3"/>
  <c r="H206" i="3"/>
  <c r="E95" i="4"/>
  <c r="R139" i="3"/>
  <c r="H139" i="3"/>
  <c r="E465" i="4"/>
  <c r="F539" i="3"/>
  <c r="W475" i="3"/>
  <c r="G475" i="3"/>
  <c r="W479" i="3"/>
  <c r="G479" i="3"/>
  <c r="G215" i="3"/>
  <c r="W215" i="3"/>
  <c r="G262" i="3"/>
  <c r="W262" i="3"/>
  <c r="W167" i="3"/>
  <c r="G167" i="3"/>
  <c r="W93" i="3"/>
  <c r="G93" i="3"/>
  <c r="W37" i="3"/>
  <c r="G37" i="3"/>
  <c r="G466" i="3"/>
  <c r="G362" i="3"/>
  <c r="R362" i="3" s="1"/>
  <c r="F244" i="3"/>
  <c r="E318" i="4"/>
  <c r="G573" i="3"/>
  <c r="W581" i="3"/>
  <c r="W547" i="3"/>
  <c r="F532" i="3"/>
  <c r="W532" i="3" s="1"/>
  <c r="F169" i="3"/>
  <c r="F198" i="3"/>
  <c r="F171" i="3"/>
  <c r="F264" i="3"/>
  <c r="E334" i="4"/>
  <c r="G606" i="3"/>
  <c r="G426" i="3"/>
  <c r="R426" i="3" s="1"/>
  <c r="E395" i="4"/>
  <c r="E608" i="3"/>
  <c r="F608" i="3" s="1"/>
  <c r="G436" i="3"/>
  <c r="G279" i="3"/>
  <c r="W579" i="3"/>
  <c r="G103" i="3"/>
  <c r="F225" i="3"/>
  <c r="F140" i="3"/>
  <c r="F333" i="3"/>
  <c r="F394" i="3"/>
  <c r="W394" i="3" s="1"/>
  <c r="F348" i="3"/>
  <c r="F193" i="3"/>
  <c r="F95" i="3"/>
  <c r="E606" i="3"/>
  <c r="F606" i="3" s="1"/>
  <c r="W606" i="3" s="1"/>
  <c r="E610" i="3"/>
  <c r="F610" i="3" s="1"/>
  <c r="W610" i="3" s="1"/>
  <c r="G493" i="3"/>
  <c r="G156" i="3"/>
  <c r="G135" i="3"/>
  <c r="E216" i="4"/>
  <c r="G21" i="3"/>
  <c r="W21" i="3"/>
  <c r="R245" i="3"/>
  <c r="J245" i="3"/>
  <c r="G454" i="3"/>
  <c r="W454" i="3"/>
  <c r="W495" i="3"/>
  <c r="G495" i="3"/>
  <c r="W420" i="3"/>
  <c r="G420" i="3"/>
  <c r="W263" i="3"/>
  <c r="G263" i="3"/>
  <c r="W223" i="3"/>
  <c r="G223" i="3"/>
  <c r="W332" i="3"/>
  <c r="G332" i="3"/>
  <c r="W177" i="3"/>
  <c r="G177" i="3"/>
  <c r="W363" i="3"/>
  <c r="G363" i="3"/>
  <c r="W110" i="3"/>
  <c r="G110" i="3"/>
  <c r="W90" i="3"/>
  <c r="G90" i="3"/>
  <c r="H70" i="3"/>
  <c r="H28" i="3"/>
  <c r="R345" i="3"/>
  <c r="J345" i="3"/>
  <c r="G437" i="3"/>
  <c r="W437" i="3"/>
  <c r="E85" i="4"/>
  <c r="F378" i="3"/>
  <c r="W490" i="3"/>
  <c r="G490" i="3"/>
  <c r="H41" i="3"/>
  <c r="I408" i="3"/>
  <c r="E197" i="4"/>
  <c r="G440" i="3"/>
  <c r="W440" i="3"/>
  <c r="G366" i="3"/>
  <c r="W366" i="3"/>
  <c r="H54" i="3"/>
  <c r="I292" i="3"/>
  <c r="I362" i="3"/>
  <c r="W544" i="3"/>
  <c r="G544" i="3"/>
  <c r="I226" i="3"/>
  <c r="I472" i="3"/>
  <c r="I471" i="3"/>
  <c r="H179" i="3"/>
  <c r="H182" i="3"/>
  <c r="G181" i="3"/>
  <c r="R578" i="3"/>
  <c r="I310" i="3"/>
  <c r="I384" i="3"/>
  <c r="H50" i="3"/>
  <c r="I433" i="3"/>
  <c r="H43" i="3"/>
  <c r="G202" i="3"/>
  <c r="E463" i="4"/>
  <c r="F537" i="3"/>
  <c r="W393" i="3"/>
  <c r="G393" i="3"/>
  <c r="I457" i="3"/>
  <c r="W414" i="3"/>
  <c r="G414" i="3"/>
  <c r="W211" i="3"/>
  <c r="H78" i="3"/>
  <c r="R388" i="3"/>
  <c r="W588" i="3"/>
  <c r="G588" i="3"/>
  <c r="W589" i="3"/>
  <c r="G589" i="3"/>
  <c r="I526" i="3"/>
  <c r="W590" i="3"/>
  <c r="G590" i="3"/>
  <c r="W406" i="3"/>
  <c r="W446" i="3"/>
  <c r="G446" i="3"/>
  <c r="W497" i="3"/>
  <c r="G497" i="3"/>
  <c r="W449" i="3"/>
  <c r="G449" i="3"/>
  <c r="G400" i="3"/>
  <c r="W400" i="3"/>
  <c r="E470" i="4"/>
  <c r="F549" i="3"/>
  <c r="G374" i="3"/>
  <c r="W374" i="3"/>
  <c r="W439" i="3"/>
  <c r="G439" i="3"/>
  <c r="W209" i="3"/>
  <c r="G209" i="3"/>
  <c r="W71" i="3"/>
  <c r="G71" i="3"/>
  <c r="W571" i="3"/>
  <c r="G571" i="3"/>
  <c r="G583" i="3"/>
  <c r="W583" i="3"/>
  <c r="W387" i="3"/>
  <c r="G387" i="3"/>
  <c r="G395" i="3"/>
  <c r="W395" i="3"/>
  <c r="G504" i="3"/>
  <c r="W504" i="3"/>
  <c r="W464" i="3"/>
  <c r="W541" i="3"/>
  <c r="G541" i="3"/>
  <c r="W431" i="3"/>
  <c r="G431" i="3"/>
  <c r="W341" i="3"/>
  <c r="G341" i="3"/>
  <c r="R281" i="3"/>
  <c r="J281" i="3"/>
  <c r="F566" i="3"/>
  <c r="E484" i="4"/>
  <c r="W427" i="3"/>
  <c r="G427" i="3"/>
  <c r="W496" i="3"/>
  <c r="G496" i="3"/>
  <c r="W216" i="3"/>
  <c r="G216" i="3"/>
  <c r="W99" i="3"/>
  <c r="G99" i="3"/>
  <c r="E490" i="4"/>
  <c r="F572" i="3"/>
  <c r="G494" i="3"/>
  <c r="W494" i="3"/>
  <c r="W568" i="3"/>
  <c r="G568" i="3"/>
  <c r="W473" i="3"/>
  <c r="G473" i="3"/>
  <c r="W379" i="3"/>
  <c r="G379" i="3"/>
  <c r="W488" i="3"/>
  <c r="G488" i="3"/>
  <c r="W485" i="3"/>
  <c r="G485" i="3"/>
  <c r="W538" i="3"/>
  <c r="G538" i="3"/>
  <c r="W161" i="3"/>
  <c r="G161" i="3"/>
  <c r="W222" i="3"/>
  <c r="G222" i="3"/>
  <c r="W598" i="3"/>
  <c r="G598" i="3"/>
  <c r="W390" i="3"/>
  <c r="G390" i="3"/>
  <c r="G560" i="3"/>
  <c r="W560" i="3"/>
  <c r="R595" i="3"/>
  <c r="W430" i="3"/>
  <c r="G430" i="3"/>
  <c r="W561" i="3"/>
  <c r="G561" i="3"/>
  <c r="W409" i="3"/>
  <c r="G409" i="3"/>
  <c r="W477" i="3"/>
  <c r="G477" i="3"/>
  <c r="W126" i="3"/>
  <c r="G126" i="3"/>
  <c r="W159" i="3"/>
  <c r="G159" i="3"/>
  <c r="W81" i="3"/>
  <c r="G81" i="3"/>
  <c r="S441" i="3"/>
  <c r="W438" i="3"/>
  <c r="G438" i="3"/>
  <c r="E192" i="4"/>
  <c r="F593" i="3"/>
  <c r="G545" i="3"/>
  <c r="W545" i="3"/>
  <c r="G455" i="3"/>
  <c r="W455" i="3"/>
  <c r="W271" i="3"/>
  <c r="G271" i="3"/>
  <c r="G274" i="3"/>
  <c r="G394" i="3"/>
  <c r="G298" i="3"/>
  <c r="F592" i="3"/>
  <c r="F282" i="3"/>
  <c r="F546" i="3"/>
  <c r="W474" i="3"/>
  <c r="G602" i="3"/>
  <c r="F534" i="3"/>
  <c r="W534" i="3" s="1"/>
  <c r="W521" i="3"/>
  <c r="F401" i="3"/>
  <c r="E269" i="4"/>
  <c r="F94" i="3"/>
  <c r="F343" i="3"/>
  <c r="E444" i="4"/>
  <c r="W609" i="3"/>
  <c r="G609" i="3"/>
  <c r="R609" i="3" s="1"/>
  <c r="F63" i="3"/>
  <c r="F75" i="3"/>
  <c r="F114" i="3"/>
  <c r="F24" i="3"/>
  <c r="E297" i="4"/>
  <c r="E427" i="4"/>
  <c r="E366" i="4"/>
  <c r="E246" i="4"/>
  <c r="F111" i="3"/>
  <c r="F136" i="3"/>
  <c r="W225" i="3" l="1"/>
  <c r="G225" i="3"/>
  <c r="K606" i="3"/>
  <c r="R606" i="3"/>
  <c r="H93" i="3"/>
  <c r="R93" i="3"/>
  <c r="I479" i="3"/>
  <c r="R479" i="3"/>
  <c r="R413" i="3"/>
  <c r="I413" i="3"/>
  <c r="I352" i="3"/>
  <c r="R352" i="3"/>
  <c r="J502" i="3"/>
  <c r="R502" i="3"/>
  <c r="H22" i="3"/>
  <c r="R22" i="3"/>
  <c r="J304" i="3"/>
  <c r="R304" i="3"/>
  <c r="R322" i="3"/>
  <c r="J322" i="3"/>
  <c r="H97" i="3"/>
  <c r="R97" i="3"/>
  <c r="H89" i="3"/>
  <c r="R89" i="3"/>
  <c r="S358" i="3"/>
  <c r="I358" i="3"/>
  <c r="S411" i="3"/>
  <c r="I411" i="3"/>
  <c r="R604" i="3"/>
  <c r="K604" i="3"/>
  <c r="W251" i="3"/>
  <c r="G251" i="3"/>
  <c r="R162" i="3"/>
  <c r="H162" i="3"/>
  <c r="R103" i="3"/>
  <c r="H103" i="3"/>
  <c r="R573" i="3"/>
  <c r="K573" i="3"/>
  <c r="R64" i="3"/>
  <c r="H64" i="3"/>
  <c r="J353" i="3"/>
  <c r="R353" i="3"/>
  <c r="R498" i="3"/>
  <c r="I498" i="3"/>
  <c r="R410" i="3"/>
  <c r="I410" i="3"/>
  <c r="R377" i="3"/>
  <c r="J377" i="3"/>
  <c r="R283" i="3"/>
  <c r="I283" i="3"/>
  <c r="R337" i="3"/>
  <c r="I337" i="3"/>
  <c r="R55" i="3"/>
  <c r="H55" i="3"/>
  <c r="J355" i="3"/>
  <c r="R355" i="3"/>
  <c r="I326" i="3"/>
  <c r="R326" i="3"/>
  <c r="R300" i="3"/>
  <c r="I300" i="3"/>
  <c r="W95" i="3"/>
  <c r="G95" i="3"/>
  <c r="W264" i="3"/>
  <c r="G264" i="3"/>
  <c r="H167" i="3"/>
  <c r="R167" i="3"/>
  <c r="J475" i="3"/>
  <c r="R475" i="3"/>
  <c r="I334" i="3"/>
  <c r="R334" i="3"/>
  <c r="I562" i="3"/>
  <c r="R562" i="3"/>
  <c r="R403" i="3"/>
  <c r="I403" i="3"/>
  <c r="H168" i="3"/>
  <c r="R168" i="3"/>
  <c r="I556" i="3"/>
  <c r="R556" i="3"/>
  <c r="R145" i="3"/>
  <c r="H145" i="3"/>
  <c r="R465" i="3"/>
  <c r="I465" i="3"/>
  <c r="H76" i="3"/>
  <c r="R76" i="3"/>
  <c r="R42" i="3"/>
  <c r="H42" i="3"/>
  <c r="K591" i="3"/>
  <c r="R591" i="3"/>
  <c r="W193" i="3"/>
  <c r="G193" i="3"/>
  <c r="I279" i="3"/>
  <c r="R279" i="3"/>
  <c r="W171" i="3"/>
  <c r="G171" i="3"/>
  <c r="W244" i="3"/>
  <c r="G244" i="3"/>
  <c r="R79" i="3"/>
  <c r="H79" i="3"/>
  <c r="I456" i="3"/>
  <c r="R456" i="3"/>
  <c r="H38" i="3"/>
  <c r="R38" i="3"/>
  <c r="R313" i="3"/>
  <c r="I313" i="3"/>
  <c r="J555" i="3"/>
  <c r="R555" i="3"/>
  <c r="R88" i="3"/>
  <c r="H88" i="3"/>
  <c r="R148" i="3"/>
  <c r="H148" i="3"/>
  <c r="R329" i="3"/>
  <c r="J329" i="3"/>
  <c r="R220" i="3"/>
  <c r="H220" i="3"/>
  <c r="R382" i="3"/>
  <c r="I382" i="3"/>
  <c r="R85" i="3"/>
  <c r="H85" i="3"/>
  <c r="G610" i="3"/>
  <c r="K610" i="3" s="1"/>
  <c r="W348" i="3"/>
  <c r="G348" i="3"/>
  <c r="I436" i="3"/>
  <c r="R436" i="3"/>
  <c r="W198" i="3"/>
  <c r="G198" i="3"/>
  <c r="G539" i="3"/>
  <c r="W539" i="3"/>
  <c r="R344" i="3"/>
  <c r="J344" i="3"/>
  <c r="R470" i="3"/>
  <c r="I470" i="3"/>
  <c r="R51" i="3"/>
  <c r="H51" i="3"/>
  <c r="I418" i="3"/>
  <c r="S418" i="3"/>
  <c r="R134" i="3"/>
  <c r="H134" i="3"/>
  <c r="R217" i="3"/>
  <c r="H217" i="3"/>
  <c r="R229" i="3"/>
  <c r="K229" i="3"/>
  <c r="I426" i="3"/>
  <c r="R135" i="3"/>
  <c r="H135" i="3"/>
  <c r="G608" i="3"/>
  <c r="W608" i="3"/>
  <c r="G169" i="3"/>
  <c r="W169" i="3"/>
  <c r="I466" i="3"/>
  <c r="R466" i="3"/>
  <c r="I262" i="3"/>
  <c r="R262" i="3"/>
  <c r="J468" i="3"/>
  <c r="R468" i="3"/>
  <c r="W241" i="3"/>
  <c r="G241" i="3"/>
  <c r="R505" i="3"/>
  <c r="I505" i="3"/>
  <c r="R316" i="3"/>
  <c r="I316" i="3"/>
  <c r="R194" i="3"/>
  <c r="H194" i="3"/>
  <c r="R350" i="3"/>
  <c r="I350" i="3"/>
  <c r="S584" i="3"/>
  <c r="K584" i="3"/>
  <c r="R299" i="3"/>
  <c r="I299" i="3"/>
  <c r="W558" i="3"/>
  <c r="G558" i="3"/>
  <c r="R144" i="3"/>
  <c r="H144" i="3"/>
  <c r="R508" i="3"/>
  <c r="I508" i="3"/>
  <c r="R419" i="3"/>
  <c r="I419" i="3"/>
  <c r="R151" i="3"/>
  <c r="H151" i="3"/>
  <c r="I530" i="3"/>
  <c r="R530" i="3"/>
  <c r="R320" i="3"/>
  <c r="J320" i="3"/>
  <c r="R156" i="3"/>
  <c r="H156" i="3"/>
  <c r="G333" i="3"/>
  <c r="W333" i="3"/>
  <c r="H37" i="3"/>
  <c r="R37" i="3"/>
  <c r="H73" i="3"/>
  <c r="R73" i="3"/>
  <c r="I569" i="3"/>
  <c r="R569" i="3"/>
  <c r="R102" i="3"/>
  <c r="H102" i="3"/>
  <c r="R157" i="3"/>
  <c r="H157" i="3"/>
  <c r="R257" i="3"/>
  <c r="K257" i="3"/>
  <c r="I458" i="3"/>
  <c r="R458" i="3"/>
  <c r="R155" i="3"/>
  <c r="H155" i="3"/>
  <c r="I493" i="3"/>
  <c r="R493" i="3"/>
  <c r="W140" i="3"/>
  <c r="G140" i="3"/>
  <c r="R215" i="3"/>
  <c r="H215" i="3"/>
  <c r="R280" i="3"/>
  <c r="I280" i="3"/>
  <c r="R346" i="3"/>
  <c r="I346" i="3"/>
  <c r="R124" i="3"/>
  <c r="H124" i="3"/>
  <c r="I305" i="3"/>
  <c r="R305" i="3"/>
  <c r="R232" i="3"/>
  <c r="I232" i="3"/>
  <c r="K258" i="3"/>
  <c r="R258" i="3"/>
  <c r="R46" i="3"/>
  <c r="H46" i="3"/>
  <c r="I574" i="3"/>
  <c r="R574" i="3"/>
  <c r="R165" i="3"/>
  <c r="H165" i="3"/>
  <c r="R212" i="3"/>
  <c r="H212" i="3"/>
  <c r="R115" i="3"/>
  <c r="H115" i="3"/>
  <c r="R407" i="3"/>
  <c r="J407" i="3"/>
  <c r="K597" i="3"/>
  <c r="R597" i="3"/>
  <c r="W114" i="3"/>
  <c r="G114" i="3"/>
  <c r="G546" i="3"/>
  <c r="W546" i="3"/>
  <c r="H161" i="3"/>
  <c r="R161" i="3"/>
  <c r="I379" i="3"/>
  <c r="R379" i="3"/>
  <c r="W572" i="3"/>
  <c r="G572" i="3"/>
  <c r="R427" i="3"/>
  <c r="J427" i="3"/>
  <c r="J431" i="3"/>
  <c r="R431" i="3"/>
  <c r="R395" i="3"/>
  <c r="I395" i="3"/>
  <c r="R393" i="3"/>
  <c r="I393" i="3"/>
  <c r="I366" i="3"/>
  <c r="R366" i="3"/>
  <c r="W378" i="3"/>
  <c r="G378" i="3"/>
  <c r="H90" i="3"/>
  <c r="R90" i="3"/>
  <c r="R332" i="3"/>
  <c r="I332" i="3"/>
  <c r="I495" i="3"/>
  <c r="R495" i="3"/>
  <c r="K609" i="3"/>
  <c r="W136" i="3"/>
  <c r="G136" i="3"/>
  <c r="G75" i="3"/>
  <c r="W75" i="3"/>
  <c r="W401" i="3"/>
  <c r="G401" i="3"/>
  <c r="G282" i="3"/>
  <c r="W282" i="3"/>
  <c r="I455" i="3"/>
  <c r="R455" i="3"/>
  <c r="R81" i="3"/>
  <c r="H81" i="3"/>
  <c r="R409" i="3"/>
  <c r="I409" i="3"/>
  <c r="R560" i="3"/>
  <c r="I560" i="3"/>
  <c r="I387" i="3"/>
  <c r="R387" i="3"/>
  <c r="R209" i="3"/>
  <c r="H209" i="3"/>
  <c r="R544" i="3"/>
  <c r="J544" i="3"/>
  <c r="W111" i="3"/>
  <c r="G111" i="3"/>
  <c r="W63" i="3"/>
  <c r="G63" i="3"/>
  <c r="G592" i="3"/>
  <c r="W592" i="3"/>
  <c r="S390" i="3"/>
  <c r="I390" i="3"/>
  <c r="I538" i="3"/>
  <c r="R538" i="3"/>
  <c r="R473" i="3"/>
  <c r="I473" i="3"/>
  <c r="R99" i="3"/>
  <c r="H99" i="3"/>
  <c r="R541" i="3"/>
  <c r="I541" i="3"/>
  <c r="I400" i="3"/>
  <c r="R400" i="3"/>
  <c r="I590" i="3"/>
  <c r="R590" i="3"/>
  <c r="W537" i="3"/>
  <c r="G537" i="3"/>
  <c r="R440" i="3"/>
  <c r="I440" i="3"/>
  <c r="R110" i="3"/>
  <c r="H110" i="3"/>
  <c r="R223" i="3"/>
  <c r="H223" i="3"/>
  <c r="R298" i="3"/>
  <c r="I298" i="3"/>
  <c r="R545" i="3"/>
  <c r="K545" i="3"/>
  <c r="R159" i="3"/>
  <c r="H159" i="3"/>
  <c r="R561" i="3"/>
  <c r="I561" i="3"/>
  <c r="G566" i="3"/>
  <c r="W566" i="3"/>
  <c r="R439" i="3"/>
  <c r="I439" i="3"/>
  <c r="R449" i="3"/>
  <c r="I449" i="3"/>
  <c r="R181" i="3"/>
  <c r="H181" i="3"/>
  <c r="I437" i="3"/>
  <c r="R437" i="3"/>
  <c r="S454" i="3"/>
  <c r="I454" i="3"/>
  <c r="K602" i="3"/>
  <c r="R602" i="3"/>
  <c r="R394" i="3"/>
  <c r="I394" i="3"/>
  <c r="G593" i="3"/>
  <c r="W593" i="3"/>
  <c r="R598" i="3"/>
  <c r="K598" i="3"/>
  <c r="R485" i="3"/>
  <c r="I485" i="3"/>
  <c r="R568" i="3"/>
  <c r="K568" i="3"/>
  <c r="R216" i="3"/>
  <c r="H216" i="3"/>
  <c r="R583" i="3"/>
  <c r="K583" i="3"/>
  <c r="R202" i="3"/>
  <c r="H202" i="3"/>
  <c r="I363" i="3"/>
  <c r="R363" i="3"/>
  <c r="R263" i="3"/>
  <c r="J263" i="3"/>
  <c r="R274" i="3"/>
  <c r="I274" i="3"/>
  <c r="R126" i="3"/>
  <c r="H126" i="3"/>
  <c r="R430" i="3"/>
  <c r="I430" i="3"/>
  <c r="K571" i="3"/>
  <c r="R571" i="3"/>
  <c r="R497" i="3"/>
  <c r="I497" i="3"/>
  <c r="R589" i="3"/>
  <c r="K589" i="3"/>
  <c r="I414" i="3"/>
  <c r="R414" i="3"/>
  <c r="W343" i="3"/>
  <c r="G343" i="3"/>
  <c r="R271" i="3"/>
  <c r="J271" i="3"/>
  <c r="R438" i="3"/>
  <c r="I438" i="3"/>
  <c r="R222" i="3"/>
  <c r="H222" i="3"/>
  <c r="I488" i="3"/>
  <c r="R488" i="3"/>
  <c r="R496" i="3"/>
  <c r="I496" i="3"/>
  <c r="R341" i="3"/>
  <c r="I341" i="3"/>
  <c r="R504" i="3"/>
  <c r="I504" i="3"/>
  <c r="R374" i="3"/>
  <c r="I374" i="3"/>
  <c r="I490" i="3"/>
  <c r="R490" i="3"/>
  <c r="H177" i="3"/>
  <c r="R177" i="3"/>
  <c r="R420" i="3"/>
  <c r="I420" i="3"/>
  <c r="W24" i="3"/>
  <c r="G24" i="3"/>
  <c r="W94" i="3"/>
  <c r="G94" i="3"/>
  <c r="R477" i="3"/>
  <c r="I477" i="3"/>
  <c r="R494" i="3"/>
  <c r="I494" i="3"/>
  <c r="H71" i="3"/>
  <c r="R71" i="3"/>
  <c r="W549" i="3"/>
  <c r="G549" i="3"/>
  <c r="R446" i="3"/>
  <c r="J446" i="3"/>
  <c r="R588" i="3"/>
  <c r="I588" i="3"/>
  <c r="H21" i="3"/>
  <c r="R21" i="3"/>
  <c r="R244" i="3" l="1"/>
  <c r="I244" i="3"/>
  <c r="R264" i="3"/>
  <c r="J264" i="3"/>
  <c r="R251" i="3"/>
  <c r="J251" i="3"/>
  <c r="R140" i="3"/>
  <c r="H140" i="3"/>
  <c r="R539" i="3"/>
  <c r="I539" i="3"/>
  <c r="R171" i="3"/>
  <c r="H171" i="3"/>
  <c r="H95" i="3"/>
  <c r="R95" i="3"/>
  <c r="R610" i="3"/>
  <c r="R198" i="3"/>
  <c r="H198" i="3"/>
  <c r="I241" i="3"/>
  <c r="R241" i="3"/>
  <c r="R169" i="3"/>
  <c r="H169" i="3"/>
  <c r="R558" i="3"/>
  <c r="I558" i="3"/>
  <c r="H193" i="3"/>
  <c r="R193" i="3"/>
  <c r="R225" i="3"/>
  <c r="H225" i="3"/>
  <c r="I333" i="3"/>
  <c r="R333" i="3"/>
  <c r="R608" i="3"/>
  <c r="K608" i="3"/>
  <c r="R348" i="3"/>
  <c r="I348" i="3"/>
  <c r="K593" i="3"/>
  <c r="R593" i="3"/>
  <c r="I566" i="3"/>
  <c r="R566" i="3"/>
  <c r="S592" i="3"/>
  <c r="I592" i="3"/>
  <c r="R75" i="3"/>
  <c r="H75" i="3"/>
  <c r="R63" i="3"/>
  <c r="H63" i="3"/>
  <c r="R136" i="3"/>
  <c r="H136" i="3"/>
  <c r="I378" i="3"/>
  <c r="R378" i="3"/>
  <c r="R111" i="3"/>
  <c r="H111" i="3"/>
  <c r="R282" i="3"/>
  <c r="J282" i="3"/>
  <c r="I549" i="3"/>
  <c r="R549" i="3"/>
  <c r="H94" i="3"/>
  <c r="R94" i="3"/>
  <c r="R401" i="3"/>
  <c r="I401" i="3"/>
  <c r="R546" i="3"/>
  <c r="K546" i="3"/>
  <c r="R572" i="3"/>
  <c r="I572" i="3"/>
  <c r="R114" i="3"/>
  <c r="H114" i="3"/>
  <c r="R24" i="3"/>
  <c r="H24" i="3"/>
  <c r="I343" i="3"/>
  <c r="R343" i="3"/>
  <c r="J537" i="3"/>
  <c r="R537" i="3"/>
  <c r="R19" i="3"/>
  <c r="E18" i="3" s="1"/>
  <c r="D11" i="3"/>
  <c r="D12" i="3"/>
  <c r="C12" i="3"/>
  <c r="C11" i="3"/>
  <c r="O611" i="3" l="1"/>
  <c r="P611" i="3"/>
  <c r="D16" i="3"/>
  <c r="D19" i="3" s="1"/>
  <c r="P609" i="3"/>
  <c r="P111" i="3"/>
  <c r="P102" i="3"/>
  <c r="P572" i="3"/>
  <c r="P412" i="3"/>
  <c r="P170" i="3"/>
  <c r="P160" i="3"/>
  <c r="P292" i="3"/>
  <c r="P477" i="3"/>
  <c r="P468" i="3"/>
  <c r="P594" i="3"/>
  <c r="P61" i="3"/>
  <c r="P381" i="3"/>
  <c r="P152" i="3"/>
  <c r="P157" i="3"/>
  <c r="P483" i="3"/>
  <c r="P72" i="3"/>
  <c r="P83" i="3"/>
  <c r="P425" i="3"/>
  <c r="P208" i="3"/>
  <c r="P508" i="3"/>
  <c r="P266" i="3"/>
  <c r="P256" i="3"/>
  <c r="P394" i="3"/>
  <c r="P429" i="3"/>
  <c r="P371" i="3"/>
  <c r="P370" i="3"/>
  <c r="P474" i="3"/>
  <c r="P67" i="3"/>
  <c r="P118" i="3"/>
  <c r="P193" i="3"/>
  <c r="P112" i="3"/>
  <c r="P79" i="3"/>
  <c r="P84" i="3"/>
  <c r="P305" i="3"/>
  <c r="P493" i="3"/>
  <c r="P167" i="3"/>
  <c r="P597" i="3"/>
  <c r="P281" i="3"/>
  <c r="P221" i="3"/>
  <c r="P250" i="3"/>
  <c r="P329" i="3"/>
  <c r="P56" i="3"/>
  <c r="P550" i="3"/>
  <c r="P544" i="3"/>
  <c r="P107" i="3"/>
  <c r="P26" i="3"/>
  <c r="P497" i="3"/>
  <c r="P269" i="3"/>
  <c r="P589" i="3"/>
  <c r="P542" i="3"/>
  <c r="P151" i="3"/>
  <c r="P147" i="3"/>
  <c r="P457" i="3"/>
  <c r="P22" i="3"/>
  <c r="P573" i="3"/>
  <c r="P131" i="3"/>
  <c r="P211" i="3"/>
  <c r="P448" i="3"/>
  <c r="P201" i="3"/>
  <c r="P54" i="3"/>
  <c r="P117" i="3"/>
  <c r="P450" i="3"/>
  <c r="P365" i="3"/>
  <c r="P258" i="3"/>
  <c r="P267" i="3"/>
  <c r="P96" i="3"/>
  <c r="P264" i="3"/>
  <c r="P491" i="3"/>
  <c r="P469" i="3"/>
  <c r="P177" i="3"/>
  <c r="P398" i="3"/>
  <c r="P407" i="3"/>
  <c r="P409" i="3"/>
  <c r="P315" i="3"/>
  <c r="P610" i="3"/>
  <c r="P76" i="3"/>
  <c r="P55" i="3"/>
  <c r="P581" i="3"/>
  <c r="P173" i="3"/>
  <c r="P123" i="3"/>
  <c r="P326" i="3"/>
  <c r="P347" i="3"/>
  <c r="P593" i="3"/>
  <c r="P355" i="3"/>
  <c r="P444" i="3"/>
  <c r="P202" i="3"/>
  <c r="P294" i="3"/>
  <c r="P318" i="3"/>
  <c r="P432" i="3"/>
  <c r="P45" i="3"/>
  <c r="P273" i="3"/>
  <c r="P121" i="3"/>
  <c r="P90" i="3"/>
  <c r="P452" i="3"/>
  <c r="P375" i="3"/>
  <c r="P219" i="3"/>
  <c r="P422" i="3"/>
  <c r="P372" i="3"/>
  <c r="P58" i="3"/>
  <c r="P537" i="3"/>
  <c r="P331" i="3"/>
  <c r="P42" i="3"/>
  <c r="P32" i="3"/>
  <c r="P36" i="3"/>
  <c r="P105" i="3"/>
  <c r="P339" i="3"/>
  <c r="P172" i="3"/>
  <c r="P81" i="3"/>
  <c r="P146" i="3"/>
  <c r="P399" i="3"/>
  <c r="P245" i="3"/>
  <c r="P110" i="3"/>
  <c r="P40" i="3"/>
  <c r="P549" i="3"/>
  <c r="P470" i="3"/>
  <c r="P198" i="3"/>
  <c r="P312" i="3"/>
  <c r="P336" i="3"/>
  <c r="P341" i="3"/>
  <c r="P406" i="3"/>
  <c r="P241" i="3"/>
  <c r="P500" i="3"/>
  <c r="P533" i="3"/>
  <c r="P104" i="3"/>
  <c r="P565" i="3"/>
  <c r="P120" i="3"/>
  <c r="P270" i="3"/>
  <c r="P139" i="3"/>
  <c r="P145" i="3"/>
  <c r="P532" i="3"/>
  <c r="P277" i="3"/>
  <c r="P488" i="3"/>
  <c r="P122" i="3"/>
  <c r="P209" i="3"/>
  <c r="P345" i="3"/>
  <c r="P149" i="3"/>
  <c r="P502" i="3"/>
  <c r="P80" i="3"/>
  <c r="P482" i="3"/>
  <c r="P265" i="3"/>
  <c r="P560" i="3"/>
  <c r="P393" i="3"/>
  <c r="P159" i="3"/>
  <c r="P524" i="3"/>
  <c r="P557" i="3"/>
  <c r="P459" i="3"/>
  <c r="P92" i="3"/>
  <c r="P551" i="3"/>
  <c r="P460" i="3"/>
  <c r="P600" i="3"/>
  <c r="P190" i="3"/>
  <c r="P521" i="3"/>
  <c r="P585" i="3"/>
  <c r="P88" i="3"/>
  <c r="P582" i="3"/>
  <c r="P584" i="3"/>
  <c r="P191" i="3"/>
  <c r="P162" i="3"/>
  <c r="P437" i="3"/>
  <c r="P286" i="3"/>
  <c r="P279" i="3"/>
  <c r="P574" i="3"/>
  <c r="P515" i="3"/>
  <c r="P278" i="3"/>
  <c r="P467" i="3"/>
  <c r="P501" i="3"/>
  <c r="P301" i="3"/>
  <c r="P473" i="3"/>
  <c r="P606" i="3"/>
  <c r="P184" i="3"/>
  <c r="P319" i="3"/>
  <c r="P563" i="3"/>
  <c r="P156" i="3"/>
  <c r="P203" i="3"/>
  <c r="P73" i="3"/>
  <c r="P298" i="3"/>
  <c r="P288" i="3"/>
  <c r="P458" i="3"/>
  <c r="P471" i="3"/>
  <c r="P531" i="3"/>
  <c r="P402" i="3"/>
  <c r="P506" i="3"/>
  <c r="P99" i="3"/>
  <c r="P182" i="3"/>
  <c r="P293" i="3"/>
  <c r="P200" i="3"/>
  <c r="P340" i="3"/>
  <c r="P31" i="3"/>
  <c r="P126" i="3"/>
  <c r="P183" i="3"/>
  <c r="P478" i="3"/>
  <c r="P592" i="3"/>
  <c r="P86" i="3"/>
  <c r="P492" i="3"/>
  <c r="P556" i="3"/>
  <c r="P362" i="3"/>
  <c r="P60" i="3"/>
  <c r="P536" i="3"/>
  <c r="P181" i="3"/>
  <c r="P274" i="3"/>
  <c r="P95" i="3"/>
  <c r="P364" i="3"/>
  <c r="P548" i="3"/>
  <c r="P179" i="3"/>
  <c r="P246" i="3"/>
  <c r="P66" i="3"/>
  <c r="P327" i="3"/>
  <c r="P509" i="3"/>
  <c r="P595" i="3"/>
  <c r="P227" i="3"/>
  <c r="P144" i="3"/>
  <c r="P596" i="3"/>
  <c r="P547" i="3"/>
  <c r="P385" i="3"/>
  <c r="P164" i="3"/>
  <c r="P115" i="3"/>
  <c r="P376" i="3"/>
  <c r="P98" i="3"/>
  <c r="P586" i="3"/>
  <c r="P168" i="3"/>
  <c r="P41" i="3"/>
  <c r="P358" i="3"/>
  <c r="P124" i="3"/>
  <c r="P498" i="3"/>
  <c r="P143" i="3"/>
  <c r="P134" i="3"/>
  <c r="P230" i="3"/>
  <c r="P113" i="3"/>
  <c r="P368" i="3"/>
  <c r="P387" i="3"/>
  <c r="P494" i="3"/>
  <c r="P386" i="3"/>
  <c r="P433" i="3"/>
  <c r="P303" i="3"/>
  <c r="P244" i="3"/>
  <c r="P50" i="3"/>
  <c r="P451" i="3"/>
  <c r="P196" i="3"/>
  <c r="P77" i="3"/>
  <c r="P290" i="3"/>
  <c r="P588" i="3"/>
  <c r="P220" i="3"/>
  <c r="P23" i="3"/>
  <c r="P350" i="3"/>
  <c r="P464" i="3"/>
  <c r="P463" i="3"/>
  <c r="P257" i="3"/>
  <c r="P97" i="3"/>
  <c r="P377" i="3"/>
  <c r="P251" i="3"/>
  <c r="P454" i="3"/>
  <c r="P416" i="3"/>
  <c r="P154" i="3"/>
  <c r="P443" i="3"/>
  <c r="P129" i="3"/>
  <c r="P74" i="3"/>
  <c r="P64" i="3"/>
  <c r="P100" i="3"/>
  <c r="P403" i="3"/>
  <c r="P229" i="3"/>
  <c r="P441" i="3"/>
  <c r="P558" i="3"/>
  <c r="P207" i="3"/>
  <c r="P148" i="3"/>
  <c r="P225" i="3"/>
  <c r="P363" i="3"/>
  <c r="P295" i="3"/>
  <c r="P479" i="3"/>
  <c r="P313" i="3"/>
  <c r="P599" i="3"/>
  <c r="P512" i="3"/>
  <c r="P411" i="3"/>
  <c r="P101" i="3"/>
  <c r="P153" i="3"/>
  <c r="P420" i="3"/>
  <c r="P445" i="3"/>
  <c r="P106" i="3"/>
  <c r="P165" i="3"/>
  <c r="P205" i="3"/>
  <c r="P125" i="3"/>
  <c r="P543" i="3"/>
  <c r="P334" i="3"/>
  <c r="P428" i="3"/>
  <c r="P400" i="3"/>
  <c r="P568" i="3"/>
  <c r="P43" i="3"/>
  <c r="P348" i="3"/>
  <c r="P481" i="3"/>
  <c r="P391" i="3"/>
  <c r="P424" i="3"/>
  <c r="P130" i="3"/>
  <c r="P192" i="3"/>
  <c r="P231" i="3"/>
  <c r="P576" i="3"/>
  <c r="P171" i="3"/>
  <c r="P132" i="3"/>
  <c r="P575" i="3"/>
  <c r="P133" i="3"/>
  <c r="P108" i="3"/>
  <c r="P222" i="3"/>
  <c r="P215" i="3"/>
  <c r="P510" i="3"/>
  <c r="P233" i="3"/>
  <c r="P150" i="3"/>
  <c r="P552" i="3"/>
  <c r="P317" i="3"/>
  <c r="P262" i="3"/>
  <c r="P285" i="3"/>
  <c r="P410" i="3"/>
  <c r="P306" i="3"/>
  <c r="P455" i="3"/>
  <c r="P185" i="3"/>
  <c r="P235" i="3"/>
  <c r="P514" i="3"/>
  <c r="P423" i="3"/>
  <c r="P607" i="3"/>
  <c r="P311" i="3"/>
  <c r="P89" i="3"/>
  <c r="P579" i="3"/>
  <c r="P39" i="3"/>
  <c r="P587" i="3"/>
  <c r="P395" i="3"/>
  <c r="P38" i="3"/>
  <c r="P216" i="3"/>
  <c r="P33" i="3"/>
  <c r="P405" i="3"/>
  <c r="P240" i="3"/>
  <c r="P307" i="3"/>
  <c r="P361" i="3"/>
  <c r="P27" i="3"/>
  <c r="P605" i="3"/>
  <c r="P522" i="3"/>
  <c r="P559" i="3"/>
  <c r="P373" i="3"/>
  <c r="P223" i="3"/>
  <c r="P351" i="3"/>
  <c r="P236" i="3"/>
  <c r="P314" i="3"/>
  <c r="P210" i="3"/>
  <c r="P561" i="3"/>
  <c r="P426" i="3"/>
  <c r="P282" i="3"/>
  <c r="P166" i="3"/>
  <c r="P194" i="3"/>
  <c r="P218" i="3"/>
  <c r="P232" i="3"/>
  <c r="P309" i="3"/>
  <c r="P333" i="3"/>
  <c r="P349" i="3"/>
  <c r="P566" i="3"/>
  <c r="P435" i="3"/>
  <c r="P519" i="3"/>
  <c r="P352" i="3"/>
  <c r="P357" i="3"/>
  <c r="P354" i="3"/>
  <c r="P65" i="3"/>
  <c r="P415" i="3"/>
  <c r="P135" i="3"/>
  <c r="P302" i="3"/>
  <c r="P261" i="3"/>
  <c r="P214" i="3"/>
  <c r="P287" i="3"/>
  <c r="P523" i="3"/>
  <c r="P413" i="3"/>
  <c r="P335" i="3"/>
  <c r="P51" i="3"/>
  <c r="P367" i="3"/>
  <c r="P604" i="3"/>
  <c r="P388" i="3"/>
  <c r="P535" i="3"/>
  <c r="P540" i="3"/>
  <c r="P53" i="3"/>
  <c r="P239" i="3"/>
  <c r="P180" i="3"/>
  <c r="P46" i="3"/>
  <c r="P325" i="3"/>
  <c r="P68" i="3"/>
  <c r="P583" i="3"/>
  <c r="P254" i="3"/>
  <c r="P247" i="3"/>
  <c r="P249" i="3"/>
  <c r="P289" i="3"/>
  <c r="P259" i="3"/>
  <c r="P199" i="3"/>
  <c r="P520" i="3"/>
  <c r="P534" i="3"/>
  <c r="P571" i="3"/>
  <c r="P304" i="3"/>
  <c r="P44" i="3"/>
  <c r="P276" i="3"/>
  <c r="P82" i="3"/>
  <c r="P527" i="3"/>
  <c r="P260" i="3"/>
  <c r="P359" i="3"/>
  <c r="P30" i="3"/>
  <c r="P87" i="3"/>
  <c r="P382" i="3"/>
  <c r="P496" i="3"/>
  <c r="P545" i="3"/>
  <c r="P324" i="3"/>
  <c r="P332" i="3"/>
  <c r="P487" i="3"/>
  <c r="P283" i="3"/>
  <c r="P486" i="3"/>
  <c r="P456" i="3"/>
  <c r="P238" i="3"/>
  <c r="D15" i="3"/>
  <c r="C19" i="3" s="1"/>
  <c r="P69" i="3"/>
  <c r="P226" i="3"/>
  <c r="P466" i="3"/>
  <c r="P570" i="3"/>
  <c r="P163" i="3"/>
  <c r="P310" i="3"/>
  <c r="P392" i="3"/>
  <c r="P85" i="3"/>
  <c r="P24" i="3"/>
  <c r="P174" i="3"/>
  <c r="P197" i="3"/>
  <c r="P472" i="3"/>
  <c r="P78" i="3"/>
  <c r="P141" i="3"/>
  <c r="P526" i="3"/>
  <c r="P439" i="3"/>
  <c r="P137" i="3"/>
  <c r="P175" i="3"/>
  <c r="P322" i="3"/>
  <c r="P296" i="3"/>
  <c r="P507" i="3"/>
  <c r="P155" i="3"/>
  <c r="P489" i="3"/>
  <c r="P511" i="3"/>
  <c r="P344" i="3"/>
  <c r="P369" i="3"/>
  <c r="P555" i="3"/>
  <c r="P434" i="3"/>
  <c r="P440" i="3"/>
  <c r="P546" i="3"/>
  <c r="P353" i="3"/>
  <c r="P475" i="3"/>
  <c r="P397" i="3"/>
  <c r="P360" i="3"/>
  <c r="P567" i="3"/>
  <c r="P29" i="3"/>
  <c r="P517" i="3"/>
  <c r="P530" i="3"/>
  <c r="P268" i="3"/>
  <c r="P346" i="3"/>
  <c r="P242" i="3"/>
  <c r="P379" i="3"/>
  <c r="P490" i="3"/>
  <c r="P63" i="3"/>
  <c r="P271" i="3"/>
  <c r="P212" i="3"/>
  <c r="P476" i="3"/>
  <c r="P234" i="3"/>
  <c r="P224" i="3"/>
  <c r="P330" i="3"/>
  <c r="P427" i="3"/>
  <c r="P580" i="3"/>
  <c r="P186" i="3"/>
  <c r="P516" i="3"/>
  <c r="P338" i="3"/>
  <c r="P442" i="3"/>
  <c r="P35" i="3"/>
  <c r="P34" i="3"/>
  <c r="P323" i="3"/>
  <c r="P28" i="3"/>
  <c r="P47" i="3"/>
  <c r="P52" i="3"/>
  <c r="P93" i="3"/>
  <c r="P383" i="3"/>
  <c r="P103" i="3"/>
  <c r="P485" i="3"/>
  <c r="P419" i="3"/>
  <c r="P70" i="3"/>
  <c r="P248" i="3"/>
  <c r="P37" i="3"/>
  <c r="P525" i="3"/>
  <c r="P601" i="3"/>
  <c r="P136" i="3"/>
  <c r="P237" i="3"/>
  <c r="P462" i="3"/>
  <c r="P380" i="3"/>
  <c r="P138" i="3"/>
  <c r="P128" i="3"/>
  <c r="P228" i="3"/>
  <c r="P321" i="3"/>
  <c r="P408" i="3"/>
  <c r="P178" i="3"/>
  <c r="P161" i="3"/>
  <c r="P431" i="3"/>
  <c r="P513" i="3"/>
  <c r="P603" i="3"/>
  <c r="P554" i="3"/>
  <c r="P495" i="3"/>
  <c r="P49" i="3"/>
  <c r="P48" i="3"/>
  <c r="P116" i="3"/>
  <c r="P284" i="3"/>
  <c r="P337" i="3"/>
  <c r="P142" i="3"/>
  <c r="P461" i="3"/>
  <c r="P396" i="3"/>
  <c r="P480" i="3"/>
  <c r="P569" i="3"/>
  <c r="P590" i="3"/>
  <c r="P504" i="3"/>
  <c r="P538" i="3"/>
  <c r="P356" i="3"/>
  <c r="P503" i="3"/>
  <c r="P75" i="3"/>
  <c r="P59" i="3"/>
  <c r="P541" i="3"/>
  <c r="P577" i="3"/>
  <c r="P299" i="3"/>
  <c r="P272" i="3"/>
  <c r="P158" i="3"/>
  <c r="P453" i="3"/>
  <c r="P316" i="3"/>
  <c r="P562" i="3"/>
  <c r="P57" i="3"/>
  <c r="P195" i="3"/>
  <c r="P71" i="3"/>
  <c r="P436" i="3"/>
  <c r="P366" i="3"/>
  <c r="P300" i="3"/>
  <c r="P378" i="3"/>
  <c r="P417" i="3"/>
  <c r="P187" i="3"/>
  <c r="P390" i="3"/>
  <c r="P328" i="3"/>
  <c r="P21" i="3"/>
  <c r="P389" i="3"/>
  <c r="P418" i="3"/>
  <c r="P297" i="3"/>
  <c r="P253" i="3"/>
  <c r="P602" i="3"/>
  <c r="P291" i="3"/>
  <c r="P263" i="3"/>
  <c r="P564" i="3"/>
  <c r="P217" i="3"/>
  <c r="P140" i="3"/>
  <c r="P308" i="3"/>
  <c r="P114" i="3"/>
  <c r="P591" i="3"/>
  <c r="P598" i="3"/>
  <c r="P608" i="3"/>
  <c r="P62" i="3"/>
  <c r="P119" i="3"/>
  <c r="P414" i="3"/>
  <c r="P528" i="3"/>
  <c r="P401" i="3"/>
  <c r="P384" i="3"/>
  <c r="P404" i="3"/>
  <c r="P127" i="3"/>
  <c r="P499" i="3"/>
  <c r="P539" i="3"/>
  <c r="P91" i="3"/>
  <c r="P213" i="3"/>
  <c r="P189" i="3"/>
  <c r="P505" i="3"/>
  <c r="P449" i="3"/>
  <c r="P518" i="3"/>
  <c r="P553" i="3"/>
  <c r="P342" i="3"/>
  <c r="P465" i="3"/>
  <c r="P94" i="3"/>
  <c r="P275" i="3"/>
  <c r="P176" i="3"/>
  <c r="P169" i="3"/>
  <c r="P206" i="3"/>
  <c r="P280" i="3"/>
  <c r="P252" i="3"/>
  <c r="P255" i="3"/>
  <c r="P374" i="3"/>
  <c r="P109" i="3"/>
  <c r="P204" i="3"/>
  <c r="P578" i="3"/>
  <c r="P430" i="3"/>
  <c r="P447" i="3"/>
  <c r="P421" i="3"/>
  <c r="P446" i="3"/>
  <c r="P484" i="3"/>
  <c r="P188" i="3"/>
  <c r="P25" i="3"/>
  <c r="P343" i="3"/>
  <c r="P529" i="3"/>
  <c r="P438" i="3"/>
  <c r="P320" i="3"/>
  <c r="P243" i="3"/>
  <c r="O379" i="3"/>
  <c r="O142" i="3"/>
  <c r="O335" i="3"/>
  <c r="O578" i="3"/>
  <c r="O284" i="3"/>
  <c r="O49" i="3"/>
  <c r="O381" i="3"/>
  <c r="O238" i="3"/>
  <c r="O308" i="3"/>
  <c r="O385" i="3"/>
  <c r="O306" i="3"/>
  <c r="O289" i="3"/>
  <c r="O275" i="3"/>
  <c r="O408" i="3"/>
  <c r="O590" i="3"/>
  <c r="O346" i="3"/>
  <c r="O425" i="3"/>
  <c r="O546" i="3"/>
  <c r="O106" i="3"/>
  <c r="O126" i="3"/>
  <c r="O206" i="3"/>
  <c r="O415" i="3"/>
  <c r="O513" i="3"/>
  <c r="O138" i="3"/>
  <c r="O307" i="3"/>
  <c r="O24" i="3"/>
  <c r="O565" i="3"/>
  <c r="O484" i="3"/>
  <c r="O79" i="3"/>
  <c r="O594" i="3"/>
  <c r="O258" i="3"/>
  <c r="O23" i="3"/>
  <c r="O193" i="3"/>
  <c r="O598" i="3"/>
  <c r="O570" i="3"/>
  <c r="O56" i="3"/>
  <c r="O225" i="3"/>
  <c r="O328" i="3"/>
  <c r="O168" i="3"/>
  <c r="O242" i="3"/>
  <c r="O552" i="3"/>
  <c r="O66" i="3"/>
  <c r="O290" i="3"/>
  <c r="O472" i="3"/>
  <c r="O250" i="3"/>
  <c r="O554" i="3"/>
  <c r="O129" i="3"/>
  <c r="O88" i="3"/>
  <c r="O69" i="3"/>
  <c r="O487" i="3"/>
  <c r="O584" i="3"/>
  <c r="O451" i="3"/>
  <c r="O189" i="3"/>
  <c r="O84" i="3"/>
  <c r="O398" i="3"/>
  <c r="O292" i="3"/>
  <c r="O95" i="3"/>
  <c r="O561" i="3"/>
  <c r="O315" i="3"/>
  <c r="O58" i="3"/>
  <c r="O81" i="3"/>
  <c r="O293" i="3"/>
  <c r="O271" i="3"/>
  <c r="O252" i="3"/>
  <c r="O82" i="3"/>
  <c r="O154" i="3"/>
  <c r="O449" i="3"/>
  <c r="O228" i="3"/>
  <c r="O412" i="3"/>
  <c r="O366" i="3"/>
  <c r="O534" i="3"/>
  <c r="O582" i="3"/>
  <c r="O405" i="3"/>
  <c r="O299" i="3"/>
  <c r="O158" i="3"/>
  <c r="O390" i="3"/>
  <c r="O553" i="3"/>
  <c r="O344" i="3"/>
  <c r="O32" i="3"/>
  <c r="O446" i="3"/>
  <c r="O477" i="3"/>
  <c r="O136" i="3"/>
  <c r="O130" i="3"/>
  <c r="O50" i="3"/>
  <c r="O163" i="3"/>
  <c r="O531" i="3"/>
  <c r="O276" i="3"/>
  <c r="O175" i="3"/>
  <c r="O209" i="3"/>
  <c r="O376" i="3"/>
  <c r="O410" i="3"/>
  <c r="O35" i="3"/>
  <c r="O57" i="3"/>
  <c r="O331" i="3"/>
  <c r="O184" i="3"/>
  <c r="O337" i="3"/>
  <c r="O99" i="3"/>
  <c r="O171" i="3"/>
  <c r="O316" i="3"/>
  <c r="O585" i="3"/>
  <c r="O180" i="3"/>
  <c r="O411" i="3"/>
  <c r="O194" i="3"/>
  <c r="O137" i="3"/>
  <c r="O247" i="3"/>
  <c r="O185" i="3"/>
  <c r="O444" i="3"/>
  <c r="O159" i="3"/>
  <c r="O354" i="3"/>
  <c r="O196" i="3"/>
  <c r="O277" i="3"/>
  <c r="O505" i="3"/>
  <c r="O468" i="3"/>
  <c r="O345" i="3"/>
  <c r="O564" i="3"/>
  <c r="O47" i="3"/>
  <c r="O494" i="3"/>
  <c r="O259" i="3"/>
  <c r="O538" i="3"/>
  <c r="O319" i="3"/>
  <c r="O445" i="3"/>
  <c r="O486" i="3"/>
  <c r="O372" i="3"/>
  <c r="O387" i="3"/>
  <c r="O510" i="3"/>
  <c r="O161" i="3"/>
  <c r="O239" i="3"/>
  <c r="O518" i="3"/>
  <c r="O255" i="3"/>
  <c r="O435" i="3"/>
  <c r="O229" i="3"/>
  <c r="O324" i="3"/>
  <c r="O595" i="3"/>
  <c r="O111" i="3"/>
  <c r="O341" i="3"/>
  <c r="O608" i="3"/>
  <c r="O270" i="3"/>
  <c r="O297" i="3"/>
  <c r="O282" i="3"/>
  <c r="O140" i="3"/>
  <c r="O202" i="3"/>
  <c r="O532" i="3"/>
  <c r="O40" i="3"/>
  <c r="O336" i="3"/>
  <c r="O496" i="3"/>
  <c r="O581" i="3"/>
  <c r="O400" i="3"/>
  <c r="O205" i="3"/>
  <c r="O403" i="3"/>
  <c r="O186" i="3"/>
  <c r="O34" i="3"/>
  <c r="O439" i="3"/>
  <c r="O59" i="3"/>
  <c r="O471" i="3"/>
  <c r="O522" i="3"/>
  <c r="O349" i="3"/>
  <c r="O580" i="3"/>
  <c r="O156" i="3"/>
  <c r="O548" i="3"/>
  <c r="O63" i="3"/>
  <c r="O399" i="3"/>
  <c r="O294" i="3"/>
  <c r="O174" i="3"/>
  <c r="O117" i="3"/>
  <c r="O440" i="3"/>
  <c r="O338" i="3"/>
  <c r="O572" i="3"/>
  <c r="O488" i="3"/>
  <c r="O125" i="3"/>
  <c r="O453" i="3"/>
  <c r="O547" i="3"/>
  <c r="O305" i="3"/>
  <c r="O429" i="3"/>
  <c r="O330" i="3"/>
  <c r="O167" i="3"/>
  <c r="O183" i="3"/>
  <c r="O36" i="3"/>
  <c r="O524" i="3"/>
  <c r="O70" i="3"/>
  <c r="O92" i="3"/>
  <c r="O45" i="3"/>
  <c r="O285" i="3"/>
  <c r="O491" i="3"/>
  <c r="O298" i="3"/>
  <c r="O236" i="3"/>
  <c r="O436" i="3"/>
  <c r="O214" i="3"/>
  <c r="O295" i="3"/>
  <c r="O332" i="3"/>
  <c r="O265" i="3"/>
  <c r="O591" i="3"/>
  <c r="O360" i="3"/>
  <c r="O528" i="3"/>
  <c r="O74" i="3"/>
  <c r="O309" i="3"/>
  <c r="O172" i="3"/>
  <c r="O597" i="3"/>
  <c r="O71" i="3"/>
  <c r="O357" i="3"/>
  <c r="O517" i="3"/>
  <c r="O557" i="3"/>
  <c r="O422" i="3"/>
  <c r="O107" i="3"/>
  <c r="O466" i="3"/>
  <c r="O55" i="3"/>
  <c r="O592" i="3"/>
  <c r="O483" i="3"/>
  <c r="O393" i="3"/>
  <c r="O93" i="3"/>
  <c r="O135" i="3"/>
  <c r="O300" i="3"/>
  <c r="O540" i="3"/>
  <c r="O448" i="3"/>
  <c r="O365" i="3"/>
  <c r="O544" i="3"/>
  <c r="O600" i="3"/>
  <c r="O102" i="3"/>
  <c r="O291" i="3"/>
  <c r="O310" i="3"/>
  <c r="O248" i="3"/>
  <c r="O530" i="3"/>
  <c r="O190" i="3"/>
  <c r="O169" i="3"/>
  <c r="O254" i="3"/>
  <c r="O267" i="3"/>
  <c r="O304" i="3"/>
  <c r="O86" i="3"/>
  <c r="O519" i="3"/>
  <c r="O555" i="3"/>
  <c r="O108" i="3"/>
  <c r="O166" i="3"/>
  <c r="O191" i="3"/>
  <c r="O389" i="3"/>
  <c r="O288" i="3"/>
  <c r="O358" i="3"/>
  <c r="O195" i="3"/>
  <c r="O363" i="3"/>
  <c r="O119" i="3"/>
  <c r="O28" i="3"/>
  <c r="O601" i="3"/>
  <c r="O456" i="3"/>
  <c r="O500" i="3"/>
  <c r="O29" i="3"/>
  <c r="O432" i="3"/>
  <c r="O421" i="3"/>
  <c r="O559" i="3"/>
  <c r="O44" i="3"/>
  <c r="O313" i="3"/>
  <c r="O460" i="3"/>
  <c r="O213" i="3"/>
  <c r="O593" i="3"/>
  <c r="O260" i="3"/>
  <c r="O77" i="3"/>
  <c r="O361" i="3"/>
  <c r="O62" i="3"/>
  <c r="O454" i="3"/>
  <c r="O586" i="3"/>
  <c r="O150" i="3"/>
  <c r="O359" i="3"/>
  <c r="O208" i="3"/>
  <c r="O407" i="3"/>
  <c r="O401" i="3"/>
  <c r="O204" i="3"/>
  <c r="O536" i="3"/>
  <c r="O419" i="3"/>
  <c r="O91" i="3"/>
  <c r="O430" i="3"/>
  <c r="O509" i="3"/>
  <c r="O526" i="3"/>
  <c r="O604" i="3"/>
  <c r="O311" i="3"/>
  <c r="O511" i="3"/>
  <c r="O113" i="3"/>
  <c r="O539" i="3"/>
  <c r="O78" i="3"/>
  <c r="O104" i="3"/>
  <c r="O504" i="3"/>
  <c r="O266" i="3"/>
  <c r="O251" i="3"/>
  <c r="O27" i="3"/>
  <c r="O550" i="3"/>
  <c r="O378" i="3"/>
  <c r="O603" i="3"/>
  <c r="O474" i="3"/>
  <c r="O264" i="3"/>
  <c r="O416" i="3"/>
  <c r="O220" i="3"/>
  <c r="O458" i="3"/>
  <c r="O127" i="3"/>
  <c r="O143" i="3"/>
  <c r="O340" i="3"/>
  <c r="O281" i="3"/>
  <c r="O599" i="3"/>
  <c r="O162" i="3"/>
  <c r="O105" i="3"/>
  <c r="O121" i="3"/>
  <c r="O76" i="3"/>
  <c r="O459" i="3"/>
  <c r="O427" i="3"/>
  <c r="O577" i="3"/>
  <c r="O521" i="3"/>
  <c r="O322" i="3"/>
  <c r="O165" i="3"/>
  <c r="O424" i="3"/>
  <c r="O262" i="3"/>
  <c r="O188" i="3"/>
  <c r="O39" i="3"/>
  <c r="O115" i="3"/>
  <c r="O103" i="3"/>
  <c r="O579" i="3"/>
  <c r="O96" i="3"/>
  <c r="O273" i="3"/>
  <c r="O362" i="3"/>
  <c r="O443" i="3"/>
  <c r="O589" i="3"/>
  <c r="O232" i="3"/>
  <c r="O596" i="3"/>
  <c r="O207" i="3"/>
  <c r="O124" i="3"/>
  <c r="O498" i="3"/>
  <c r="O569" i="3"/>
  <c r="O43" i="3"/>
  <c r="O529" i="3"/>
  <c r="O533" i="3"/>
  <c r="O368" i="3"/>
  <c r="O551" i="3"/>
  <c r="O187" i="3"/>
  <c r="O413" i="3"/>
  <c r="O83" i="3"/>
  <c r="O575" i="3"/>
  <c r="O128" i="3"/>
  <c r="O144" i="3"/>
  <c r="O65" i="3"/>
  <c r="O481" i="3"/>
  <c r="O223" i="3"/>
  <c r="O241" i="3"/>
  <c r="O351" i="3"/>
  <c r="O568" i="3"/>
  <c r="O41" i="3"/>
  <c r="O221" i="3"/>
  <c r="O347" i="3"/>
  <c r="O110" i="3"/>
  <c r="O234" i="3"/>
  <c r="O256" i="3"/>
  <c r="O588" i="3"/>
  <c r="O320" i="3"/>
  <c r="O541" i="3"/>
  <c r="O383" i="3"/>
  <c r="O438" i="3"/>
  <c r="O90" i="3"/>
  <c r="O131" i="3"/>
  <c r="O499" i="3"/>
  <c r="O244" i="3"/>
  <c r="O272" i="3"/>
  <c r="O98" i="3"/>
  <c r="O356" i="3"/>
  <c r="O490" i="3"/>
  <c r="O145" i="3"/>
  <c r="O323" i="3"/>
  <c r="O549" i="3"/>
  <c r="O512" i="3"/>
  <c r="O97" i="3"/>
  <c r="O67" i="3"/>
  <c r="O515" i="3"/>
  <c r="O318" i="3"/>
  <c r="O46" i="3"/>
  <c r="O506" i="3"/>
  <c r="O151" i="3"/>
  <c r="O287" i="3"/>
  <c r="O566" i="3"/>
  <c r="O257" i="3"/>
  <c r="O369" i="3"/>
  <c r="O133" i="3"/>
  <c r="O211" i="3"/>
  <c r="O370" i="3"/>
  <c r="O501" i="3"/>
  <c r="O350" i="3"/>
  <c r="O352" i="3"/>
  <c r="O231" i="3"/>
  <c r="O391" i="3"/>
  <c r="O279" i="3"/>
  <c r="O312" i="3"/>
  <c r="O249" i="3"/>
  <c r="O80" i="3"/>
  <c r="O72" i="3"/>
  <c r="O342" i="3"/>
  <c r="O253" i="3"/>
  <c r="O116" i="3"/>
  <c r="O37" i="3"/>
  <c r="O418" i="3"/>
  <c r="O233" i="3"/>
  <c r="O450" i="3"/>
  <c r="O101" i="3"/>
  <c r="O441" i="3"/>
  <c r="O396" i="3"/>
  <c r="O177" i="3"/>
  <c r="O431" i="3"/>
  <c r="O222" i="3"/>
  <c r="O123" i="3"/>
  <c r="O447" i="3"/>
  <c r="O473" i="3"/>
  <c r="O503" i="3"/>
  <c r="O571" i="3"/>
  <c r="O602" i="3"/>
  <c r="O94" i="3"/>
  <c r="O417" i="3"/>
  <c r="O348" i="3"/>
  <c r="O31" i="3"/>
  <c r="O367" i="3"/>
  <c r="O457" i="3"/>
  <c r="O218" i="3"/>
  <c r="O25" i="3"/>
  <c r="O132" i="3"/>
  <c r="O42" i="3"/>
  <c r="O146" i="3"/>
  <c r="O170" i="3"/>
  <c r="O153" i="3"/>
  <c r="O75" i="3"/>
  <c r="O470" i="3"/>
  <c r="O237" i="3"/>
  <c r="O52" i="3"/>
  <c r="O485" i="3"/>
  <c r="O475" i="3"/>
  <c r="O560" i="3"/>
  <c r="O226" i="3"/>
  <c r="O263" i="3"/>
  <c r="O201" i="3"/>
  <c r="O545" i="3"/>
  <c r="O87" i="3"/>
  <c r="O495" i="3"/>
  <c r="O461" i="3"/>
  <c r="O542" i="3"/>
  <c r="O60" i="3"/>
  <c r="O296" i="3"/>
  <c r="O520" i="3"/>
  <c r="O392" i="3"/>
  <c r="O217" i="3"/>
  <c r="O54" i="3"/>
  <c r="O397" i="3"/>
  <c r="O558" i="3"/>
  <c r="O388" i="3"/>
  <c r="O609" i="3"/>
  <c r="O428" i="3"/>
  <c r="O173" i="3"/>
  <c r="O148" i="3"/>
  <c r="O573" i="3"/>
  <c r="O181" i="3"/>
  <c r="O377" i="3"/>
  <c r="O537" i="3"/>
  <c r="O197" i="3"/>
  <c r="O525" i="3"/>
  <c r="O118" i="3"/>
  <c r="O327" i="3"/>
  <c r="O343" i="3"/>
  <c r="O109" i="3"/>
  <c r="O556" i="3"/>
  <c r="O317" i="3"/>
  <c r="O178" i="3"/>
  <c r="O355" i="3"/>
  <c r="O386" i="3"/>
  <c r="O212" i="3"/>
  <c r="O469" i="3"/>
  <c r="O374" i="3"/>
  <c r="O467" i="3"/>
  <c r="O246" i="3"/>
  <c r="O164" i="3"/>
  <c r="O64" i="3"/>
  <c r="O543" i="3"/>
  <c r="O38" i="3"/>
  <c r="O147" i="3"/>
  <c r="O562" i="3"/>
  <c r="O230" i="3"/>
  <c r="O514" i="3"/>
  <c r="O339" i="3"/>
  <c r="O26" i="3"/>
  <c r="O53" i="3"/>
  <c r="O269" i="3"/>
  <c r="O420" i="3"/>
  <c r="O402" i="3"/>
  <c r="O100" i="3"/>
  <c r="O134" i="3"/>
  <c r="O219" i="3"/>
  <c r="O409" i="3"/>
  <c r="O283" i="3"/>
  <c r="O33" i="3"/>
  <c r="O227" i="3"/>
  <c r="O480" i="3"/>
  <c r="O406" i="3"/>
  <c r="O73" i="3"/>
  <c r="O89" i="3"/>
  <c r="O371" i="3"/>
  <c r="O606" i="3"/>
  <c r="O268" i="3"/>
  <c r="O452" i="3"/>
  <c r="O476" i="3"/>
  <c r="O535" i="3"/>
  <c r="O203" i="3"/>
  <c r="O245" i="3"/>
  <c r="O199" i="3"/>
  <c r="O215" i="3"/>
  <c r="O375" i="3"/>
  <c r="O120" i="3"/>
  <c r="O155" i="3"/>
  <c r="O364" i="3"/>
  <c r="O384" i="3"/>
  <c r="O482" i="3"/>
  <c r="O523" i="3"/>
  <c r="O334" i="3"/>
  <c r="O182" i="3"/>
  <c r="O224" i="3"/>
  <c r="O423" i="3"/>
  <c r="O122" i="3"/>
  <c r="O48" i="3"/>
  <c r="O462" i="3"/>
  <c r="O303" i="3"/>
  <c r="O426" i="3"/>
  <c r="O610" i="3"/>
  <c r="O497" i="3"/>
  <c r="O489" i="3"/>
  <c r="O574" i="3"/>
  <c r="O51" i="3"/>
  <c r="O329" i="3"/>
  <c r="O68" i="3"/>
  <c r="O141" i="3"/>
  <c r="O326" i="3"/>
  <c r="O395" i="3"/>
  <c r="O112" i="3"/>
  <c r="O22" i="3"/>
  <c r="O139" i="3"/>
  <c r="O380" i="3"/>
  <c r="O394" i="3"/>
  <c r="O373" i="3"/>
  <c r="O61" i="3"/>
  <c r="O434" i="3"/>
  <c r="O567" i="3"/>
  <c r="O479" i="3"/>
  <c r="O30" i="3"/>
  <c r="O192" i="3"/>
  <c r="O210" i="3"/>
  <c r="O240" i="3"/>
  <c r="O286" i="3"/>
  <c r="O274" i="3"/>
  <c r="O353" i="3"/>
  <c r="O114" i="3"/>
  <c r="O21" i="3"/>
  <c r="O464" i="3"/>
  <c r="O261" i="3"/>
  <c r="O463" i="3"/>
  <c r="O563" i="3"/>
  <c r="O455" i="3"/>
  <c r="O478" i="3"/>
  <c r="O437" i="3"/>
  <c r="O442" i="3"/>
  <c r="O465" i="3"/>
  <c r="O404" i="3"/>
  <c r="O325" i="3"/>
  <c r="O216" i="3"/>
  <c r="O280" i="3"/>
  <c r="O333" i="3"/>
  <c r="O583" i="3"/>
  <c r="C15" i="3"/>
  <c r="C18" i="3" s="1"/>
  <c r="O587" i="3"/>
  <c r="O157" i="3"/>
  <c r="O243" i="3"/>
  <c r="O502" i="3"/>
  <c r="O278" i="3"/>
  <c r="O200" i="3"/>
  <c r="O576" i="3"/>
  <c r="O235" i="3"/>
  <c r="O152" i="3"/>
  <c r="O382" i="3"/>
  <c r="O198" i="3"/>
  <c r="O314" i="3"/>
  <c r="O302" i="3"/>
  <c r="O492" i="3"/>
  <c r="O179" i="3"/>
  <c r="O301" i="3"/>
  <c r="O493" i="3"/>
  <c r="O433" i="3"/>
  <c r="O527" i="3"/>
  <c r="O85" i="3"/>
  <c r="O414" i="3"/>
  <c r="O160" i="3"/>
  <c r="O176" i="3"/>
  <c r="O607" i="3"/>
  <c r="O149" i="3"/>
  <c r="O605" i="3"/>
  <c r="O321" i="3"/>
  <c r="O516" i="3"/>
  <c r="O507" i="3"/>
  <c r="O508" i="3"/>
  <c r="C16" i="3"/>
  <c r="D18" i="3" s="1"/>
  <c r="S19" i="3"/>
  <c r="E19" i="3" s="1"/>
  <c r="F14" i="3" l="1"/>
  <c r="F15" i="3" s="1"/>
</calcChain>
</file>

<file path=xl/sharedStrings.xml><?xml version="1.0" encoding="utf-8"?>
<sst xmlns="http://schemas.openxmlformats.org/spreadsheetml/2006/main" count="5687" uniqueCount="1734">
  <si>
    <t>JAVSO..43..238</t>
  </si>
  <si>
    <t>JAVSO..45..215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</si>
  <si>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</si>
  <si>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</si>
  <si>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</si>
  <si>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</si>
  <si>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</si>
  <si>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</si>
  <si>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</si>
  <si>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</si>
  <si>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</si>
  <si>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</si>
  <si>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</si>
  <si>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</si>
  <si>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</si>
  <si>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</si>
  <si>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</si>
  <si>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</si>
  <si>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</si>
  <si>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</si>
  <si>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</si>
  <si>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</si>
  <si>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</si>
  <si>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</si>
  <si>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</si>
  <si>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</si>
  <si>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</si>
  <si>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</si>
  <si>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U Sge</t>
  </si>
  <si>
    <t>IBVS 4555</t>
  </si>
  <si>
    <t>IBVS 3435</t>
  </si>
  <si>
    <t>Olson 1987</t>
  </si>
  <si>
    <t>IBVS 1938</t>
  </si>
  <si>
    <t>Mallama 1980</t>
  </si>
  <si>
    <t>IBVS 1379</t>
  </si>
  <si>
    <t>IBVS 1077</t>
  </si>
  <si>
    <t>Mallama</t>
  </si>
  <si>
    <t>Olson</t>
  </si>
  <si>
    <t>IBVS</t>
  </si>
  <si>
    <t>EA/sd</t>
  </si>
  <si>
    <t>Sp:  B8 V + G2 IV-III</t>
  </si>
  <si>
    <t>Very interesting</t>
  </si>
  <si>
    <t>G.</t>
  </si>
  <si>
    <t>Samolyk</t>
  </si>
  <si>
    <t>D.</t>
  </si>
  <si>
    <t>Sharpe (PEP)</t>
  </si>
  <si>
    <t>C.</t>
  </si>
  <si>
    <t>Hesseltine</t>
  </si>
  <si>
    <t>M.</t>
  </si>
  <si>
    <t>Baldwin</t>
  </si>
  <si>
    <t>E.</t>
  </si>
  <si>
    <t>Mayer</t>
  </si>
  <si>
    <t>P.</t>
  </si>
  <si>
    <t>Atwood</t>
  </si>
  <si>
    <t>Halbach</t>
  </si>
  <si>
    <t>L.</t>
  </si>
  <si>
    <t>Cook</t>
  </si>
  <si>
    <t>Williams</t>
  </si>
  <si>
    <t>Wesolowski</t>
  </si>
  <si>
    <t>A.</t>
  </si>
  <si>
    <t>Dolzan</t>
  </si>
  <si>
    <t>Sventek</t>
  </si>
  <si>
    <t>R.</t>
  </si>
  <si>
    <t>Hill</t>
  </si>
  <si>
    <t>Smith</t>
  </si>
  <si>
    <t>47731.765 18)</t>
  </si>
  <si>
    <t>S.</t>
  </si>
  <si>
    <t>Csukas</t>
  </si>
  <si>
    <t>OMT #2</t>
  </si>
  <si>
    <t>Peter H</t>
  </si>
  <si>
    <t>BBSAG Bull....2</t>
  </si>
  <si>
    <t>B</t>
  </si>
  <si>
    <t>Locher K</t>
  </si>
  <si>
    <t>BBSAG Bull....5</t>
  </si>
  <si>
    <t>BBSAG Bull....6</t>
  </si>
  <si>
    <t>BBSAG Bull...13</t>
  </si>
  <si>
    <t>BBSAG Bull...20</t>
  </si>
  <si>
    <t>BBSAG Bull...21</t>
  </si>
  <si>
    <t>BBSAG Bull...24</t>
  </si>
  <si>
    <t>Braun E</t>
  </si>
  <si>
    <t>BBSAG Bull...25</t>
  </si>
  <si>
    <t>Diethelm R</t>
  </si>
  <si>
    <t>Raeuber N</t>
  </si>
  <si>
    <t>Bader H</t>
  </si>
  <si>
    <t>BBSAG Bull...31</t>
  </si>
  <si>
    <t>BBSAG Bull...33</t>
  </si>
  <si>
    <t>Isles J</t>
  </si>
  <si>
    <t>BBSAG Bull...32</t>
  </si>
  <si>
    <t>BBSAG Bull.4</t>
  </si>
  <si>
    <t>BBSAG Bull.5</t>
  </si>
  <si>
    <t>BBSAG Bull.6</t>
  </si>
  <si>
    <t>BBSAG Bull.10</t>
  </si>
  <si>
    <t>BBSAG Bull.11</t>
  </si>
  <si>
    <t>BBSAG Bull.12</t>
  </si>
  <si>
    <t>Remis J</t>
  </si>
  <si>
    <t>BBSAG Bull.16</t>
  </si>
  <si>
    <t>Germann R</t>
  </si>
  <si>
    <t>BBSAG Bull.17</t>
  </si>
  <si>
    <t>BBSAG Bull.23</t>
  </si>
  <si>
    <t>BBSAG Bull.26</t>
  </si>
  <si>
    <t>BBSAG Bull.27</t>
  </si>
  <si>
    <t>v</t>
  </si>
  <si>
    <t>Boninsegna R</t>
  </si>
  <si>
    <t>BBSAG Bull.30</t>
  </si>
  <si>
    <t>phe</t>
  </si>
  <si>
    <t>BBSAG Bull.29</t>
  </si>
  <si>
    <t>BAAVSS 58,11</t>
  </si>
  <si>
    <t>K</t>
  </si>
  <si>
    <t>BBSAG Bull.33</t>
  </si>
  <si>
    <t>BBSAG Bull.34</t>
  </si>
  <si>
    <t>BBSAG Bull.37</t>
  </si>
  <si>
    <t>BBSAG Bull.38</t>
  </si>
  <si>
    <t>Poretti E</t>
  </si>
  <si>
    <t>Penna M</t>
  </si>
  <si>
    <t>Royer A</t>
  </si>
  <si>
    <t>BBSAG Bull.39</t>
  </si>
  <si>
    <t>Eric van Loo</t>
  </si>
  <si>
    <t>BBSAG Bull.41</t>
  </si>
  <si>
    <t>BBSAG Bull.40</t>
  </si>
  <si>
    <t>BBSAG Bull.44</t>
  </si>
  <si>
    <t>BBSAG 44</t>
  </si>
  <si>
    <t>BAAVSS 59,16</t>
  </si>
  <si>
    <t>BBSAG Bull.45</t>
  </si>
  <si>
    <t>MVS 9,193</t>
  </si>
  <si>
    <t>BBSAG Bull.47</t>
  </si>
  <si>
    <t>BBSAG Bull.48</t>
  </si>
  <si>
    <t>Mavrofridis G</t>
  </si>
  <si>
    <t>BBSAG Bull.49</t>
  </si>
  <si>
    <t>Stefanopoulos G</t>
  </si>
  <si>
    <t>BBSAG Bull.52</t>
  </si>
  <si>
    <t>BBSAG Bull.50</t>
  </si>
  <si>
    <t>BRNO 23</t>
  </si>
  <si>
    <t>BBSAG Bull.51</t>
  </si>
  <si>
    <t>BBSAG Bull.57</t>
  </si>
  <si>
    <t>IBVS 2545</t>
  </si>
  <si>
    <t>BBSAG Bull.56</t>
  </si>
  <si>
    <t>BAV-M 34</t>
  </si>
  <si>
    <t>Zwing W</t>
  </si>
  <si>
    <t>Capol L</t>
  </si>
  <si>
    <t>BBSAG Bull.61</t>
  </si>
  <si>
    <t>BBSAG Bull.62</t>
  </si>
  <si>
    <t>Schildknecht T</t>
  </si>
  <si>
    <t>AJ 94,1073</t>
  </si>
  <si>
    <t>BBSAG Bull.63</t>
  </si>
  <si>
    <t>BBSAG Bull.67</t>
  </si>
  <si>
    <t>BAV-M 38</t>
  </si>
  <si>
    <t>BRNO 26</t>
  </si>
  <si>
    <t>BBSAG Bull.69</t>
  </si>
  <si>
    <t>BBSAG Bull.72</t>
  </si>
  <si>
    <t>Paschke A</t>
  </si>
  <si>
    <t>BBSAG Bull.79</t>
  </si>
  <si>
    <t>BBSAG 79</t>
  </si>
  <si>
    <t>BAAVSS 70</t>
  </si>
  <si>
    <t>BRNO 30</t>
  </si>
  <si>
    <t>BAV-M 50</t>
  </si>
  <si>
    <t>BBSAG Bull.88</t>
  </si>
  <si>
    <t>BBSAG Bull.89</t>
  </si>
  <si>
    <t>BBSAG Bull.90</t>
  </si>
  <si>
    <t>BAV-M 56</t>
  </si>
  <si>
    <t>BBSAG Bull.93</t>
  </si>
  <si>
    <t>BRNO 31</t>
  </si>
  <si>
    <t>Kohl M</t>
  </si>
  <si>
    <t>BBSAG Bull.96</t>
  </si>
  <si>
    <t>BBSAG Bull.98</t>
  </si>
  <si>
    <t>Acerbi F</t>
  </si>
  <si>
    <t>BBSAG Bull.100</t>
  </si>
  <si>
    <t>BBSAG Bull.102</t>
  </si>
  <si>
    <t>BBSAG Bull.103</t>
  </si>
  <si>
    <t>BBSAG Bull.104</t>
  </si>
  <si>
    <t>BBSAG Bull.105</t>
  </si>
  <si>
    <t>BBSAG Bull.107</t>
  </si>
  <si>
    <t>Barani C</t>
  </si>
  <si>
    <t>BBSAG Bull.108</t>
  </si>
  <si>
    <t>BBSAG Bull.109</t>
  </si>
  <si>
    <t>BBSAG Bull.110</t>
  </si>
  <si>
    <t>BBSAG Bull.111</t>
  </si>
  <si>
    <t>Martignoni M</t>
  </si>
  <si>
    <t>BBSAG Bull.115</t>
  </si>
  <si>
    <t>BBSAG Bull.113</t>
  </si>
  <si>
    <t>BBSAG Bull.116</t>
  </si>
  <si>
    <t>BBSAG</t>
  </si>
  <si>
    <t>Misc</t>
  </si>
  <si>
    <t>S7</t>
  </si>
  <si>
    <t>IBVS 0111</t>
  </si>
  <si>
    <t>IBVS 0154</t>
  </si>
  <si>
    <t>IBVS 0180</t>
  </si>
  <si>
    <t>I</t>
  </si>
  <si>
    <t>IBVS 0247</t>
  </si>
  <si>
    <t>IBVS 0394</t>
  </si>
  <si>
    <t>IBVS 0844</t>
  </si>
  <si>
    <t>IBVS 0419</t>
  </si>
  <si>
    <t>IBVS 0668</t>
  </si>
  <si>
    <t>IBVS 1053</t>
  </si>
  <si>
    <t/>
  </si>
  <si>
    <t># of data points:</t>
  </si>
  <si>
    <t xml:space="preserve">U Sge /  GSC 01607-00913 </t>
  </si>
  <si>
    <t>My time zone &gt;&gt;&gt;&gt;&gt;</t>
  </si>
  <si>
    <t>(PST=8, PDT=MDT=7, MDT=CST=6, etc.)</t>
  </si>
  <si>
    <t>JD today</t>
  </si>
  <si>
    <t>New Cycle</t>
  </si>
  <si>
    <t>Next ToM</t>
  </si>
  <si>
    <t>1964AJ.....69..316F</t>
  </si>
  <si>
    <t>?</t>
  </si>
  <si>
    <t>Add cycle</t>
  </si>
  <si>
    <t>Old Cycle</t>
  </si>
  <si>
    <t>OEJV 0137</t>
  </si>
  <si>
    <t>vis</t>
  </si>
  <si>
    <t>IBVS 1022</t>
  </si>
  <si>
    <t>??</t>
  </si>
  <si>
    <t>OEJV 0120</t>
  </si>
  <si>
    <t>:</t>
  </si>
  <si>
    <t>CCD</t>
  </si>
  <si>
    <t>OEJV 0142</t>
  </si>
  <si>
    <t>JAVSO..38...85</t>
  </si>
  <si>
    <t>JAVSO..39...94</t>
  </si>
  <si>
    <t>JAVSO..36..186</t>
  </si>
  <si>
    <t>JAVSO..41..122</t>
  </si>
  <si>
    <t>JAVSO..41..328</t>
  </si>
  <si>
    <t>IBVS 6118</t>
  </si>
  <si>
    <t>JAVSO..42..426</t>
  </si>
  <si>
    <t>IBVS 6149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</si>
  <si>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</si>
  <si>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</si>
  <si>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</si>
  <si>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</si>
  <si>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</si>
  <si>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</si>
  <si>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</si>
  <si>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</si>
  <si>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</si>
  <si>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</si>
  <si>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</si>
  <si>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2411677.450 </t>
  </si>
  <si>
    <t> 05.11.1890 22:48 </t>
  </si>
  <si>
    <t> -0.022 </t>
  </si>
  <si>
    <t>P </t>
  </si>
  <si>
    <t> Harvard phot. </t>
  </si>
  <si>
    <t> AN 158.29 </t>
  </si>
  <si>
    <t>2411927.686 </t>
  </si>
  <si>
    <t> 14.07.1891 04:27 </t>
  </si>
  <si>
    <t> 0.048 </t>
  </si>
  <si>
    <t>2413428.557 </t>
  </si>
  <si>
    <t> 23.08.1895 01:22 </t>
  </si>
  <si>
    <t> -0.076 </t>
  </si>
  <si>
    <t>2415517.794 </t>
  </si>
  <si>
    <t> 13.05.1901 07:03 </t>
  </si>
  <si>
    <t> -0.062 </t>
  </si>
  <si>
    <t>2415578.713 </t>
  </si>
  <si>
    <t> 13.07.1901 05:06 </t>
  </si>
  <si>
    <t> 0.006 </t>
  </si>
  <si>
    <t>2415578.728 </t>
  </si>
  <si>
    <t> 13.07.1901 05:28 </t>
  </si>
  <si>
    <t> 0.021 </t>
  </si>
  <si>
    <t>2415666.551 </t>
  </si>
  <si>
    <t> 09.10.1901 01:13 </t>
  </si>
  <si>
    <t> -0.052 </t>
  </si>
  <si>
    <t>2415690.276 </t>
  </si>
  <si>
    <t> 01.11.1901 18:37 </t>
  </si>
  <si>
    <t> 0.008 </t>
  </si>
  <si>
    <t>V </t>
  </si>
  <si>
    <t> F.Schwab </t>
  </si>
  <si>
    <t> AN 157.351 </t>
  </si>
  <si>
    <t>2415781.5461 </t>
  </si>
  <si>
    <t> 01.02.1902 01:06 </t>
  </si>
  <si>
    <t> 0.0018 </t>
  </si>
  <si>
    <t> L.Jacchia </t>
  </si>
  <si>
    <t> HB 915.35 </t>
  </si>
  <si>
    <t>2415852.537 </t>
  </si>
  <si>
    <t> 13.04.1902 00:53 </t>
  </si>
  <si>
    <t> -0.000 </t>
  </si>
  <si>
    <t> E.Hartwig </t>
  </si>
  <si>
    <t> VB 1(3) </t>
  </si>
  <si>
    <t>2415886.341 </t>
  </si>
  <si>
    <t> 16.05.1902 20:11 </t>
  </si>
  <si>
    <t> -0.002 </t>
  </si>
  <si>
    <t> O.C.Wendell </t>
  </si>
  <si>
    <t> CMWO 401 </t>
  </si>
  <si>
    <t>2415896.486 </t>
  </si>
  <si>
    <t> 26.05.1902 23:39 </t>
  </si>
  <si>
    <t> 0.001 </t>
  </si>
  <si>
    <t> M.Luizet </t>
  </si>
  <si>
    <t> AN 162.285 </t>
  </si>
  <si>
    <t>2415984.381 </t>
  </si>
  <si>
    <t> 22.08.1902 21:08 </t>
  </si>
  <si>
    <t> A.S.Williams </t>
  </si>
  <si>
    <t> AJ 23.7 </t>
  </si>
  <si>
    <t>2415984.390 </t>
  </si>
  <si>
    <t> 22.08.1902 21:21 </t>
  </si>
  <si>
    <t> 0.009 </t>
  </si>
  <si>
    <t>2415994.526 </t>
  </si>
  <si>
    <t> 02.09.1902 00:37 </t>
  </si>
  <si>
    <t> 0.003 </t>
  </si>
  <si>
    <t>2416001.292 </t>
  </si>
  <si>
    <t> 08.09.1902 19:00 </t>
  </si>
  <si>
    <t> 0.007 </t>
  </si>
  <si>
    <t>2416004.674 </t>
  </si>
  <si>
    <t> 12.09.1902 04:10 </t>
  </si>
  <si>
    <t> P.S.Yendell </t>
  </si>
  <si>
    <t> AJ 22.197 </t>
  </si>
  <si>
    <t>2416011.433 </t>
  </si>
  <si>
    <t> 18.09.1902 22:23 </t>
  </si>
  <si>
    <t>2416011.436 </t>
  </si>
  <si>
    <t> 18.09.1902 22:27 </t>
  </si>
  <si>
    <t> 0.010 </t>
  </si>
  <si>
    <t>2416373.1514 </t>
  </si>
  <si>
    <t> 15.09.1903 15:38 </t>
  </si>
  <si>
    <t> -0.0013 </t>
  </si>
  <si>
    <t>2416670.630 </t>
  </si>
  <si>
    <t> 09.07.1904 03:07 </t>
  </si>
  <si>
    <t> -0.017 </t>
  </si>
  <si>
    <t> K.Graff </t>
  </si>
  <si>
    <t> MHAM 8.59 </t>
  </si>
  <si>
    <t>2416765.325 </t>
  </si>
  <si>
    <t> 11.10.1904 19:48 </t>
  </si>
  <si>
    <t> 0.020 </t>
  </si>
  <si>
    <t>2416836.304 </t>
  </si>
  <si>
    <t> 21.12.1904 19:17 </t>
  </si>
  <si>
    <t>2416981.678 </t>
  </si>
  <si>
    <t> 16.05.1905 04:16 </t>
  </si>
  <si>
    <t> 0.014 </t>
  </si>
  <si>
    <t> MHAM 11.50 </t>
  </si>
  <si>
    <t>2417130.413 </t>
  </si>
  <si>
    <t> 11.10.1905 21:54 </t>
  </si>
  <si>
    <t> 0.002 </t>
  </si>
  <si>
    <t>2417137.172 </t>
  </si>
  <si>
    <t> 18.10.1905 16:07 </t>
  </si>
  <si>
    <t> -0.001 </t>
  </si>
  <si>
    <t>2417353.527 </t>
  </si>
  <si>
    <t> 23.05.1906 00:38 </t>
  </si>
  <si>
    <t> -0.005 </t>
  </si>
  <si>
    <t>2417370.431 </t>
  </si>
  <si>
    <t> 08.06.1906 22:20 </t>
  </si>
  <si>
    <t> -0.004 </t>
  </si>
  <si>
    <t> A.A.Nijland </t>
  </si>
  <si>
    <t> AN 229.431 </t>
  </si>
  <si>
    <t>2417414.382 </t>
  </si>
  <si>
    <t> 22.07.1906 21:10 </t>
  </si>
  <si>
    <t>2417424.533 </t>
  </si>
  <si>
    <t> 02.08.1906 00:47 </t>
  </si>
  <si>
    <t>2417431.276 </t>
  </si>
  <si>
    <t> 08.08.1906 18:37 </t>
  </si>
  <si>
    <t> -0.011 </t>
  </si>
  <si>
    <t>2417438.0484 </t>
  </si>
  <si>
    <t> 15.08.1906 13:09 </t>
  </si>
  <si>
    <t> 0.0006 </t>
  </si>
  <si>
    <t>2417451.566 </t>
  </si>
  <si>
    <t> 29.08.1906 01:35 </t>
  </si>
  <si>
    <t>2417495.518 </t>
  </si>
  <si>
    <t> 12.10.1906 00:25 </t>
  </si>
  <si>
    <t>2417495.523 </t>
  </si>
  <si>
    <t> 12.10.1906 00:33 </t>
  </si>
  <si>
    <t> 0.005 </t>
  </si>
  <si>
    <t>2417502.275 </t>
  </si>
  <si>
    <t> 18.10.1906 18:36 </t>
  </si>
  <si>
    <t>2417725.392 </t>
  </si>
  <si>
    <t> 29.05.1907 21:24 </t>
  </si>
  <si>
    <t> -0.008 </t>
  </si>
  <si>
    <t>2417813.297 </t>
  </si>
  <si>
    <t> 25.08.1907 19:07 </t>
  </si>
  <si>
    <t> 0.000 </t>
  </si>
  <si>
    <t>2417823.429 </t>
  </si>
  <si>
    <t> 04.09.1907 22:17 </t>
  </si>
  <si>
    <t> -0.009 </t>
  </si>
  <si>
    <t>2417823.443 </t>
  </si>
  <si>
    <t> 04.09.1907 22:37 </t>
  </si>
  <si>
    <t>2417830.210 </t>
  </si>
  <si>
    <t> 11.09.1907 17:02 </t>
  </si>
  <si>
    <t>2417874.166 </t>
  </si>
  <si>
    <t> 25.10.1907 15:59 </t>
  </si>
  <si>
    <t> 0.018 </t>
  </si>
  <si>
    <t>2417884.292 </t>
  </si>
  <si>
    <t> 04.11.1907 19:00 </t>
  </si>
  <si>
    <t>2418046.559 </t>
  </si>
  <si>
    <t> 15.04.1908 01:24 </t>
  </si>
  <si>
    <t>2418056.689 </t>
  </si>
  <si>
    <t> 25.04.1908 04:32 </t>
  </si>
  <si>
    <t> -0.012 </t>
  </si>
  <si>
    <t>2418080.373 </t>
  </si>
  <si>
    <t> 18.05.1908 20:57 </t>
  </si>
  <si>
    <t>2418107.424 </t>
  </si>
  <si>
    <t> 14.06.1908 22:10 </t>
  </si>
  <si>
    <t>2418134.457 </t>
  </si>
  <si>
    <t> 11.07.1908 22:58 </t>
  </si>
  <si>
    <t>2418178.397 </t>
  </si>
  <si>
    <t> 24.08.1908 21:31 </t>
  </si>
  <si>
    <t> -0.006 </t>
  </si>
  <si>
    <t>2418195.307 </t>
  </si>
  <si>
    <t> 10.09.1908 19:22 </t>
  </si>
  <si>
    <t>2418205.444 </t>
  </si>
  <si>
    <t> 20.09.1908 22:39 </t>
  </si>
  <si>
    <t>2418215.588 </t>
  </si>
  <si>
    <t> 01.10.1908 02:06 </t>
  </si>
  <si>
    <t>2418401.521 </t>
  </si>
  <si>
    <t> 05.04.1909 00:30 </t>
  </si>
  <si>
    <t>2418455.606 </t>
  </si>
  <si>
    <t> 29.05.1909 02:32 </t>
  </si>
  <si>
    <t>2418553.653 </t>
  </si>
  <si>
    <t> 04.09.1909 03:40 </t>
  </si>
  <si>
    <t>2418600.9833 </t>
  </si>
  <si>
    <t> 21.10.1909 11:35 </t>
  </si>
  <si>
    <t> 0.0025 </t>
  </si>
  <si>
    <t>2418621.271 </t>
  </si>
  <si>
    <t> 10.11.1909 18:30 </t>
  </si>
  <si>
    <t> St.Kosinska-Bartn. </t>
  </si>
  <si>
    <t> AAC 3.21 </t>
  </si>
  <si>
    <t>2418898.478 </t>
  </si>
  <si>
    <t> 14.08.1910 23:28 </t>
  </si>
  <si>
    <t>2418952.563 </t>
  </si>
  <si>
    <t> 08.10.1910 01:30 </t>
  </si>
  <si>
    <t>2418969.473 </t>
  </si>
  <si>
    <t> 24.10.1910 23:21 </t>
  </si>
  <si>
    <t>2418986.367 </t>
  </si>
  <si>
    <t> 10.11.1910 20:48 </t>
  </si>
  <si>
    <t>2419297.386 </t>
  </si>
  <si>
    <t> 17.09.1911 21:15 </t>
  </si>
  <si>
    <t> R.Lehnert </t>
  </si>
  <si>
    <t> AN 192.201 </t>
  </si>
  <si>
    <t>2419523.8880 </t>
  </si>
  <si>
    <t> 01.05.1912 09:18 </t>
  </si>
  <si>
    <t> -0.0019 </t>
  </si>
  <si>
    <t>2419652.347 </t>
  </si>
  <si>
    <t> 06.09.1912 20:19 </t>
  </si>
  <si>
    <t> M.Maggini </t>
  </si>
  <si>
    <t> AN 200.53 </t>
  </si>
  <si>
    <t>2419689.546 </t>
  </si>
  <si>
    <t> 14.10.1912 01:06 </t>
  </si>
  <si>
    <t> Lacchini </t>
  </si>
  <si>
    <t>2419689.551 </t>
  </si>
  <si>
    <t> 14.10.1912 01:13 </t>
  </si>
  <si>
    <t> 0.011 </t>
  </si>
  <si>
    <t> Ginori </t>
  </si>
  <si>
    <t> GUL II.197 </t>
  </si>
  <si>
    <t>2419987.036 </t>
  </si>
  <si>
    <t> 07.08.1913 12:51 </t>
  </si>
  <si>
    <t> O.Lazzarino </t>
  </si>
  <si>
    <t> CNAP 7.42 </t>
  </si>
  <si>
    <t>2420007.303 </t>
  </si>
  <si>
    <t> 27.08.1913 19:16 </t>
  </si>
  <si>
    <t> -0.015 </t>
  </si>
  <si>
    <t> C.Hoffmeister </t>
  </si>
  <si>
    <t> AN 197.317 </t>
  </si>
  <si>
    <t>2420007.320 </t>
  </si>
  <si>
    <t> 27.08.1913 19:40 </t>
  </si>
  <si>
    <t> AN 200.163 </t>
  </si>
  <si>
    <t>2420034.352 </t>
  </si>
  <si>
    <t> 23.09.1913 20:26 </t>
  </si>
  <si>
    <t>2420034.365 </t>
  </si>
  <si>
    <t> 23.09.1913 20:45 </t>
  </si>
  <si>
    <t>2420460.3259 </t>
  </si>
  <si>
    <t> 23.11.1914 19:49 </t>
  </si>
  <si>
    <t> 0.0045 </t>
  </si>
  <si>
    <t>2421180.404 </t>
  </si>
  <si>
    <t> 12.11.1916 21:41 </t>
  </si>
  <si>
    <t> W.J.Luyten </t>
  </si>
  <si>
    <t> AOLD 13.62 </t>
  </si>
  <si>
    <t>2421369.7104 </t>
  </si>
  <si>
    <t> 21.05.1917 05:02 </t>
  </si>
  <si>
    <t> 0.0024 </t>
  </si>
  <si>
    <t>2422424.469 </t>
  </si>
  <si>
    <t> 09.04.1920 23:15 </t>
  </si>
  <si>
    <t> A.Bemporad </t>
  </si>
  <si>
    <t> PZ 10.271 </t>
  </si>
  <si>
    <t>2422613.7824 </t>
  </si>
  <si>
    <t> 16.10.1920 06:46 </t>
  </si>
  <si>
    <t> 0.0064 </t>
  </si>
  <si>
    <t>2423303.444 </t>
  </si>
  <si>
    <t> 05.09.1922 22:39 </t>
  </si>
  <si>
    <t> 0.022 </t>
  </si>
  <si>
    <t> J.Hellerich </t>
  </si>
  <si>
    <t> BZ 4.43 </t>
  </si>
  <si>
    <t>2423320.340 </t>
  </si>
  <si>
    <t> 22.09.1922 20:09 </t>
  </si>
  <si>
    <t> 0.015 </t>
  </si>
  <si>
    <t> F.Henz </t>
  </si>
  <si>
    <t> BZ 4.50 </t>
  </si>
  <si>
    <t>2423364.2856 </t>
  </si>
  <si>
    <t> 05.11.1922 18:51 </t>
  </si>
  <si>
    <t> 0.0122 </t>
  </si>
  <si>
    <t>2423536.694 </t>
  </si>
  <si>
    <t> 27.04.1923 04:39 </t>
  </si>
  <si>
    <t> J.Gadomski </t>
  </si>
  <si>
    <t> RWAR 25.11 </t>
  </si>
  <si>
    <t>2423553.597 </t>
  </si>
  <si>
    <t> 14.05.1923 02:19 </t>
  </si>
  <si>
    <t>2423587.400 </t>
  </si>
  <si>
    <t> 16.06.1923 21:36 </t>
  </si>
  <si>
    <t>2423607.678 </t>
  </si>
  <si>
    <t> 07.07.1923 04:16 </t>
  </si>
  <si>
    <t>2423614.450 </t>
  </si>
  <si>
    <t> 13.07.1923 22:48 </t>
  </si>
  <si>
    <t>2423631.344 </t>
  </si>
  <si>
    <t> 30.07.1923 20:15 </t>
  </si>
  <si>
    <t>2423641.487 </t>
  </si>
  <si>
    <t> 09.08.1923 23:41 </t>
  </si>
  <si>
    <t>2423675.302 </t>
  </si>
  <si>
    <t> 12.09.1923 19:14 </t>
  </si>
  <si>
    <t> 0.012 </t>
  </si>
  <si>
    <t>2423712.453 </t>
  </si>
  <si>
    <t> 19.10.1923 22:52 </t>
  </si>
  <si>
    <t> -0.024 </t>
  </si>
  <si>
    <t>2423729.386 </t>
  </si>
  <si>
    <t> 05.11.1923 21:15 </t>
  </si>
  <si>
    <t>2423736.151 </t>
  </si>
  <si>
    <t> 12.11.1923 15:37 </t>
  </si>
  <si>
    <t>2423763.196 </t>
  </si>
  <si>
    <t> 09.12.1923 16:42 </t>
  </si>
  <si>
    <t>2423979.550 </t>
  </si>
  <si>
    <t> 13.07.1924 01:12 </t>
  </si>
  <si>
    <t> 0.004 </t>
  </si>
  <si>
    <t>2423996.458 </t>
  </si>
  <si>
    <t> 29.07.1924 22:59 </t>
  </si>
  <si>
    <t>2424067.446 </t>
  </si>
  <si>
    <t> 08.10.1924 22:42 </t>
  </si>
  <si>
    <t>2424084.350 </t>
  </si>
  <si>
    <t> 25.10.1924 20:24 </t>
  </si>
  <si>
    <t>2424297.322 </t>
  </si>
  <si>
    <t> 26.05.1925 19:43 </t>
  </si>
  <si>
    <t>2424385.243 </t>
  </si>
  <si>
    <t> 22.08.1925 17:49 </t>
  </si>
  <si>
    <t> 0.023 </t>
  </si>
  <si>
    <t>2424679.328 </t>
  </si>
  <si>
    <t> 12.06.1926 19:52 </t>
  </si>
  <si>
    <t>2424760.466 </t>
  </si>
  <si>
    <t> 01.09.1926 23:11 </t>
  </si>
  <si>
    <t>2424794.280 </t>
  </si>
  <si>
    <t> 05.10.1926 18:43 </t>
  </si>
  <si>
    <t>2424983.586 </t>
  </si>
  <si>
    <t> 13.04.1927 02:03 </t>
  </si>
  <si>
    <t> E.Rybka </t>
  </si>
  <si>
    <t> AAB 1.46 </t>
  </si>
  <si>
    <t>2425125.580 </t>
  </si>
  <si>
    <t> 02.09.1927 01:55 </t>
  </si>
  <si>
    <t> J.Mergentaler </t>
  </si>
  <si>
    <t> CRAC 25 </t>
  </si>
  <si>
    <t>2425365.597 </t>
  </si>
  <si>
    <t> 29.04.1928 02:19 </t>
  </si>
  <si>
    <t> AA 27.161 </t>
  </si>
  <si>
    <t>2425497.441 </t>
  </si>
  <si>
    <t> 07.09.1928 22:35 </t>
  </si>
  <si>
    <t> J.Pagaczewski </t>
  </si>
  <si>
    <t>2425554.9157 </t>
  </si>
  <si>
    <t> 04.11.1928 09:58 </t>
  </si>
  <si>
    <t> 0.0009 </t>
  </si>
  <si>
    <t>2425737.441 </t>
  </si>
  <si>
    <t> 05.05.1929 22:35 </t>
  </si>
  <si>
    <t> -0.027 </t>
  </si>
  <si>
    <t> T.Olczak </t>
  </si>
  <si>
    <t>2425825.367 </t>
  </si>
  <si>
    <t> 01.08.1929 20:48 </t>
  </si>
  <si>
    <t> P.P.Parenago </t>
  </si>
  <si>
    <t> AN 238.210 </t>
  </si>
  <si>
    <t>2425852.402 </t>
  </si>
  <si>
    <t> 28.08.1929 21:38 </t>
  </si>
  <si>
    <t> -0.007 </t>
  </si>
  <si>
    <t>2425852.407 </t>
  </si>
  <si>
    <t> 28.08.1929 21:46 </t>
  </si>
  <si>
    <t>2426518.3907 </t>
  </si>
  <si>
    <t> 25.06.1931 21:22 </t>
  </si>
  <si>
    <t> -0.0006 </t>
  </si>
  <si>
    <t>2426545.447 </t>
  </si>
  <si>
    <t> 22.07.1931 22:43 </t>
  </si>
  <si>
    <t>2427309.447 </t>
  </si>
  <si>
    <t> 24.08.1933 22:43 </t>
  </si>
  <si>
    <t> K.Kordylewski </t>
  </si>
  <si>
    <t> AAC 2.74 </t>
  </si>
  <si>
    <t>2427326.365 </t>
  </si>
  <si>
    <t> 10.09.1933 20:45 </t>
  </si>
  <si>
    <t>2427370.305 </t>
  </si>
  <si>
    <t> 24.10.1933 19:19 </t>
  </si>
  <si>
    <t>2427387.212 </t>
  </si>
  <si>
    <t> 10.11.1933 17:05 </t>
  </si>
  <si>
    <t>2427475.1063 </t>
  </si>
  <si>
    <t> 06.02.1934 14:33 </t>
  </si>
  <si>
    <t> -0.0002 </t>
  </si>
  <si>
    <t>2427698.228 </t>
  </si>
  <si>
    <t> 17.09.1934 17:28 </t>
  </si>
  <si>
    <t>2427708.381 </t>
  </si>
  <si>
    <t> 27.09.1934 21:08 </t>
  </si>
  <si>
    <t> R.Szafraniec </t>
  </si>
  <si>
    <t> AAC 4.83 </t>
  </si>
  <si>
    <t>2427914.590 </t>
  </si>
  <si>
    <t> 22.04.1935 02:09 </t>
  </si>
  <si>
    <t> A.Kwiek </t>
  </si>
  <si>
    <t> AAC 2.137 </t>
  </si>
  <si>
    <t>2427931.489 </t>
  </si>
  <si>
    <t> 08.05.1935 23:44 </t>
  </si>
  <si>
    <t>2427958.532 </t>
  </si>
  <si>
    <t> 05.06.1935 00:46 </t>
  </si>
  <si>
    <t>2427958.536 </t>
  </si>
  <si>
    <t> 05.06.1935 00:51 </t>
  </si>
  <si>
    <t>2427968.663 </t>
  </si>
  <si>
    <t> 15.06.1935 03:54 </t>
  </si>
  <si>
    <t> -0.014 </t>
  </si>
  <si>
    <t>2428009.233 </t>
  </si>
  <si>
    <t> 25.07.1935 17:35 </t>
  </si>
  <si>
    <t>2428019.380 </t>
  </si>
  <si>
    <t> 04.08.1935 21:07 </t>
  </si>
  <si>
    <t>2428019.385 </t>
  </si>
  <si>
    <t> 04.08.1935 21:14 </t>
  </si>
  <si>
    <t> J.Piegza </t>
  </si>
  <si>
    <t>2428036.284 </t>
  </si>
  <si>
    <t> 21.08.1935 18:48 </t>
  </si>
  <si>
    <t>2428046.4275 </t>
  </si>
  <si>
    <t> 31.08.1935 22:15 </t>
  </si>
  <si>
    <t> -0.0037 </t>
  </si>
  <si>
    <t> K.Walter </t>
  </si>
  <si>
    <t> ZFA 16.167 </t>
  </si>
  <si>
    <t>2428053.194 </t>
  </si>
  <si>
    <t> 07.09.1935 16:39 </t>
  </si>
  <si>
    <t>2428056.569 </t>
  </si>
  <si>
    <t> 11.09.1935 01:39 </t>
  </si>
  <si>
    <t>2428063.326 </t>
  </si>
  <si>
    <t> 17.09.1935 19:49 </t>
  </si>
  <si>
    <t>2428080.234 </t>
  </si>
  <si>
    <t> 04.10.1935 17:36 </t>
  </si>
  <si>
    <t>2428090.379 </t>
  </si>
  <si>
    <t> 14.10.1935 21:05 </t>
  </si>
  <si>
    <t>2428563.6604 </t>
  </si>
  <si>
    <t> 30.01.1937 03:50 </t>
  </si>
  <si>
    <t> -0.0056 </t>
  </si>
  <si>
    <t>2428668.464 </t>
  </si>
  <si>
    <t> 14.05.1937 23:08 </t>
  </si>
  <si>
    <t> W.Tecza </t>
  </si>
  <si>
    <t> AAC 3.131 </t>
  </si>
  <si>
    <t>2428773.265 </t>
  </si>
  <si>
    <t> 27.08.1937 18:21 </t>
  </si>
  <si>
    <t> N.I.Chudovichev </t>
  </si>
  <si>
    <t>2428783.410 </t>
  </si>
  <si>
    <t> 06.09.1937 21:50 </t>
  </si>
  <si>
    <t>2428793.551 </t>
  </si>
  <si>
    <t> 17.09.1937 01:13 </t>
  </si>
  <si>
    <t>2428810.453 </t>
  </si>
  <si>
    <t> 03.10.1937 22:52 </t>
  </si>
  <si>
    <t>2429077.517 </t>
  </si>
  <si>
    <t> 28.06.1938 00:24 </t>
  </si>
  <si>
    <t> AAC 3.148 </t>
  </si>
  <si>
    <t>2429111.323 </t>
  </si>
  <si>
    <t> 31.07.1938 19:45 </t>
  </si>
  <si>
    <t>2429128.224 </t>
  </si>
  <si>
    <t> 17.08.1938 17:22 </t>
  </si>
  <si>
    <t>2429172.173 </t>
  </si>
  <si>
    <t> 30.09.1938 16:09 </t>
  </si>
  <si>
    <t>2429216.119 </t>
  </si>
  <si>
    <t> 13.11.1938 14:51 </t>
  </si>
  <si>
    <t>2429320.9218 </t>
  </si>
  <si>
    <t> 26.02.1939 10:07 </t>
  </si>
  <si>
    <t> -0.0029 </t>
  </si>
  <si>
    <t>2429405.434 </t>
  </si>
  <si>
    <t> 21.05.1939 22:24 </t>
  </si>
  <si>
    <t>2429415.575 </t>
  </si>
  <si>
    <t> 01.06.1939 01:48 </t>
  </si>
  <si>
    <t>2429493.330 </t>
  </si>
  <si>
    <t> 17.08.1939 19:55 </t>
  </si>
  <si>
    <t>2429564.326 </t>
  </si>
  <si>
    <t> 27.10.1939 19:49 </t>
  </si>
  <si>
    <t>2429777.300 </t>
  </si>
  <si>
    <t> 27.05.1940 19:12 </t>
  </si>
  <si>
    <t>2429865.195 </t>
  </si>
  <si>
    <t> 23.08.1940 16:40 </t>
  </si>
  <si>
    <t>2430257.353 </t>
  </si>
  <si>
    <t> 19.09.1941 20:28 </t>
  </si>
  <si>
    <t>2430622.450 </t>
  </si>
  <si>
    <t> 19.09.1942 22:48 </t>
  </si>
  <si>
    <t> -0.013 </t>
  </si>
  <si>
    <t>2430933.474 </t>
  </si>
  <si>
    <t> 27.07.1943 23:22 </t>
  </si>
  <si>
    <t>2431004.470 </t>
  </si>
  <si>
    <t> 06.10.1943 23:16 </t>
  </si>
  <si>
    <t>2432441.218 </t>
  </si>
  <si>
    <t> 12.09.1947 17:13 </t>
  </si>
  <si>
    <t> -0.018 </t>
  </si>
  <si>
    <t>2432718.434 </t>
  </si>
  <si>
    <t> 15.06.1948 22:24 </t>
  </si>
  <si>
    <t> AAC 4.115 </t>
  </si>
  <si>
    <t>2432850.278 </t>
  </si>
  <si>
    <t> 25.10.1948 18:40 </t>
  </si>
  <si>
    <t>2433171.436 </t>
  </si>
  <si>
    <t> 11.09.1949 22:27 </t>
  </si>
  <si>
    <t> P.Ahnert </t>
  </si>
  <si>
    <t> AN 278.270 </t>
  </si>
  <si>
    <t>2433188.340 </t>
  </si>
  <si>
    <t> 28.09.1949 20:09 </t>
  </si>
  <si>
    <t> AAC 5.9 </t>
  </si>
  <si>
    <t>2433195.0994 </t>
  </si>
  <si>
    <t> 05.10.1949 14:23 </t>
  </si>
  <si>
    <t> -0.0151 </t>
  </si>
  <si>
    <t>E </t>
  </si>
  <si>
    <t> J.B.Irwin </t>
  </si>
  <si>
    <t> MN 109.487 </t>
  </si>
  <si>
    <t>2433455.416 </t>
  </si>
  <si>
    <t> 22.06.1950 21:59 </t>
  </si>
  <si>
    <t> E.Born </t>
  </si>
  <si>
    <t>BAVM 8 </t>
  </si>
  <si>
    <t>2433455.422 </t>
  </si>
  <si>
    <t> 22.06.1950 22:07 </t>
  </si>
  <si>
    <t> D.Sofronjevic </t>
  </si>
  <si>
    <t>BAVM 4 </t>
  </si>
  <si>
    <t>2433472.319 </t>
  </si>
  <si>
    <t> 09.07.1950 19:39 </t>
  </si>
  <si>
    <t>2433482.460 </t>
  </si>
  <si>
    <t> 19.07.1950 23:02 </t>
  </si>
  <si>
    <t>2433509.498 </t>
  </si>
  <si>
    <t> 15.08.1950 23:57 </t>
  </si>
  <si>
    <t> E.Pohl </t>
  </si>
  <si>
    <t>2433509.500 </t>
  </si>
  <si>
    <t> 16.08.1950 00:00 </t>
  </si>
  <si>
    <t> H.Busch </t>
  </si>
  <si>
    <t> MVS 243 </t>
  </si>
  <si>
    <t>2433509.504 </t>
  </si>
  <si>
    <t> 16.08.1950 00:05 </t>
  </si>
  <si>
    <t> W.Wenzel </t>
  </si>
  <si>
    <t> MVS 125 </t>
  </si>
  <si>
    <t>2433509.507 </t>
  </si>
  <si>
    <t> 16.08.1950 00:10 </t>
  </si>
  <si>
    <t> K.Domke </t>
  </si>
  <si>
    <t>2433509.511 </t>
  </si>
  <si>
    <t> 16.08.1950 00:15 </t>
  </si>
  <si>
    <t> H.Mielke </t>
  </si>
  <si>
    <t>2433526.411 </t>
  </si>
  <si>
    <t> 01.09.1950 21:51 </t>
  </si>
  <si>
    <t>2433560.198 </t>
  </si>
  <si>
    <t> 05.10.1950 16:45 </t>
  </si>
  <si>
    <t> -0.023 </t>
  </si>
  <si>
    <t> S.Kaho </t>
  </si>
  <si>
    <t> BTOK 49 </t>
  </si>
  <si>
    <t>2433570.340 </t>
  </si>
  <si>
    <t> 15.10.1950 20:09 </t>
  </si>
  <si>
    <t>2433570.348 </t>
  </si>
  <si>
    <t> 15.10.1950 20:21 </t>
  </si>
  <si>
    <t> MVS 140 </t>
  </si>
  <si>
    <t>2433570.353 </t>
  </si>
  <si>
    <t> 15.10.1950 20:28 </t>
  </si>
  <si>
    <t> -0.010 </t>
  </si>
  <si>
    <t>2433891.506 </t>
  </si>
  <si>
    <t> 02.09.1951 00:08 </t>
  </si>
  <si>
    <t> -0.016 </t>
  </si>
  <si>
    <t> A.Jahn </t>
  </si>
  <si>
    <t>2434131.537 </t>
  </si>
  <si>
    <t> 29.04.1952 00:53 </t>
  </si>
  <si>
    <t> AAC 5.53 </t>
  </si>
  <si>
    <t>2434273.522 </t>
  </si>
  <si>
    <t> 18.09.1952 00:31 </t>
  </si>
  <si>
    <t>2434516.925 </t>
  </si>
  <si>
    <t> 19.05.1953 10:12 </t>
  </si>
  <si>
    <t> W.S.Fitch </t>
  </si>
  <si>
    <t> AJ 69.316 </t>
  </si>
  <si>
    <t>2434601.455 </t>
  </si>
  <si>
    <t> 11.08.1953 22:55 </t>
  </si>
  <si>
    <t>2434635.240 </t>
  </si>
  <si>
    <t> 14.09.1953 17:45 </t>
  </si>
  <si>
    <t> M.A.Svechnikov </t>
  </si>
  <si>
    <t>2434662.301 </t>
  </si>
  <si>
    <t> 11.10.1953 19:13 </t>
  </si>
  <si>
    <t> AAC 5.192 </t>
  </si>
  <si>
    <t>2435010.503 </t>
  </si>
  <si>
    <t> 25.09.1954 00:04 </t>
  </si>
  <si>
    <t> AAC 5.195 </t>
  </si>
  <si>
    <t>2435632.533 </t>
  </si>
  <si>
    <t> 08.06.1956 00:47 </t>
  </si>
  <si>
    <t> AA 7.190 </t>
  </si>
  <si>
    <t>2435696.769 </t>
  </si>
  <si>
    <t> 11.08.1956 06:27 </t>
  </si>
  <si>
    <t> G.A.Lange </t>
  </si>
  <si>
    <t> AC 175.19 </t>
  </si>
  <si>
    <t>2436075.399 </t>
  </si>
  <si>
    <t> 24.08.1957 21:34 </t>
  </si>
  <si>
    <t> R.Rudolph </t>
  </si>
  <si>
    <t>BAVM 12 </t>
  </si>
  <si>
    <t>2436075.400 </t>
  </si>
  <si>
    <t> 24.08.1957 21:36 </t>
  </si>
  <si>
    <t> W.Braune </t>
  </si>
  <si>
    <t>2436369.513 </t>
  </si>
  <si>
    <t> 15.06.1958 00:18 </t>
  </si>
  <si>
    <t> H.Huth </t>
  </si>
  <si>
    <t> MVS 2.126 </t>
  </si>
  <si>
    <t>2436457.376 </t>
  </si>
  <si>
    <t> 10.09.1958 21:01 </t>
  </si>
  <si>
    <t> -0.036 </t>
  </si>
  <si>
    <t>2436484.392 </t>
  </si>
  <si>
    <t> 07.10.1958 21:24 </t>
  </si>
  <si>
    <t> -0.065 </t>
  </si>
  <si>
    <t>2436822.429 </t>
  </si>
  <si>
    <t> 10.09.1959 22:17 </t>
  </si>
  <si>
    <t> -0.090 </t>
  </si>
  <si>
    <t>2436856.308 </t>
  </si>
  <si>
    <t> 14.10.1959 19:23 </t>
  </si>
  <si>
    <t> V.G.Karetnikov </t>
  </si>
  <si>
    <t> AC 210.20 </t>
  </si>
  <si>
    <t>2437028.725 </t>
  </si>
  <si>
    <t> 04.04.1960 05:24 </t>
  </si>
  <si>
    <t> PZ 13.424 </t>
  </si>
  <si>
    <t>2437079.524 </t>
  </si>
  <si>
    <t> 25.05.1960 00:34 </t>
  </si>
  <si>
    <t> 0.078 </t>
  </si>
  <si>
    <t>2437089.500 </t>
  </si>
  <si>
    <t> 04.06.1960 00:00 </t>
  </si>
  <si>
    <t> -0.088 </t>
  </si>
  <si>
    <t>2437576.395 </t>
  </si>
  <si>
    <t> 03.10.1961 21:28 </t>
  </si>
  <si>
    <t> AN 288.72 </t>
  </si>
  <si>
    <t>2437870.432 </t>
  </si>
  <si>
    <t> 24.07.1962 22:22 </t>
  </si>
  <si>
    <t> -0.079 </t>
  </si>
  <si>
    <t>2437897.556 </t>
  </si>
  <si>
    <t> 21.08.1962 01:20 </t>
  </si>
  <si>
    <t> V.Orlovius </t>
  </si>
  <si>
    <t>2437931.365 </t>
  </si>
  <si>
    <t> 23.09.1962 20:45 </t>
  </si>
  <si>
    <t>BAVM 15 </t>
  </si>
  <si>
    <t>2437958.363 </t>
  </si>
  <si>
    <t> 20.10.1962 20:42 </t>
  </si>
  <si>
    <t> -0.044 </t>
  </si>
  <si>
    <t>2437975.316 </t>
  </si>
  <si>
    <t> 06.11.1962 19:35 </t>
  </si>
  <si>
    <t>2438225.458 </t>
  </si>
  <si>
    <t> 14.07.1963 22:59 </t>
  </si>
  <si>
    <t>2438269.425 </t>
  </si>
  <si>
    <t> 27.08.1963 22:12 </t>
  </si>
  <si>
    <t> K.Carbol </t>
  </si>
  <si>
    <t> BRNO 6 </t>
  </si>
  <si>
    <t>2438607.490 </t>
  </si>
  <si>
    <t> 30.07.1964 23:45 </t>
  </si>
  <si>
    <t> H.Marx </t>
  </si>
  <si>
    <t>BAVM 18 </t>
  </si>
  <si>
    <t>2438624.386 </t>
  </si>
  <si>
    <t> 16.08.1964 21:15 </t>
  </si>
  <si>
    <t> H.Peter </t>
  </si>
  <si>
    <t>2438668.343 </t>
  </si>
  <si>
    <t> 29.09.1964 20:13 </t>
  </si>
  <si>
    <t>2438935.417 </t>
  </si>
  <si>
    <t> 23.06.1965 22:00 </t>
  </si>
  <si>
    <t>2438938.796 </t>
  </si>
  <si>
    <t> 27.06.1965 07:06 </t>
  </si>
  <si>
    <t> R.Monske </t>
  </si>
  <si>
    <t>IBVS 111 </t>
  </si>
  <si>
    <t>2438955.696 </t>
  </si>
  <si>
    <t> 14.07.1965 04:42 </t>
  </si>
  <si>
    <t>2438989.502 </t>
  </si>
  <si>
    <t> 17.08.1965 00:02 </t>
  </si>
  <si>
    <t> W.Eckert </t>
  </si>
  <si>
    <t>2438989.504 </t>
  </si>
  <si>
    <t> 17.08.1965 00:05 </t>
  </si>
  <si>
    <t> J.Hübscher </t>
  </si>
  <si>
    <t>2439023.315 </t>
  </si>
  <si>
    <t> 19.09.1965 19:33 </t>
  </si>
  <si>
    <t> 0.013 </t>
  </si>
  <si>
    <t>2439033.447 </t>
  </si>
  <si>
    <t> 29.09.1965 22:43 </t>
  </si>
  <si>
    <t> AA 16.158 </t>
  </si>
  <si>
    <t>2439033.449 </t>
  </si>
  <si>
    <t> 29.09.1965 22:46 </t>
  </si>
  <si>
    <t> MVS 8.29 </t>
  </si>
  <si>
    <t>2439317.420 </t>
  </si>
  <si>
    <t> 10.07.1966 22:04 </t>
  </si>
  <si>
    <t> K.Locher </t>
  </si>
  <si>
    <t> ORI 98 </t>
  </si>
  <si>
    <t>2439317.423 </t>
  </si>
  <si>
    <t> 10.07.1966 22:09 </t>
  </si>
  <si>
    <t>2439320.798 </t>
  </si>
  <si>
    <t> 14.07.1966 07:09 </t>
  </si>
  <si>
    <t> D.Williams </t>
  </si>
  <si>
    <t>IBVS 154 </t>
  </si>
  <si>
    <t>2439337.698 </t>
  </si>
  <si>
    <t> 31.07.1966 04:45 </t>
  </si>
  <si>
    <t>IBVS 180 </t>
  </si>
  <si>
    <t>2439388.410 </t>
  </si>
  <si>
    <t> 19.09.1966 21:50 </t>
  </si>
  <si>
    <t> ORI 100 </t>
  </si>
  <si>
    <t>2439388.417 </t>
  </si>
  <si>
    <t> 19.09.1966 22:00 </t>
  </si>
  <si>
    <t>2439405.315 </t>
  </si>
  <si>
    <t> 06.10.1966 19:33 </t>
  </si>
  <si>
    <t>2439405.319 </t>
  </si>
  <si>
    <t> 06.10.1966 19:39 </t>
  </si>
  <si>
    <t>BAVM 23 </t>
  </si>
  <si>
    <t>2439405.321 </t>
  </si>
  <si>
    <t> 06.10.1966 19:42 </t>
  </si>
  <si>
    <t>2439675.762 </t>
  </si>
  <si>
    <t> 04.07.1967 06:17 </t>
  </si>
  <si>
    <t> M.Baldwin </t>
  </si>
  <si>
    <t> AVSJ 3.66 </t>
  </si>
  <si>
    <t>2439736.643 </t>
  </si>
  <si>
    <t> 03.09.1967 03:25 </t>
  </si>
  <si>
    <t> 0.030 </t>
  </si>
  <si>
    <t>IBVS 247 </t>
  </si>
  <si>
    <t>2440010.450 </t>
  </si>
  <si>
    <t> 02.06.1968 22:48 </t>
  </si>
  <si>
    <t> ORI 108 </t>
  </si>
  <si>
    <t>2440064.536 </t>
  </si>
  <si>
    <t> 27.07.1968 00:51 </t>
  </si>
  <si>
    <t>2440081.441 </t>
  </si>
  <si>
    <t> 12.08.1968 22:35 </t>
  </si>
  <si>
    <t> N.V.Skatova </t>
  </si>
  <si>
    <t>IBVS 394 </t>
  </si>
  <si>
    <t>2440098.344 </t>
  </si>
  <si>
    <t> 29.08.1968 20:15 </t>
  </si>
  <si>
    <t>2440125.388 </t>
  </si>
  <si>
    <t> 25.09.1968 21:18 </t>
  </si>
  <si>
    <t>2440135.532 </t>
  </si>
  <si>
    <t> 06.10.1968 00:46 </t>
  </si>
  <si>
    <t>2440419.4987 </t>
  </si>
  <si>
    <t> 16.07.1969 23:58 </t>
  </si>
  <si>
    <t> 0.0007 </t>
  </si>
  <si>
    <t> Cester &amp; Pucillo </t>
  </si>
  <si>
    <t> MSAI 43.509 </t>
  </si>
  <si>
    <t>2440419.501 </t>
  </si>
  <si>
    <t> 17.07.1969 00:01 </t>
  </si>
  <si>
    <t> ORI 115 </t>
  </si>
  <si>
    <t>2440422.8795 </t>
  </si>
  <si>
    <t> 20.07.1969 09:06 </t>
  </si>
  <si>
    <t> C.D.Scarfe </t>
  </si>
  <si>
    <t>IBVS 844 </t>
  </si>
  <si>
    <t>2440436.4013 </t>
  </si>
  <si>
    <t> 02.08.1969 21:37 </t>
  </si>
  <si>
    <t> 0.0002 </t>
  </si>
  <si>
    <t>2440456.686 </t>
  </si>
  <si>
    <t> 23.08.1969 04:27 </t>
  </si>
  <si>
    <t>2440463.4436 </t>
  </si>
  <si>
    <t> 29.08.1969 22:38 </t>
  </si>
  <si>
    <t> -0.0024 </t>
  </si>
  <si>
    <t> A.Dumitrescu </t>
  </si>
  <si>
    <t>IBVS 419 </t>
  </si>
  <si>
    <t>2440507.394 </t>
  </si>
  <si>
    <t> 12.10.1969 21:27 </t>
  </si>
  <si>
    <t>2440524.299 </t>
  </si>
  <si>
    <t> 29.10.1969 19:10 </t>
  </si>
  <si>
    <t> ORI 116 </t>
  </si>
  <si>
    <t>2440524.300 </t>
  </si>
  <si>
    <t> 29.10.1969 19:12 </t>
  </si>
  <si>
    <t>2440730.514 </t>
  </si>
  <si>
    <t> 24.05.1970 00:20 </t>
  </si>
  <si>
    <t> ORI 119 </t>
  </si>
  <si>
    <t>2440730.5179 </t>
  </si>
  <si>
    <t> 24.05.1970 00:25 </t>
  </si>
  <si>
    <t> 0.0030 </t>
  </si>
  <si>
    <t>2440774.460 </t>
  </si>
  <si>
    <t> 06.07.1970 23:02 </t>
  </si>
  <si>
    <t> E.Braun </t>
  </si>
  <si>
    <t>2440774.4630 </t>
  </si>
  <si>
    <t> 06.07.1970 23:06 </t>
  </si>
  <si>
    <t> 0.0000 </t>
  </si>
  <si>
    <t>2440774.465 </t>
  </si>
  <si>
    <t> 06.07.1970 23:09 </t>
  </si>
  <si>
    <t> ORI 120 </t>
  </si>
  <si>
    <t>2440774.466 </t>
  </si>
  <si>
    <t> 06.07.1970 23:11 </t>
  </si>
  <si>
    <t> R.Diethelm </t>
  </si>
  <si>
    <t>2440774.472 </t>
  </si>
  <si>
    <t> 06.07.1970 23:19 </t>
  </si>
  <si>
    <t> N.Räuber </t>
  </si>
  <si>
    <t>2440794.749 </t>
  </si>
  <si>
    <t> 27.07.1970 05:58 </t>
  </si>
  <si>
    <t> S.Cook </t>
  </si>
  <si>
    <t> AVSJ 4.91 </t>
  </si>
  <si>
    <t>2440801.511 </t>
  </si>
  <si>
    <t> 03.08.1970 00:15 </t>
  </si>
  <si>
    <t>2440801.515 </t>
  </si>
  <si>
    <t> 03.08.1970 00:21 </t>
  </si>
  <si>
    <t>2440821.7923 </t>
  </si>
  <si>
    <t> 23.08.1970 07:00 </t>
  </si>
  <si>
    <t> R.J.Niehaus </t>
  </si>
  <si>
    <t>2441132.8083 </t>
  </si>
  <si>
    <t> 30.06.1971 07:23 </t>
  </si>
  <si>
    <t> -0.0003 </t>
  </si>
  <si>
    <t>2441156.471 </t>
  </si>
  <si>
    <t> 23.07.1971 23:18 </t>
  </si>
  <si>
    <t> T.Teglassy </t>
  </si>
  <si>
    <t> BRNO 14 </t>
  </si>
  <si>
    <t>2441156.476 </t>
  </si>
  <si>
    <t> 23.07.1971 23:25 </t>
  </si>
  <si>
    <t> M.Geseova </t>
  </si>
  <si>
    <t> J.Keprtova </t>
  </si>
  <si>
    <t>2441156.477 </t>
  </si>
  <si>
    <t> 23.07.1971 23:26 </t>
  </si>
  <si>
    <t> P.Baxa </t>
  </si>
  <si>
    <t> J.Mazanec </t>
  </si>
  <si>
    <t> S.Rauch </t>
  </si>
  <si>
    <t>2441156.479 </t>
  </si>
  <si>
    <t> 23.07.1971 23:29 </t>
  </si>
  <si>
    <t> M.Sustec </t>
  </si>
  <si>
    <t>2441156.482 </t>
  </si>
  <si>
    <t> 23.07.1971 23:34 </t>
  </si>
  <si>
    <t> Z.Kudrnova </t>
  </si>
  <si>
    <t>2441173.378 </t>
  </si>
  <si>
    <t> 09.08.1971 21:04 </t>
  </si>
  <si>
    <t> H.Bader </t>
  </si>
  <si>
    <t> ORI 126 </t>
  </si>
  <si>
    <t>2441173.380 </t>
  </si>
  <si>
    <t> 09.08.1971 21:07 </t>
  </si>
  <si>
    <t>2441200.419 </t>
  </si>
  <si>
    <t> 05.09.1971 22:03 </t>
  </si>
  <si>
    <t>2441200.421 </t>
  </si>
  <si>
    <t> 05.09.1971 22:06 </t>
  </si>
  <si>
    <t> J.Isles </t>
  </si>
  <si>
    <t> ORI 127 </t>
  </si>
  <si>
    <t>2441203.8000 </t>
  </si>
  <si>
    <t> 09.09.1971 07:12 </t>
  </si>
  <si>
    <t> -0.0016 </t>
  </si>
  <si>
    <t> McNamara &amp; Feltz </t>
  </si>
  <si>
    <t> PASP 88.688 </t>
  </si>
  <si>
    <t>2441203.802 </t>
  </si>
  <si>
    <t> 09.09.1971 07:14 </t>
  </si>
  <si>
    <t> A.Meyer </t>
  </si>
  <si>
    <t>IBVS 668 </t>
  </si>
  <si>
    <t>2441217.328 </t>
  </si>
  <si>
    <t> 22.09.1971 19:52 </t>
  </si>
  <si>
    <t>2441244.373 </t>
  </si>
  <si>
    <t> 19.10.1971 20:57 </t>
  </si>
  <si>
    <t> ORI 129 </t>
  </si>
  <si>
    <t>2441261.271 </t>
  </si>
  <si>
    <t> 05.11.1971 18:30 </t>
  </si>
  <si>
    <t>2441511.445 </t>
  </si>
  <si>
    <t> 12.07.1972 22:40 </t>
  </si>
  <si>
    <t> BBS 4 </t>
  </si>
  <si>
    <t>2441514.8172 </t>
  </si>
  <si>
    <t> 16.07.1972 07:36 </t>
  </si>
  <si>
    <t> -0.0014 </t>
  </si>
  <si>
    <t> D.McNamara </t>
  </si>
  <si>
    <t>IBVS 1022 </t>
  </si>
  <si>
    <t>2441538.477 </t>
  </si>
  <si>
    <t> 08.08.1972 23:26 </t>
  </si>
  <si>
    <t> T.T.Gough </t>
  </si>
  <si>
    <t> JBAA 83.454 </t>
  </si>
  <si>
    <t>2441538.488 </t>
  </si>
  <si>
    <t> 08.08.1972 23:42 </t>
  </si>
  <si>
    <t> M.J.Currie </t>
  </si>
  <si>
    <t>2441555.377 </t>
  </si>
  <si>
    <t> 25.08.1972 21:02 </t>
  </si>
  <si>
    <t> BBS 5 </t>
  </si>
  <si>
    <t>2441555.383 </t>
  </si>
  <si>
    <t> 25.08.1972 21:11 </t>
  </si>
  <si>
    <t>2441555.392 </t>
  </si>
  <si>
    <t> 25.08.1972 21:24 </t>
  </si>
  <si>
    <t>BAVM 26 </t>
  </si>
  <si>
    <t>2441555.402 </t>
  </si>
  <si>
    <t> 25.08.1972 21:38 </t>
  </si>
  <si>
    <t> 0.016 </t>
  </si>
  <si>
    <t>2441582.427 </t>
  </si>
  <si>
    <t> 21.09.1972 22:14 </t>
  </si>
  <si>
    <t>2441582.430 </t>
  </si>
  <si>
    <t> 21.09.1972 22:19 </t>
  </si>
  <si>
    <t>2441599.335 </t>
  </si>
  <si>
    <t> 08.10.1972 20:02 </t>
  </si>
  <si>
    <t> BBS 8 </t>
  </si>
  <si>
    <t>2441599.337 </t>
  </si>
  <si>
    <t> 08.10.1972 20:05 </t>
  </si>
  <si>
    <t>2441849.500 </t>
  </si>
  <si>
    <t> 16.06.1973 00:00 </t>
  </si>
  <si>
    <t> BBS 10 </t>
  </si>
  <si>
    <t>2441849.502 </t>
  </si>
  <si>
    <t> 16.06.1973 00:02 </t>
  </si>
  <si>
    <t> K.Wälke </t>
  </si>
  <si>
    <t>BAVM 28 </t>
  </si>
  <si>
    <t>2441869.789 </t>
  </si>
  <si>
    <t> 06.07.1973 06:56 </t>
  </si>
  <si>
    <t> P.Atwood </t>
  </si>
  <si>
    <t> AVSJ 5.89 </t>
  </si>
  <si>
    <t>2441893.446 </t>
  </si>
  <si>
    <t> 29.07.1973 22:42 </t>
  </si>
  <si>
    <t> P.Enskonatus </t>
  </si>
  <si>
    <t> MVS 7.32 </t>
  </si>
  <si>
    <t>2441896.8270 </t>
  </si>
  <si>
    <t> 02.08.1973 07:50 </t>
  </si>
  <si>
    <t>2441896.8276 </t>
  </si>
  <si>
    <t> 02.08.1973 07:51 </t>
  </si>
  <si>
    <t> -0.0010 </t>
  </si>
  <si>
    <t> D.J.Barlow </t>
  </si>
  <si>
    <t>2441903.589 </t>
  </si>
  <si>
    <t> 09.08.1973 02:08 </t>
  </si>
  <si>
    <t> BBS 11 </t>
  </si>
  <si>
    <t>2441954.308 </t>
  </si>
  <si>
    <t> 28.09.1973 19:23 </t>
  </si>
  <si>
    <t>2441977.947 </t>
  </si>
  <si>
    <t> 22.10.1973 10:43 </t>
  </si>
  <si>
    <t> M.Katayama </t>
  </si>
  <si>
    <t>VSB 47 </t>
  </si>
  <si>
    <t>2441981.340 </t>
  </si>
  <si>
    <t> 25.10.1973 20:09 </t>
  </si>
  <si>
    <t> BBS 12 </t>
  </si>
  <si>
    <t>2441981.342 </t>
  </si>
  <si>
    <t> 25.10.1973 20:12 </t>
  </si>
  <si>
    <t>2441981.354 </t>
  </si>
  <si>
    <t> 25.10.1973 20:29 </t>
  </si>
  <si>
    <t> V.Miloslav </t>
  </si>
  <si>
    <t> BRNO 17 </t>
  </si>
  <si>
    <t>2442207.8444 </t>
  </si>
  <si>
    <t> 09.06.1974 08:15 </t>
  </si>
  <si>
    <t> -0.0012 </t>
  </si>
  <si>
    <t>2442207.8447 </t>
  </si>
  <si>
    <t> 09.06.1974 08:16 </t>
  </si>
  <si>
    <t> -0.0009 </t>
  </si>
  <si>
    <t>IBVS 1379 </t>
  </si>
  <si>
    <t>2442241.656 </t>
  </si>
  <si>
    <t> 13.07.1974 03:44 </t>
  </si>
  <si>
    <t> AVSJ 6.32 </t>
  </si>
  <si>
    <t>2442258.580 </t>
  </si>
  <si>
    <t> 30.07.1974 01:55 </t>
  </si>
  <si>
    <t> 0.025 </t>
  </si>
  <si>
    <t> J.Remis </t>
  </si>
  <si>
    <t> BBS 16 </t>
  </si>
  <si>
    <t>2442275.452 </t>
  </si>
  <si>
    <t> 15.08.1974 22:50 </t>
  </si>
  <si>
    <t> R.Germann </t>
  </si>
  <si>
    <t> BBS 17 </t>
  </si>
  <si>
    <t>2442275.456 </t>
  </si>
  <si>
    <t> 15.08.1974 22:56 </t>
  </si>
  <si>
    <t> W.Bischof </t>
  </si>
  <si>
    <t>2442275.4572 </t>
  </si>
  <si>
    <t> 15.08.1974 22:58 </t>
  </si>
  <si>
    <t> -0.0008 </t>
  </si>
  <si>
    <t> G.Besold </t>
  </si>
  <si>
    <t>IBVS 1053 </t>
  </si>
  <si>
    <t>2442275.463 </t>
  </si>
  <si>
    <t> 15.08.1974 23:06 </t>
  </si>
  <si>
    <t>2442319.402 </t>
  </si>
  <si>
    <t> 28.09.1974 21:38 </t>
  </si>
  <si>
    <t> M.D.Taylor </t>
  </si>
  <si>
    <t> JBAA 85.446 </t>
  </si>
  <si>
    <t>2442319.408 </t>
  </si>
  <si>
    <t> 28.09.1974 21:47 </t>
  </si>
  <si>
    <t> P.W.Hornby </t>
  </si>
  <si>
    <t>2442363.363 </t>
  </si>
  <si>
    <t> 11.11.1974 20:42 </t>
  </si>
  <si>
    <t>2442579.716 </t>
  </si>
  <si>
    <t> 16.06.1975 05:11 </t>
  </si>
  <si>
    <t> VSSC 7.39 </t>
  </si>
  <si>
    <t>2442616.903 </t>
  </si>
  <si>
    <t> 23.07.1975 09:40 </t>
  </si>
  <si>
    <t>2442623.664 </t>
  </si>
  <si>
    <t> 30.07.1975 03:56 </t>
  </si>
  <si>
    <t> G.Samolyk </t>
  </si>
  <si>
    <t>2442633.8033 </t>
  </si>
  <si>
    <t> 09.08.1975 07:16 </t>
  </si>
  <si>
    <t>2442640.563 </t>
  </si>
  <si>
    <t> 16.08.1975 01:30 </t>
  </si>
  <si>
    <t> JBAA 87.80 </t>
  </si>
  <si>
    <t>2442721.692 </t>
  </si>
  <si>
    <t> 05.11.1975 04:36 </t>
  </si>
  <si>
    <t> T.Cragg </t>
  </si>
  <si>
    <t>2442836.641 </t>
  </si>
  <si>
    <t> 28.02.1976 03:23 </t>
  </si>
  <si>
    <t> BBS 26 </t>
  </si>
  <si>
    <t>2442907.634 </t>
  </si>
  <si>
    <t> 09.05.1976 03:12 </t>
  </si>
  <si>
    <t> T.Brelstaff </t>
  </si>
  <si>
    <t> VSSC 58.19 </t>
  </si>
  <si>
    <t>2442917.772 </t>
  </si>
  <si>
    <t> 19.05.1976 06:31 </t>
  </si>
  <si>
    <t> AOEB 2 </t>
  </si>
  <si>
    <t>2442934.7210 </t>
  </si>
  <si>
    <t> 05.06.1976 05:18 </t>
  </si>
  <si>
    <t> 0.0423 </t>
  </si>
  <si>
    <t> D.R.Skillman </t>
  </si>
  <si>
    <t> AVSJ 7.25 </t>
  </si>
  <si>
    <t>2442968.485 </t>
  </si>
  <si>
    <t> 08.07.1976 23:38 </t>
  </si>
  <si>
    <t> R.Boninsegna </t>
  </si>
  <si>
    <t> BBS 30 </t>
  </si>
  <si>
    <t>2442988.7709 </t>
  </si>
  <si>
    <t> 29.07.1976 06:30 </t>
  </si>
  <si>
    <t> 0.0022 </t>
  </si>
  <si>
    <t> D.Sharpe </t>
  </si>
  <si>
    <t>2443012.431 </t>
  </si>
  <si>
    <t> 21.08.1976 22:20 </t>
  </si>
  <si>
    <t>2443012.437 </t>
  </si>
  <si>
    <t> 21.08.1976 22:29 </t>
  </si>
  <si>
    <t> BBS 29 </t>
  </si>
  <si>
    <t>2443029.330 </t>
  </si>
  <si>
    <t> 07.09.1976 19:55 </t>
  </si>
  <si>
    <t>2443029.337 </t>
  </si>
  <si>
    <t> 07.09.1976 20:05 </t>
  </si>
  <si>
    <t>2443029.339 </t>
  </si>
  <si>
    <t> 07.09.1976 20:08 </t>
  </si>
  <si>
    <t>2443032.718 </t>
  </si>
  <si>
    <t> 11.09.1976 05:13 </t>
  </si>
  <si>
    <t>2443032.721 </t>
  </si>
  <si>
    <t> 11.09.1976 05:18 </t>
  </si>
  <si>
    <t> C.Hesseltine </t>
  </si>
  <si>
    <t>2443296.407 </t>
  </si>
  <si>
    <t> 01.06.1977 21:46 </t>
  </si>
  <si>
    <t> BBS 33 </t>
  </si>
  <si>
    <t>2443367.394 </t>
  </si>
  <si>
    <t> 11.08.1977 21:27 </t>
  </si>
  <si>
    <t> BBS 34 </t>
  </si>
  <si>
    <t>2443394.441 </t>
  </si>
  <si>
    <t> 07.09.1977 22:35 </t>
  </si>
  <si>
    <t>2443698.701 </t>
  </si>
  <si>
    <t> 09.07.1978 04:49 </t>
  </si>
  <si>
    <t> E.Mayer </t>
  </si>
  <si>
    <t>2443705.458 </t>
  </si>
  <si>
    <t> 15.07.1978 22:59 </t>
  </si>
  <si>
    <t> BBS 38 </t>
  </si>
  <si>
    <t>2443705.471 </t>
  </si>
  <si>
    <t> 15.07.1978 23:18 </t>
  </si>
  <si>
    <t>2443732.501 </t>
  </si>
  <si>
    <t> 12.08.1978 00:01 </t>
  </si>
  <si>
    <t>2443732.515 </t>
  </si>
  <si>
    <t> 12.08.1978 00:21 </t>
  </si>
  <si>
    <t> E.Poretti </t>
  </si>
  <si>
    <t>2443732.518 </t>
  </si>
  <si>
    <t> 12.08.1978 00:25 </t>
  </si>
  <si>
    <t> M.Penna </t>
  </si>
  <si>
    <t>2443732.522 </t>
  </si>
  <si>
    <t> 12.08.1978 00:31 </t>
  </si>
  <si>
    <t> 0.017 </t>
  </si>
  <si>
    <t> A.Royer </t>
  </si>
  <si>
    <t> BBS 39 </t>
  </si>
  <si>
    <t>2443742.649 </t>
  </si>
  <si>
    <t> 22.08.1978 03:34 </t>
  </si>
  <si>
    <t>2443749.411 </t>
  </si>
  <si>
    <t> 28.08.1978 21:51 </t>
  </si>
  <si>
    <t>2443749.413 </t>
  </si>
  <si>
    <t> 28.08.1978 21:54 </t>
  </si>
  <si>
    <t> E.van Loo </t>
  </si>
  <si>
    <t> BBS 41 </t>
  </si>
  <si>
    <t>2443749.415 </t>
  </si>
  <si>
    <t> 28.08.1978 21:57 </t>
  </si>
  <si>
    <t>2443776.444 </t>
  </si>
  <si>
    <t> 24.09.1978 22:39 </t>
  </si>
  <si>
    <t>2443793.357 </t>
  </si>
  <si>
    <t> 11.10.1978 20:34 </t>
  </si>
  <si>
    <t>2443837.301 </t>
  </si>
  <si>
    <t> 24.11.1978 19:13 </t>
  </si>
  <si>
    <t> BBS 40 </t>
  </si>
  <si>
    <t>2443837.305 </t>
  </si>
  <si>
    <t> 24.11.1978 19:19 </t>
  </si>
  <si>
    <t>2444087.4670 </t>
  </si>
  <si>
    <t> 01.08.1979 23:12 </t>
  </si>
  <si>
    <t> BBS 44 </t>
  </si>
  <si>
    <t>2444087.476 </t>
  </si>
  <si>
    <t> 01.08.1979 23:25 </t>
  </si>
  <si>
    <t>2444107.753 </t>
  </si>
  <si>
    <t> 22.08.1979 06:04 </t>
  </si>
  <si>
    <t>2444114.499 </t>
  </si>
  <si>
    <t> 28.08.1979 23:58 </t>
  </si>
  <si>
    <t> VSSC 59.19 </t>
  </si>
  <si>
    <t>2444148.312 </t>
  </si>
  <si>
    <t> 01.10.1979 19:29 </t>
  </si>
  <si>
    <t> W.Ihle </t>
  </si>
  <si>
    <t> MVS 8.193 </t>
  </si>
  <si>
    <t>2444148.319 </t>
  </si>
  <si>
    <t> 01.10.1979 19:39 </t>
  </si>
  <si>
    <t> BBS 45 </t>
  </si>
  <si>
    <t>2444148.320 </t>
  </si>
  <si>
    <t> 01.10.1979 19:40 </t>
  </si>
  <si>
    <t>2444354.539 </t>
  </si>
  <si>
    <t> 25.04.1980 00:56 </t>
  </si>
  <si>
    <t> BBS 47 </t>
  </si>
  <si>
    <t>2444374.8182 </t>
  </si>
  <si>
    <t> 15.05.1980 07:38 </t>
  </si>
  <si>
    <t> -0.0044 </t>
  </si>
  <si>
    <t> E.C.Olson </t>
  </si>
  <si>
    <t>IBVS 1938 </t>
  </si>
  <si>
    <t>2444388.342 </t>
  </si>
  <si>
    <t> 28.05.1980 20:12 </t>
  </si>
  <si>
    <t> G.Mavrofridis </t>
  </si>
  <si>
    <t> BBS 49 </t>
  </si>
  <si>
    <t>2444398.483 </t>
  </si>
  <si>
    <t> 07.06.1980 23:35 </t>
  </si>
  <si>
    <t>2444415.390 </t>
  </si>
  <si>
    <t> 24.06.1980 21:21 </t>
  </si>
  <si>
    <t>2444442.436 </t>
  </si>
  <si>
    <t> 21.07.1980 22:27 </t>
  </si>
  <si>
    <t>2444459.355 </t>
  </si>
  <si>
    <t> 07.08.1980 20:31 </t>
  </si>
  <si>
    <t>2444459.357 </t>
  </si>
  <si>
    <t> 07.08.1980 20:34 </t>
  </si>
  <si>
    <t> 0.019 </t>
  </si>
  <si>
    <t> G.Stefanopoulos </t>
  </si>
  <si>
    <t> BBS 52 </t>
  </si>
  <si>
    <t>2444462.719 </t>
  </si>
  <si>
    <t> 11.08.1980 05:15 </t>
  </si>
  <si>
    <t>2444472.858 </t>
  </si>
  <si>
    <t> 21.08.1980 08:35 </t>
  </si>
  <si>
    <t> E.Halbach </t>
  </si>
  <si>
    <t>2444486.385 </t>
  </si>
  <si>
    <t> 03.09.1980 21:14 </t>
  </si>
  <si>
    <t> BRNO 23 </t>
  </si>
  <si>
    <t>2444486.386 </t>
  </si>
  <si>
    <t> 03.09.1980 21:15 </t>
  </si>
  <si>
    <t> BBS 50 </t>
  </si>
  <si>
    <t>2444503.303 </t>
  </si>
  <si>
    <t> 20.09.1980 19:16 </t>
  </si>
  <si>
    <t> BBS 51 </t>
  </si>
  <si>
    <t>2444783.8703 </t>
  </si>
  <si>
    <t> 28.06.1981 08:53 </t>
  </si>
  <si>
    <t> -0.0072 </t>
  </si>
  <si>
    <t> PASP 94.70 </t>
  </si>
  <si>
    <t>2444783.871 </t>
  </si>
  <si>
    <t> 28.06.1981 08:54 </t>
  </si>
  <si>
    <t> L.Cook </t>
  </si>
  <si>
    <t>2444817.680 </t>
  </si>
  <si>
    <t> 01.08.1981 04:19 </t>
  </si>
  <si>
    <t>2444824.444 </t>
  </si>
  <si>
    <t> 07.08.1981 22:39 </t>
  </si>
  <si>
    <t> BBS 57 </t>
  </si>
  <si>
    <t>2444827.8181 </t>
  </si>
  <si>
    <t> 11.08.1981 07:38 </t>
  </si>
  <si>
    <t> -0.0075 </t>
  </si>
  <si>
    <t> D.W.Forbes </t>
  </si>
  <si>
    <t>IBVS 2545 </t>
  </si>
  <si>
    <t>2444844.723 </t>
  </si>
  <si>
    <t> 28.08.1981 05:21 </t>
  </si>
  <si>
    <t> M.Wesolowski </t>
  </si>
  <si>
    <t>2444851.4808 </t>
  </si>
  <si>
    <t> 03.09.1981 23:32 </t>
  </si>
  <si>
    <t> -0.0091 </t>
  </si>
  <si>
    <t>o</t>
  </si>
  <si>
    <t> M.Fernandes </t>
  </si>
  <si>
    <t>BAVM 34 </t>
  </si>
  <si>
    <t>2444912.331 </t>
  </si>
  <si>
    <t> 03.11.1981 19:56 </t>
  </si>
  <si>
    <t>2444929.238 </t>
  </si>
  <si>
    <t> 20.11.1981 17:42 </t>
  </si>
  <si>
    <t> C.Maranta </t>
  </si>
  <si>
    <t>2444929.240 </t>
  </si>
  <si>
    <t> 20.11.1981 17:45 </t>
  </si>
  <si>
    <t>2444929.245 </t>
  </si>
  <si>
    <t> 20.11.1981 17:52 </t>
  </si>
  <si>
    <t> W.Zwing </t>
  </si>
  <si>
    <t>2444929.247 </t>
  </si>
  <si>
    <t> 20.11.1981 17:55 </t>
  </si>
  <si>
    <t>2444929.249 </t>
  </si>
  <si>
    <t> 20.11.1981 17:58 </t>
  </si>
  <si>
    <t> L.Capol </t>
  </si>
  <si>
    <t>2445162.504 </t>
  </si>
  <si>
    <t> 12.07.1982 00:05 </t>
  </si>
  <si>
    <t> BBS 61 </t>
  </si>
  <si>
    <t>2445199.681 </t>
  </si>
  <si>
    <t> 18.08.1982 04:20 </t>
  </si>
  <si>
    <t>2445199.691 </t>
  </si>
  <si>
    <t> 18.08.1982 04:35 </t>
  </si>
  <si>
    <t>2445226.7277 </t>
  </si>
  <si>
    <t> 14.09.1982 05:27 </t>
  </si>
  <si>
    <t> -0.0110 </t>
  </si>
  <si>
    <t> AJ 94.1044 </t>
  </si>
  <si>
    <t>2445493.801 </t>
  </si>
  <si>
    <t> 08.06.1983 07:13 </t>
  </si>
  <si>
    <t>2445510.700 </t>
  </si>
  <si>
    <t> 25.06.1983 04:48 </t>
  </si>
  <si>
    <t>2445517.467 </t>
  </si>
  <si>
    <t> 01.07.1983 23:12 </t>
  </si>
  <si>
    <t> BBS 67 </t>
  </si>
  <si>
    <t>2445520.8398 </t>
  </si>
  <si>
    <t> 05.07.1983 08:09 </t>
  </si>
  <si>
    <t> -0.0127 </t>
  </si>
  <si>
    <t>2445561.410 </t>
  </si>
  <si>
    <t> 14.08.1983 21:50 </t>
  </si>
  <si>
    <t>BAVM 38 </t>
  </si>
  <si>
    <t>2445561.412 </t>
  </si>
  <si>
    <t> 14.08.1983 21:53 </t>
  </si>
  <si>
    <t> A.Dolzan </t>
  </si>
  <si>
    <t>2445561.415 </t>
  </si>
  <si>
    <t> 14.08.1983 21:57 </t>
  </si>
  <si>
    <t> P.Troubil </t>
  </si>
  <si>
    <t> BRNO 26 </t>
  </si>
  <si>
    <t>2445585.073 </t>
  </si>
  <si>
    <t> 07.09.1983 13:45 </t>
  </si>
  <si>
    <t> J.Silhan </t>
  </si>
  <si>
    <t>2445919.753 </t>
  </si>
  <si>
    <t> 07.08.1984 06:04 </t>
  </si>
  <si>
    <t> P.Sventek </t>
  </si>
  <si>
    <t>2445923.141 </t>
  </si>
  <si>
    <t> 10.08.1984 15:23 </t>
  </si>
  <si>
    <t> T.Kato </t>
  </si>
  <si>
    <t>2445936.663 </t>
  </si>
  <si>
    <t> 24.08.1984 03:54 </t>
  </si>
  <si>
    <t>2446230.7682 </t>
  </si>
  <si>
    <t> 14.06.1985 06:26 </t>
  </si>
  <si>
    <t> -0.0144 </t>
  </si>
  <si>
    <t>2446247.670 </t>
  </si>
  <si>
    <t> 01.07.1985 04:04 </t>
  </si>
  <si>
    <t>2446247.677 </t>
  </si>
  <si>
    <t> 01.07.1985 04:14 </t>
  </si>
  <si>
    <t>2446274.719 </t>
  </si>
  <si>
    <t> 28.07.1985 05:15 </t>
  </si>
  <si>
    <t>2446284.864 </t>
  </si>
  <si>
    <t> 07.08.1985 08:44 </t>
  </si>
  <si>
    <t>2446298.391 </t>
  </si>
  <si>
    <t> 20.08.1985 21:23 </t>
  </si>
  <si>
    <t> A.Paschke </t>
  </si>
  <si>
    <t> BBS 79 </t>
  </si>
  <si>
    <t>2446301.7607 </t>
  </si>
  <si>
    <t> 24.08.1985 06:15 </t>
  </si>
  <si>
    <t> -0.0149 </t>
  </si>
  <si>
    <t>2446308.518 </t>
  </si>
  <si>
    <t> 31.08.1985 00:25 </t>
  </si>
  <si>
    <t> -0.019 </t>
  </si>
  <si>
    <t>2446325.434 </t>
  </si>
  <si>
    <t> 16.09.1985 22:24 </t>
  </si>
  <si>
    <t>2446345.715 </t>
  </si>
  <si>
    <t> 07.10.1985 05:09 </t>
  </si>
  <si>
    <t> R.Hill </t>
  </si>
  <si>
    <t>2446359.235 </t>
  </si>
  <si>
    <t> 20.10.1985 17:38 </t>
  </si>
  <si>
    <t>2446622.928 </t>
  </si>
  <si>
    <t> 11.07.1986 10:16 </t>
  </si>
  <si>
    <t> P.Kucera </t>
  </si>
  <si>
    <t> BRNO 28 </t>
  </si>
  <si>
    <t>2446629.687 </t>
  </si>
  <si>
    <t> 18.07.1986 04:29 </t>
  </si>
  <si>
    <t>2446643.198 </t>
  </si>
  <si>
    <t> 31.07.1986 16:45 </t>
  </si>
  <si>
    <t> -0.020 </t>
  </si>
  <si>
    <t> M.Ishii </t>
  </si>
  <si>
    <t>2446680.390 </t>
  </si>
  <si>
    <t> 06.09.1986 21:21 </t>
  </si>
  <si>
    <t> J.Borovicka </t>
  </si>
  <si>
    <t>2446680.393 </t>
  </si>
  <si>
    <t> 06.09.1986 21:25 </t>
  </si>
  <si>
    <t> R.Brazda </t>
  </si>
  <si>
    <t>2446680.397 </t>
  </si>
  <si>
    <t> 06.09.1986 21:31 </t>
  </si>
  <si>
    <t> H.Kolarova </t>
  </si>
  <si>
    <t> O.Santolik </t>
  </si>
  <si>
    <t>2446680.400 </t>
  </si>
  <si>
    <t> 06.09.1986 21:36 </t>
  </si>
  <si>
    <t> O.Vater </t>
  </si>
  <si>
    <t>2446680.401 </t>
  </si>
  <si>
    <t> 06.09.1986 21:37 </t>
  </si>
  <si>
    <t> P.Hajek </t>
  </si>
  <si>
    <t>2446683.770 </t>
  </si>
  <si>
    <t> 10.09.1986 06:28 </t>
  </si>
  <si>
    <t>2446964.378 </t>
  </si>
  <si>
    <t> 17.06.1987 21:04 </t>
  </si>
  <si>
    <t> VSSC 70.21 </t>
  </si>
  <si>
    <t>2446974.510 </t>
  </si>
  <si>
    <t> 28.06.1987 00:14 </t>
  </si>
  <si>
    <t>2446974.511 </t>
  </si>
  <si>
    <t> 28.06.1987 00:15 </t>
  </si>
  <si>
    <t> BRNO 30 </t>
  </si>
  <si>
    <t>2446994.790 </t>
  </si>
  <si>
    <t> 18.07.1987 06:57 </t>
  </si>
  <si>
    <t>2447018.452 </t>
  </si>
  <si>
    <t> 10.08.1987 22:50 </t>
  </si>
  <si>
    <t> E.Wunder </t>
  </si>
  <si>
    <t>BAVM 50 </t>
  </si>
  <si>
    <t>2447059.031 </t>
  </si>
  <si>
    <t> 20.09.1987 12:44 </t>
  </si>
  <si>
    <t> K.Hirosawa </t>
  </si>
  <si>
    <t>2447383.5632 </t>
  </si>
  <si>
    <t> 10.08.1988 01:31 </t>
  </si>
  <si>
    <t> -0.0106 </t>
  </si>
  <si>
    <t> L.P.Surkova </t>
  </si>
  <si>
    <t>IBVS 3435 </t>
  </si>
  <si>
    <t>2447390.3250 </t>
  </si>
  <si>
    <t> 16.08.1988 19:48 </t>
  </si>
  <si>
    <t> -0.0100 </t>
  </si>
  <si>
    <t>2447437.658 </t>
  </si>
  <si>
    <t> 03.10.1988 03:47 </t>
  </si>
  <si>
    <t> M.Smith </t>
  </si>
  <si>
    <t>2447461.318 </t>
  </si>
  <si>
    <t> 26.10.1988 19:37 </t>
  </si>
  <si>
    <t> BBS 90 </t>
  </si>
  <si>
    <t>2447731.765 </t>
  </si>
  <si>
    <t> 24.07.1989 06:21 </t>
  </si>
  <si>
    <t>2447738.537 </t>
  </si>
  <si>
    <t> 31.07.1989 00:53 </t>
  </si>
  <si>
    <t> P.J.Wheeler </t>
  </si>
  <si>
    <t> VSSC 73 </t>
  </si>
  <si>
    <t>2447755.436 </t>
  </si>
  <si>
    <t> 16.08.1989 22:27 </t>
  </si>
  <si>
    <t> W.Kriebel </t>
  </si>
  <si>
    <t>BAVM 56 </t>
  </si>
  <si>
    <t>2447816.292 </t>
  </si>
  <si>
    <t> 16.10.1989 19:00 </t>
  </si>
  <si>
    <t> BBS 93 </t>
  </si>
  <si>
    <t>2448093.506 </t>
  </si>
  <si>
    <t> 21.07.1990 00:08 </t>
  </si>
  <si>
    <t> V.Simon </t>
  </si>
  <si>
    <t> BRNO 31 </t>
  </si>
  <si>
    <t>2448093.511 </t>
  </si>
  <si>
    <t> 21.07.1990 00:15 </t>
  </si>
  <si>
    <t> M.Kohl </t>
  </si>
  <si>
    <t> BBS 96 </t>
  </si>
  <si>
    <t>2448509.335 </t>
  </si>
  <si>
    <t> 09.09.1991 20:02 </t>
  </si>
  <si>
    <t> F.Acerbi </t>
  </si>
  <si>
    <t> BBS 100 </t>
  </si>
  <si>
    <t>2448850.762 </t>
  </si>
  <si>
    <t> 16.08.1992 06:17 </t>
  </si>
  <si>
    <t>2449212.485 </t>
  </si>
  <si>
    <t> 12.08.1993 23:38 </t>
  </si>
  <si>
    <t> A.Dedoch </t>
  </si>
  <si>
    <t>2449212.486 </t>
  </si>
  <si>
    <t> 12.08.1993 23:39 </t>
  </si>
  <si>
    <t> M.Csukas </t>
  </si>
  <si>
    <t>2449229.387 </t>
  </si>
  <si>
    <t> 29.08.1993 21:17 </t>
  </si>
  <si>
    <t> BBS 105 </t>
  </si>
  <si>
    <t>2449249.659 </t>
  </si>
  <si>
    <t> 19.09.1993 03:48 </t>
  </si>
  <si>
    <t> M.Nall </t>
  </si>
  <si>
    <t> AOEB 9 </t>
  </si>
  <si>
    <t>2449249.672 </t>
  </si>
  <si>
    <t> 19.09.1993 04:07 </t>
  </si>
  <si>
    <t>2449550.531 </t>
  </si>
  <si>
    <t> 17.07.1994 00:44 </t>
  </si>
  <si>
    <t> BBS 107 </t>
  </si>
  <si>
    <t>2449550.549 </t>
  </si>
  <si>
    <t> 17.07.1994 01:10 </t>
  </si>
  <si>
    <t> C.Barani </t>
  </si>
  <si>
    <t> BBS 108 </t>
  </si>
  <si>
    <t>2449878.469 </t>
  </si>
  <si>
    <t> 09.06.1995 23:15 </t>
  </si>
  <si>
    <t> BBS 109 </t>
  </si>
  <si>
    <t>2449932.5535 </t>
  </si>
  <si>
    <t> 03.08.1995 01:17 </t>
  </si>
  <si>
    <t> -0.0073 </t>
  </si>
  <si>
    <t> M.Vetrovcova </t>
  </si>
  <si>
    <t> BRNO 32 </t>
  </si>
  <si>
    <t>2449942.697 </t>
  </si>
  <si>
    <t> 13.08.1995 04:43 </t>
  </si>
  <si>
    <t>2449973.123 </t>
  </si>
  <si>
    <t> 12.09.1995 14:57 </t>
  </si>
  <si>
    <t> Y.Sekino </t>
  </si>
  <si>
    <t>2449986.645 </t>
  </si>
  <si>
    <t> 26.09.1995 03:28 </t>
  </si>
  <si>
    <t> R.Hays </t>
  </si>
  <si>
    <t>2450030.579 </t>
  </si>
  <si>
    <t> 09.11.1995 01:53 </t>
  </si>
  <si>
    <t> R.Schmude </t>
  </si>
  <si>
    <t>2450287.5092 </t>
  </si>
  <si>
    <t> 23.07.1996 00:13 </t>
  </si>
  <si>
    <t> -0.0166 </t>
  </si>
  <si>
    <t>2450287.5178 </t>
  </si>
  <si>
    <t> 23.07.1996 00:25 </t>
  </si>
  <si>
    <t> -0.0080 </t>
  </si>
  <si>
    <t>G</t>
  </si>
  <si>
    <t> T.Borkovits </t>
  </si>
  <si>
    <t>IBVS 4555 </t>
  </si>
  <si>
    <t>2450287.5184 </t>
  </si>
  <si>
    <t> 23.07.1996 00:26 </t>
  </si>
  <si>
    <t> -0.0074 </t>
  </si>
  <si>
    <t>2450314.5267 </t>
  </si>
  <si>
    <t> 19.08.1996 00:38 </t>
  </si>
  <si>
    <t> -0.0440 </t>
  </si>
  <si>
    <t>2450331.468 </t>
  </si>
  <si>
    <t> 04.09.1996 23:13 </t>
  </si>
  <si>
    <t> M.Dahm </t>
  </si>
  <si>
    <t>BAVM 122 </t>
  </si>
  <si>
    <t>2450341.600 </t>
  </si>
  <si>
    <t> 15.09.1996 02:24 </t>
  </si>
  <si>
    <t>2450635.721 </t>
  </si>
  <si>
    <t> 06.07.1997 05:18 </t>
  </si>
  <si>
    <t>2450642.4786 </t>
  </si>
  <si>
    <t> 12.07.1997 23:29 </t>
  </si>
  <si>
    <t> -0.0122 </t>
  </si>
  <si>
    <t> M.Netolicky </t>
  </si>
  <si>
    <t>2450642.4821 </t>
  </si>
  <si>
    <t> 12.07.1997 23:34 </t>
  </si>
  <si>
    <t> -0.0087 </t>
  </si>
  <si>
    <t> R.Mikusinec </t>
  </si>
  <si>
    <t>2450676.287 </t>
  </si>
  <si>
    <t> 15.08.1997 18:53 </t>
  </si>
  <si>
    <t> K.Tikkanen </t>
  </si>
  <si>
    <t> BBS 122 </t>
  </si>
  <si>
    <t>2450939.976 </t>
  </si>
  <si>
    <t> 06.05.1998 11:25 </t>
  </si>
  <si>
    <t> D.Matsnev </t>
  </si>
  <si>
    <t>2450973.780 </t>
  </si>
  <si>
    <t> 09.06.1998 06:43 </t>
  </si>
  <si>
    <t> A.Filho </t>
  </si>
  <si>
    <t>2451041.3990 </t>
  </si>
  <si>
    <t> 15.08.1998 21:34 </t>
  </si>
  <si>
    <t> -0.0049 </t>
  </si>
  <si>
    <t> R.Polloczek </t>
  </si>
  <si>
    <t>2451058.297 </t>
  </si>
  <si>
    <t> 01.09.1998 19:07 </t>
  </si>
  <si>
    <t>2451061.678 </t>
  </si>
  <si>
    <t> 05.09.1998 04:16 </t>
  </si>
  <si>
    <t>2451105.627 </t>
  </si>
  <si>
    <t> 19.10.1998 03:02 </t>
  </si>
  <si>
    <t>2451362.549 </t>
  </si>
  <si>
    <t> 03.07.1999 01:10 </t>
  </si>
  <si>
    <t> R.Meyer </t>
  </si>
  <si>
    <t>BAVM 131 </t>
  </si>
  <si>
    <t>2451372.696 </t>
  </si>
  <si>
    <t> 13.07.1999 04:42 </t>
  </si>
  <si>
    <t>2451423.401 </t>
  </si>
  <si>
    <t> 01.09.1999 21:37 </t>
  </si>
  <si>
    <t>2451555.250 </t>
  </si>
  <si>
    <t> 11.01.2000 18:00 </t>
  </si>
  <si>
    <t> BBS 123 </t>
  </si>
  <si>
    <t>2451798.6524 </t>
  </si>
  <si>
    <t> 11.09.2000 03:39 </t>
  </si>
  <si>
    <t> -0.0102 </t>
  </si>
  <si>
    <t>C </t>
  </si>
  <si>
    <t>ns</t>
  </si>
  <si>
    <t> J.A.Howell </t>
  </si>
  <si>
    <t>2452200.932 </t>
  </si>
  <si>
    <t> 18.10.2001 10:22 </t>
  </si>
  <si>
    <t> Hirosawa </t>
  </si>
  <si>
    <t>VSB 39 </t>
  </si>
  <si>
    <t>2452863.54 </t>
  </si>
  <si>
    <t> 12.08.2003 00:57 </t>
  </si>
  <si>
    <t> -0.02 </t>
  </si>
  <si>
    <t>BAVM 171 </t>
  </si>
  <si>
    <t>2452934.5358 </t>
  </si>
  <si>
    <t> 22.10.2003 00:51 </t>
  </si>
  <si>
    <t> S.Dvorak </t>
  </si>
  <si>
    <t>2453238.793 </t>
  </si>
  <si>
    <t> 21.08.2004 07:01 </t>
  </si>
  <si>
    <t> AOEB 12 </t>
  </si>
  <si>
    <t>2453610.6591 </t>
  </si>
  <si>
    <t> 28.08.2005 03:49 </t>
  </si>
  <si>
    <t> -0.0155 </t>
  </si>
  <si>
    <t>2453651.231 </t>
  </si>
  <si>
    <t> 07.10.2005 17:32 </t>
  </si>
  <si>
    <t>BAVM 192 </t>
  </si>
  <si>
    <t>2453931.8181 </t>
  </si>
  <si>
    <t> 15.07.2006 07:38 </t>
  </si>
  <si>
    <t> -0.0153 </t>
  </si>
  <si>
    <t>2454303.6870 </t>
  </si>
  <si>
    <t> 22.07.2007 04:29 </t>
  </si>
  <si>
    <t> -0.0146 </t>
  </si>
  <si>
    <t>2454303.689 </t>
  </si>
  <si>
    <t> 22.07.2007 04:32 </t>
  </si>
  <si>
    <t>2454394.965 </t>
  </si>
  <si>
    <t> 21.10.2007 11:09 </t>
  </si>
  <si>
    <t>VSB 46 </t>
  </si>
  <si>
    <t>2454641.7524 </t>
  </si>
  <si>
    <t> 24.06.2008 06:03 </t>
  </si>
  <si>
    <t> -0.0111 </t>
  </si>
  <si>
    <t> J.Bialozynski </t>
  </si>
  <si>
    <t>JAAVSO 36(2);186 </t>
  </si>
  <si>
    <t>2454668.7974 </t>
  </si>
  <si>
    <t> 21.07.2008 07:08 </t>
  </si>
  <si>
    <t>2454697.5417 </t>
  </si>
  <si>
    <t> 19.08.2008 01:00 </t>
  </si>
  <si>
    <t> -0.0020 </t>
  </si>
  <si>
    <t>-I</t>
  </si>
  <si>
    <t> P.Frank </t>
  </si>
  <si>
    <t>BAVM 212 </t>
  </si>
  <si>
    <t>2454709.385 </t>
  </si>
  <si>
    <t> 30.08.2008 21:14 </t>
  </si>
  <si>
    <t>11116</t>
  </si>
  <si>
    <t> P.Stein </t>
  </si>
  <si>
    <t>BAVM 204 </t>
  </si>
  <si>
    <t>2454996.7204 </t>
  </si>
  <si>
    <t> 14.06.2009 05:17 </t>
  </si>
  <si>
    <t>11201</t>
  </si>
  <si>
    <t> -0.0081 </t>
  </si>
  <si>
    <t> JAAVSO 38;85 </t>
  </si>
  <si>
    <t>2455042.3649 </t>
  </si>
  <si>
    <t> 29.07.2009 20:45 </t>
  </si>
  <si>
    <t>11214.5</t>
  </si>
  <si>
    <t>2455067.7131 </t>
  </si>
  <si>
    <t> 24.08.2009 05:06 </t>
  </si>
  <si>
    <t>11222</t>
  </si>
  <si>
    <t> -0.0084 </t>
  </si>
  <si>
    <t>2455087.995 </t>
  </si>
  <si>
    <t> 13.09.2009 11:52 </t>
  </si>
  <si>
    <t>11228</t>
  </si>
  <si>
    <t>VSB 50 </t>
  </si>
  <si>
    <t>2455429.4251 </t>
  </si>
  <si>
    <t> 20.08.2010 22:12 </t>
  </si>
  <si>
    <t>11329</t>
  </si>
  <si>
    <t> -0.0227 </t>
  </si>
  <si>
    <t> J.Starzomski </t>
  </si>
  <si>
    <t>OEJV 0137 </t>
  </si>
  <si>
    <t>2455429.438 </t>
  </si>
  <si>
    <t> 20.08.2010 22:30 </t>
  </si>
  <si>
    <t> K.Rätz </t>
  </si>
  <si>
    <t>BAVM 218 </t>
  </si>
  <si>
    <t>2455449.7247 </t>
  </si>
  <si>
    <t> 10.09.2010 05:23 </t>
  </si>
  <si>
    <t>11335</t>
  </si>
  <si>
    <t> -0.0068 </t>
  </si>
  <si>
    <t> JAAVSO 39;94 </t>
  </si>
  <si>
    <t>2455740.457 </t>
  </si>
  <si>
    <t> 27.06.2011 22:58 </t>
  </si>
  <si>
    <t>11421</t>
  </si>
  <si>
    <t>OEJV 0142 </t>
  </si>
  <si>
    <t>2455828.3559 </t>
  </si>
  <si>
    <t> 23.09.2011 20:32 </t>
  </si>
  <si>
    <t>11447</t>
  </si>
  <si>
    <t> -0.0050 </t>
  </si>
  <si>
    <t>BAVM 225 </t>
  </si>
  <si>
    <t>2455850.342 </t>
  </si>
  <si>
    <t> 15.10.2011 20:12 </t>
  </si>
  <si>
    <t>11453.5</t>
  </si>
  <si>
    <t>2456186.7033 </t>
  </si>
  <si>
    <t> 16.09.2012 04:52 </t>
  </si>
  <si>
    <t>11553</t>
  </si>
  <si>
    <t> -0.0032 </t>
  </si>
  <si>
    <t> JAAVSO 41;122 </t>
  </si>
  <si>
    <t>2456526.438 </t>
  </si>
  <si>
    <t> 21.08.2013 22:30 </t>
  </si>
  <si>
    <t>11653.5</t>
  </si>
  <si>
    <t> -0.021 </t>
  </si>
  <si>
    <t>BAVM 234 </t>
  </si>
  <si>
    <t>2456541.6704 </t>
  </si>
  <si>
    <t> 06.09.2013 04:05 </t>
  </si>
  <si>
    <t>11658</t>
  </si>
  <si>
    <t> -0.0011 </t>
  </si>
  <si>
    <t> JAAVSO 41;328 </t>
  </si>
  <si>
    <t>2456815.5027 </t>
  </si>
  <si>
    <t> 07.06.2014 00:03 </t>
  </si>
  <si>
    <t>11739</t>
  </si>
  <si>
    <t> 0.0010 </t>
  </si>
  <si>
    <t> F.Agerer </t>
  </si>
  <si>
    <t>BAVM 238 </t>
  </si>
  <si>
    <t>2456923.6827 </t>
  </si>
  <si>
    <t> 23.09.2014 04:23 </t>
  </si>
  <si>
    <t>11771</t>
  </si>
  <si>
    <t> 0.0012 </t>
  </si>
  <si>
    <t> JAAVSO 42;426 </t>
  </si>
  <si>
    <t>II</t>
  </si>
  <si>
    <t>BAD?</t>
  </si>
  <si>
    <t>s5</t>
  </si>
  <si>
    <t>s6</t>
  </si>
  <si>
    <t>Start of Lin fit (row)</t>
  </si>
  <si>
    <t>Start cell (x)</t>
  </si>
  <si>
    <t>Start cell (y)</t>
  </si>
  <si>
    <t>Prim. Fit</t>
  </si>
  <si>
    <t>Sec. Fit</t>
  </si>
  <si>
    <t>Primary</t>
  </si>
  <si>
    <t>Secondary</t>
  </si>
  <si>
    <t>Prim. Ephem. =</t>
  </si>
  <si>
    <t>Sec. Ephem. =</t>
  </si>
  <si>
    <t>IBVS 6196</t>
  </si>
  <si>
    <t>JAVSO..46..184</t>
  </si>
  <si>
    <t>JAVSO..47..263</t>
  </si>
  <si>
    <t>JAVSO..48…87</t>
  </si>
  <si>
    <t>JAVSO..48..256</t>
  </si>
  <si>
    <t>OEJV 0211</t>
  </si>
  <si>
    <t>JAVSO 49, 108</t>
  </si>
  <si>
    <t>JAVSO, 50, 133</t>
  </si>
  <si>
    <t>JAAVSO, 50, 255</t>
  </si>
  <si>
    <t>JAAVSO, 51, 250</t>
  </si>
  <si>
    <t>05/11/1890</t>
  </si>
  <si>
    <t>14/07/1891</t>
  </si>
  <si>
    <t>23/08/1895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</si>
</sst>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0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trike/>
      <sz val="10"/>
      <color indexed="8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0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22" fillId="0" borderId="0"/>
    <xf numFmtId="0" fontId="6" fillId="0" borderId="0"/>
    <xf numFmtId="0" fontId="8" fillId="0" borderId="0"/>
    <xf numFmtId="0" fontId="22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8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>
      <alignment vertical="top"/>
    </xf>
    <xf numFmtId="0" fontId="0" fillId="0" borderId="0" xfId="0">
      <alignment vertical="top"/>
    </xf>
    <xf numFmtId="0" fontId="15" fillId="0" borderId="0" xfId="0" applyFont="1">
      <alignment vertical="top"/>
    </xf>
    <xf numFmtId="0" fontId="4" fillId="0" borderId="0" xfId="0" applyFo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2" fillId="0" borderId="0" xfId="0" applyNumberFormat="1" applyFont="1">
      <alignment vertical="top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0" xfId="0" applyFont="1">
      <alignment vertical="top"/>
    </xf>
    <xf numFmtId="0" fontId="12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42" applyFont="1" applyAlignment="1">
      <alignment wrapText="1"/>
    </xf>
    <xf numFmtId="0" fontId="16" fillId="0" borderId="0" xfId="42" applyFont="1" applyAlignment="1">
      <alignment horizontal="center" wrapText="1"/>
    </xf>
    <xf numFmtId="0" fontId="16" fillId="0" borderId="0" xfId="42" applyFont="1" applyAlignment="1">
      <alignment horizontal="left" wrapText="1"/>
    </xf>
    <xf numFmtId="0" fontId="36" fillId="0" borderId="0" xfId="43" applyFont="1" applyAlignment="1">
      <alignment horizontal="left" vertical="center"/>
    </xf>
    <xf numFmtId="0" fontId="36" fillId="0" borderId="0" xfId="43" applyFont="1" applyAlignment="1">
      <alignment horizontal="center" vertical="center"/>
    </xf>
    <xf numFmtId="0" fontId="36" fillId="0" borderId="0" xfId="44" applyFont="1" applyAlignment="1">
      <alignment horizontal="left" vertical="center"/>
    </xf>
    <xf numFmtId="0" fontId="36" fillId="0" borderId="0" xfId="44" applyFont="1" applyAlignment="1">
      <alignment horizontal="center" vertical="center"/>
    </xf>
    <xf numFmtId="0" fontId="37" fillId="0" borderId="0" xfId="0" applyFont="1">
      <alignment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42" applyFont="1"/>
    <xf numFmtId="0" fontId="37" fillId="0" borderId="0" xfId="42" applyFont="1" applyAlignment="1">
      <alignment horizontal="center"/>
    </xf>
    <xf numFmtId="0" fontId="37" fillId="0" borderId="0" xfId="42" applyFont="1" applyAlignment="1">
      <alignment horizontal="left"/>
    </xf>
    <xf numFmtId="0" fontId="37" fillId="0" borderId="0" xfId="0" applyFont="1" applyAlignment="1"/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165" fontId="39" fillId="0" borderId="0" xfId="0" applyNumberFormat="1" applyFont="1" applyAlignment="1">
      <alignment horizontal="left" vertic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rmal_A_A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 Sge - O-C Diagr.</a:t>
            </a:r>
          </a:p>
        </c:rich>
      </c:tx>
      <c:layout>
        <c:manualLayout>
          <c:xMode val="edge"/>
          <c:yMode val="edge"/>
          <c:x val="0.39170571420507916"/>
          <c:y val="3.5031847133757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9345777148402"/>
          <c:y val="0.15286624203821655"/>
          <c:w val="0.80798892327447447"/>
          <c:h val="0.6146496815286623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Active!$H$21:$H$996</c:f>
              <c:numCache>
                <c:formatCode>General</c:formatCode>
                <c:ptCount val="976"/>
                <c:pt idx="0">
                  <c:v>-2.2420710000005784E-2</c:v>
                </c:pt>
                <c:pt idx="1">
                  <c:v>4.7748869999850285E-2</c:v>
                </c:pt>
                <c:pt idx="2">
                  <c:v>-7.6233650001086062E-2</c:v>
                </c:pt>
                <c:pt idx="3">
                  <c:v>-6.197959000019182E-2</c:v>
                </c:pt>
                <c:pt idx="4">
                  <c:v>5.8724699993035756E-3</c:v>
                </c:pt>
                <c:pt idx="5">
                  <c:v>2.0872469998721499E-2</c:v>
                </c:pt>
                <c:pt idx="6">
                  <c:v>-5.2230110000891727E-2</c:v>
                </c:pt>
                <c:pt idx="7">
                  <c:v>8.4345799987204373E-3</c:v>
                </c:pt>
                <c:pt idx="8">
                  <c:v>1.8126699978893157E-3</c:v>
                </c:pt>
                <c:pt idx="9">
                  <c:v>-2.9326000003493391E-4</c:v>
                </c:pt>
                <c:pt idx="10">
                  <c:v>-2.4865600007615285E-3</c:v>
                </c:pt>
                <c:pt idx="11">
                  <c:v>6.5544999961275607E-4</c:v>
                </c:pt>
                <c:pt idx="12">
                  <c:v>-4.471300017030444E-4</c:v>
                </c:pt>
                <c:pt idx="13">
                  <c:v>8.5528699983115075E-3</c:v>
                </c:pt>
                <c:pt idx="14">
                  <c:v>2.6948799986712402E-3</c:v>
                </c:pt>
                <c:pt idx="15">
                  <c:v>7.4562199988577049E-3</c:v>
                </c:pt>
                <c:pt idx="16">
                  <c:v>8.8368899996567052E-3</c:v>
                </c:pt>
                <c:pt idx="17">
                  <c:v>6.5982300002360716E-3</c:v>
                </c:pt>
                <c:pt idx="18">
                  <c:v>9.5982299990282627E-3</c:v>
                </c:pt>
                <c:pt idx="19">
                  <c:v>-1.2700799998128787E-3</c:v>
                </c:pt>
                <c:pt idx="20">
                  <c:v>-1.7171119998238282E-2</c:v>
                </c:pt>
                <c:pt idx="21">
                  <c:v>2.0487639998464147E-2</c:v>
                </c:pt>
                <c:pt idx="22">
                  <c:v>6.4817099992069416E-3</c:v>
                </c:pt>
                <c:pt idx="23">
                  <c:v>1.3850519997504307E-2</c:v>
                </c:pt>
                <c:pt idx="24">
                  <c:v>0</c:v>
                </c:pt>
                <c:pt idx="25">
                  <c:v>1.5999999995983671E-3</c:v>
                </c:pt>
                <c:pt idx="26">
                  <c:v>-6.3866000346024521E-4</c:v>
                </c:pt>
                <c:pt idx="27">
                  <c:v>-5.2757800040126313E-3</c:v>
                </c:pt>
                <c:pt idx="28">
                  <c:v>-4.3724300012399908E-3</c:v>
                </c:pt>
                <c:pt idx="29">
                  <c:v>-1.4237200011848472E-3</c:v>
                </c:pt>
                <c:pt idx="30">
                  <c:v>7.7182899985928088E-3</c:v>
                </c:pt>
                <c:pt idx="31">
                  <c:v>-1.0520370000449475E-2</c:v>
                </c:pt>
                <c:pt idx="32">
                  <c:v>6.4096999994944781E-4</c:v>
                </c:pt>
                <c:pt idx="33">
                  <c:v>-4.2363500033388846E-3</c:v>
                </c:pt>
                <c:pt idx="34">
                  <c:v>-2.8763999944203533E-4</c:v>
                </c:pt>
                <c:pt idx="35">
                  <c:v>4.7123600015765987E-3</c:v>
                </c:pt>
                <c:pt idx="36">
                  <c:v>-4.5262999992701225E-3</c:v>
                </c:pt>
                <c:pt idx="37">
                  <c:v>-8.4020800022699405E-3</c:v>
                </c:pt>
                <c:pt idx="38">
                  <c:v>4.9533999845152721E-4</c:v>
                </c:pt>
                <c:pt idx="39">
                  <c:v>-9.3626500020036474E-3</c:v>
                </c:pt>
                <c:pt idx="40">
                  <c:v>4.6373499972105492E-3</c:v>
                </c:pt>
                <c:pt idx="41">
                  <c:v>1.039868999941973E-2</c:v>
                </c:pt>
                <c:pt idx="42">
                  <c:v>1.8347400000493508E-2</c:v>
                </c:pt>
                <c:pt idx="43">
                  <c:v>2.4894099988159724E-3</c:v>
                </c:pt>
                <c:pt idx="44">
                  <c:v>-2.3842999871703796E-4</c:v>
                </c:pt>
                <c:pt idx="45">
                  <c:v>-1.2096420003217645E-2</c:v>
                </c:pt>
                <c:pt idx="46">
                  <c:v>7.5682699971366674E-3</c:v>
                </c:pt>
                <c:pt idx="47">
                  <c:v>1.3613629998872057E-2</c:v>
                </c:pt>
                <c:pt idx="48">
                  <c:v>1.6589899969403632E-3</c:v>
                </c:pt>
                <c:pt idx="49">
                  <c:v>-6.3923000016075093E-3</c:v>
                </c:pt>
                <c:pt idx="50">
                  <c:v>5.1104999874951318E-4</c:v>
                </c:pt>
                <c:pt idx="51">
                  <c:v>-4.3469400006870274E-3</c:v>
                </c:pt>
                <c:pt idx="52">
                  <c:v>-2.204930002335459E-3</c:v>
                </c:pt>
                <c:pt idx="53">
                  <c:v>-3.2680799995432608E-3</c:v>
                </c:pt>
                <c:pt idx="54">
                  <c:v>-8.1773599995358381E-3</c:v>
                </c:pt>
                <c:pt idx="55">
                  <c:v>8.6206999912974425E-4</c:v>
                </c:pt>
                <c:pt idx="56">
                  <c:v>2.4914499990700278E-3</c:v>
                </c:pt>
                <c:pt idx="57">
                  <c:v>6.4754699997138232E-3</c:v>
                </c:pt>
                <c:pt idx="58">
                  <c:v>2.690409997740062E-3</c:v>
                </c:pt>
                <c:pt idx="59">
                  <c:v>-2.2188700022525154E-3</c:v>
                </c:pt>
                <c:pt idx="60">
                  <c:v>4.6844800017424859E-3</c:v>
                </c:pt>
                <c:pt idx="61">
                  <c:v>-4.4121700011601206E-3</c:v>
                </c:pt>
                <c:pt idx="62">
                  <c:v>-2.3905300040496513E-3</c:v>
                </c:pt>
                <c:pt idx="63">
                  <c:v>-1.8856400020013098E-3</c:v>
                </c:pt>
                <c:pt idx="64">
                  <c:v>-6.4201799978036433E-3</c:v>
                </c:pt>
                <c:pt idx="65">
                  <c:v>5.7671899958222639E-3</c:v>
                </c:pt>
                <c:pt idx="66">
                  <c:v>1.0767189996840898E-2</c:v>
                </c:pt>
                <c:pt idx="67">
                  <c:v>1.2661500004469417E-3</c:v>
                </c:pt>
                <c:pt idx="68">
                  <c:v>-1.5449829999852227E-2</c:v>
                </c:pt>
                <c:pt idx="69">
                  <c:v>1.55016999997315E-3</c:v>
                </c:pt>
                <c:pt idx="70">
                  <c:v>-1.140447000216227E-2</c:v>
                </c:pt>
                <c:pt idx="71">
                  <c:v>1.5955300004861783E-3</c:v>
                </c:pt>
                <c:pt idx="72">
                  <c:v>4.4599499997275416E-3</c:v>
                </c:pt>
                <c:pt idx="73">
                  <c:v>1.0642659999575699E-2</c:v>
                </c:pt>
                <c:pt idx="74">
                  <c:v>2.3601799985044636E-3</c:v>
                </c:pt>
                <c:pt idx="75">
                  <c:v>7.7292200003284961E-3</c:v>
                </c:pt>
                <c:pt idx="76">
                  <c:v>6.4467399970453698E-3</c:v>
                </c:pt>
                <c:pt idx="77">
                  <c:v>2.1703419999539619E-2</c:v>
                </c:pt>
                <c:pt idx="78">
                  <c:v>1.4606770000682445E-2</c:v>
                </c:pt>
                <c:pt idx="79">
                  <c:v>1.2155479998909868E-2</c:v>
                </c:pt>
                <c:pt idx="80">
                  <c:v>8.9696499999263324E-3</c:v>
                </c:pt>
                <c:pt idx="81">
                  <c:v>8.8729999988572672E-3</c:v>
                </c:pt>
                <c:pt idx="82">
                  <c:v>5.6796999997459352E-3</c:v>
                </c:pt>
                <c:pt idx="83">
                  <c:v>-3.6280001950217411E-5</c:v>
                </c:pt>
                <c:pt idx="84">
                  <c:v>1.0725060001277598E-2</c:v>
                </c:pt>
                <c:pt idx="85">
                  <c:v>1.6284100020129699E-3</c:v>
                </c:pt>
                <c:pt idx="86">
                  <c:v>2.7704200001608115E-3</c:v>
                </c:pt>
                <c:pt idx="87">
                  <c:v>1.1577119999856222E-2</c:v>
                </c:pt>
                <c:pt idx="88">
                  <c:v>-2.4235509998106863E-2</c:v>
                </c:pt>
                <c:pt idx="89">
                  <c:v>5.6678399996599182E-3</c:v>
                </c:pt>
                <c:pt idx="90">
                  <c:v>9.4291800014616456E-3</c:v>
                </c:pt>
                <c:pt idx="91">
                  <c:v>9.4745399983366951E-3</c:v>
                </c:pt>
                <c:pt idx="92">
                  <c:v>3.8374199975805823E-3</c:v>
                </c:pt>
                <c:pt idx="93">
                  <c:v>8.7407699975301512E-3</c:v>
                </c:pt>
                <c:pt idx="94">
                  <c:v>3.7348400001064874E-3</c:v>
                </c:pt>
                <c:pt idx="95">
                  <c:v>4.6381899956031702E-3</c:v>
                </c:pt>
                <c:pt idx="96">
                  <c:v>-2.3796000023139641E-3</c:v>
                </c:pt>
                <c:pt idx="97">
                  <c:v>2.2517819998029154E-2</c:v>
                </c:pt>
                <c:pt idx="98">
                  <c:v>-6.3638899991929065E-3</c:v>
                </c:pt>
                <c:pt idx="99">
                  <c:v>-3.2278100006806199E-3</c:v>
                </c:pt>
                <c:pt idx="100">
                  <c:v>4.5788899988110643E-3</c:v>
                </c:pt>
                <c:pt idx="101">
                  <c:v>-4.1035900030692574E-3</c:v>
                </c:pt>
                <c:pt idx="102">
                  <c:v>3.884550002112519E-3</c:v>
                </c:pt>
                <c:pt idx="103">
                  <c:v>-3.0878799989295658E-3</c:v>
                </c:pt>
                <c:pt idx="104">
                  <c:v>-3.2417500042356551E-3</c:v>
                </c:pt>
                <c:pt idx="105">
                  <c:v>9.2963999850326218E-4</c:v>
                </c:pt>
                <c:pt idx="106">
                  <c:v>-2.7214180001465138E-2</c:v>
                </c:pt>
                <c:pt idx="107">
                  <c:v>2.6832399962586351E-3</c:v>
                </c:pt>
                <c:pt idx="108">
                  <c:v>-7.2714000016276259E-3</c:v>
                </c:pt>
                <c:pt idx="109">
                  <c:v>-2.2714000006089918E-3</c:v>
                </c:pt>
                <c:pt idx="110">
                  <c:v>-5.7941000341088511E-4</c:v>
                </c:pt>
                <c:pt idx="111">
                  <c:v>1.0765949999040458E-2</c:v>
                </c:pt>
                <c:pt idx="112">
                  <c:v>-9.2026300008001272E-3</c:v>
                </c:pt>
                <c:pt idx="113">
                  <c:v>5.7007200011867099E-3</c:v>
                </c:pt>
                <c:pt idx="114">
                  <c:v>-2.3505700009991415E-3</c:v>
                </c:pt>
                <c:pt idx="115">
                  <c:v>1.5527799987467006E-3</c:v>
                </c:pt>
                <c:pt idx="116">
                  <c:v>-2.4980000307550654E-4</c:v>
                </c:pt>
                <c:pt idx="117">
                  <c:v>5.7441999888396822E-4</c:v>
                </c:pt>
                <c:pt idx="118">
                  <c:v>1.1716430002707057E-2</c:v>
                </c:pt>
                <c:pt idx="119">
                  <c:v>2.9372999997576699E-3</c:v>
                </c:pt>
                <c:pt idx="120">
                  <c:v>-1.1593500021263026E-3</c:v>
                </c:pt>
                <c:pt idx="121">
                  <c:v>-3.1139900020207278E-3</c:v>
                </c:pt>
                <c:pt idx="122">
                  <c:v>8.8600999879417941E-4</c:v>
                </c:pt>
                <c:pt idx="123">
                  <c:v>-1.397197999904165E-2</c:v>
                </c:pt>
                <c:pt idx="124">
                  <c:v>-1.140393999958178E-2</c:v>
                </c:pt>
                <c:pt idx="125">
                  <c:v>-6.2619300006190315E-3</c:v>
                </c:pt>
                <c:pt idx="126">
                  <c:v>-1.2619300032383762E-3</c:v>
                </c:pt>
                <c:pt idx="127">
                  <c:v>-5.3585800014843699E-3</c:v>
                </c:pt>
                <c:pt idx="128">
                  <c:v>-3.7165700014156755E-3</c:v>
                </c:pt>
                <c:pt idx="129">
                  <c:v>1.5447699988726526E-3</c:v>
                </c:pt>
                <c:pt idx="130">
                  <c:v>-4.0745600017544348E-3</c:v>
                </c:pt>
                <c:pt idx="131">
                  <c:v>-8.3132200015825219E-3</c:v>
                </c:pt>
                <c:pt idx="132">
                  <c:v>-3.4098700016329531E-3</c:v>
                </c:pt>
                <c:pt idx="133">
                  <c:v>-2.6785999943967909E-4</c:v>
                </c:pt>
                <c:pt idx="134">
                  <c:v>-5.5740600000717677E-3</c:v>
                </c:pt>
                <c:pt idx="135">
                  <c:v>-1.173290002043359E-3</c:v>
                </c:pt>
                <c:pt idx="136">
                  <c:v>6.274799961829558E-4</c:v>
                </c:pt>
                <c:pt idx="137">
                  <c:v>3.7694899983762298E-3</c:v>
                </c:pt>
                <c:pt idx="138">
                  <c:v>2.9114999997545965E-3</c:v>
                </c:pt>
                <c:pt idx="139">
                  <c:v>1.8148500021197833E-3</c:v>
                </c:pt>
                <c:pt idx="140">
                  <c:v>-3.1122200016397983E-3</c:v>
                </c:pt>
                <c:pt idx="141">
                  <c:v>-3.3055200001399498E-3</c:v>
                </c:pt>
                <c:pt idx="142">
                  <c:v>-5.4021700016164687E-3</c:v>
                </c:pt>
                <c:pt idx="143">
                  <c:v>-4.4534600019687787E-3</c:v>
                </c:pt>
                <c:pt idx="144">
                  <c:v>-6.5047500029322691E-3</c:v>
                </c:pt>
                <c:pt idx="145">
                  <c:v>-2.9039800028840546E-3</c:v>
                </c:pt>
                <c:pt idx="146">
                  <c:v>-6.1872299993410707E-3</c:v>
                </c:pt>
                <c:pt idx="147">
                  <c:v>-7.0452199979627039E-3</c:v>
                </c:pt>
                <c:pt idx="148">
                  <c:v>-6.2898100004531443E-3</c:v>
                </c:pt>
                <c:pt idx="149">
                  <c:v>-3.2957399998849723E-3</c:v>
                </c:pt>
                <c:pt idx="150">
                  <c:v>-8.3135300010326318E-3</c:v>
                </c:pt>
                <c:pt idx="151">
                  <c:v>-9.4161099987104535E-3</c:v>
                </c:pt>
                <c:pt idx="152">
                  <c:v>-3.2583899992459919E-3</c:v>
                </c:pt>
                <c:pt idx="153">
                  <c:v>-1.3146029999916209E-2</c:v>
                </c:pt>
                <c:pt idx="154">
                  <c:v>-6.1243900017871056E-3</c:v>
                </c:pt>
                <c:pt idx="155">
                  <c:v>-3.1303200012189336E-3</c:v>
                </c:pt>
                <c:pt idx="156">
                  <c:v>-1.8345570002566092E-2</c:v>
                </c:pt>
                <c:pt idx="157">
                  <c:v>-1.3130629999068333E-2</c:v>
                </c:pt>
                <c:pt idx="158">
                  <c:v>-1.3284500004374422E-2</c:v>
                </c:pt>
                <c:pt idx="159">
                  <c:v>-1.4120849999017082E-2</c:v>
                </c:pt>
                <c:pt idx="160">
                  <c:v>-1.3217500003520399E-2</c:v>
                </c:pt>
                <c:pt idx="161">
                  <c:v>-1.5056160002131946E-2</c:v>
                </c:pt>
                <c:pt idx="162">
                  <c:v>-6.1445700048352592E-3</c:v>
                </c:pt>
                <c:pt idx="163">
                  <c:v>-1.4457000361289829E-4</c:v>
                </c:pt>
                <c:pt idx="164">
                  <c:v>-6.2412199986283667E-3</c:v>
                </c:pt>
                <c:pt idx="165">
                  <c:v>-7.0992100008879788E-3</c:v>
                </c:pt>
                <c:pt idx="166">
                  <c:v>-1.4053850005439017E-2</c:v>
                </c:pt>
                <c:pt idx="167">
                  <c:v>-1.2053850005031563E-2</c:v>
                </c:pt>
                <c:pt idx="168">
                  <c:v>-8.0538500042166561E-3</c:v>
                </c:pt>
                <c:pt idx="169">
                  <c:v>-5.0538500072434545E-3</c:v>
                </c:pt>
                <c:pt idx="170">
                  <c:v>-1.0538500064285472E-3</c:v>
                </c:pt>
                <c:pt idx="171">
                  <c:v>-4.150500004470814E-3</c:v>
                </c:pt>
                <c:pt idx="172">
                  <c:v>-2.3343800006841775E-2</c:v>
                </c:pt>
                <c:pt idx="173">
                  <c:v>-2.3201790005259681E-2</c:v>
                </c:pt>
                <c:pt idx="174">
                  <c:v>-1.5201790003629867E-2</c:v>
                </c:pt>
                <c:pt idx="175">
                  <c:v>-1.0201789998973254E-2</c:v>
                </c:pt>
                <c:pt idx="176">
                  <c:v>-1.6038139998272527E-2</c:v>
                </c:pt>
                <c:pt idx="177">
                  <c:v>-9.0105700073763728E-3</c:v>
                </c:pt>
                <c:pt idx="178">
                  <c:v>-1.0022430004028138E-2</c:v>
                </c:pt>
                <c:pt idx="179">
                  <c:v>-1.1614189999818336E-2</c:v>
                </c:pt>
                <c:pt idx="180">
                  <c:v>2.9025600015302189E-3</c:v>
                </c:pt>
                <c:pt idx="181">
                  <c:v>-1.8290740008524153E-2</c:v>
                </c:pt>
                <c:pt idx="182">
                  <c:v>-2.2453799974755384E-3</c:v>
                </c:pt>
                <c:pt idx="183">
                  <c:v>-4.0363700027228333E-3</c:v>
                </c:pt>
                <c:pt idx="184">
                  <c:v>-7.9930900028557517E-3</c:v>
                </c:pt>
                <c:pt idx="185">
                  <c:v>-3.7603599994326942E-3</c:v>
                </c:pt>
                <c:pt idx="186">
                  <c:v>-3.1253200068022124E-3</c:v>
                </c:pt>
                <c:pt idx="187">
                  <c:v>-2.1253200029605068E-3</c:v>
                </c:pt>
                <c:pt idx="188">
                  <c:v>-3.0070300053921528E-3</c:v>
                </c:pt>
                <c:pt idx="189">
                  <c:v>-3.6109610002313275E-2</c:v>
                </c:pt>
                <c:pt idx="190">
                  <c:v>-6.5064250004070345E-2</c:v>
                </c:pt>
                <c:pt idx="191">
                  <c:v>-8.9997250004671514E-2</c:v>
                </c:pt>
                <c:pt idx="192">
                  <c:v>-1.7190550002851523E-2</c:v>
                </c:pt>
                <c:pt idx="193">
                  <c:v>-1.1776380000810605E-2</c:v>
                </c:pt>
                <c:pt idx="194">
                  <c:v>7.7933669999765698E-2</c:v>
                </c:pt>
                <c:pt idx="195">
                  <c:v>-8.7924320003367029E-2</c:v>
                </c:pt>
                <c:pt idx="196">
                  <c:v>-2.1078400095575489E-3</c:v>
                </c:pt>
                <c:pt idx="197">
                  <c:v>-7.898955000564456E-2</c:v>
                </c:pt>
                <c:pt idx="198">
                  <c:v>5.5810000048950315E-5</c:v>
                </c:pt>
                <c:pt idx="199">
                  <c:v>2.8625100021599792E-3</c:v>
                </c:pt>
                <c:pt idx="200">
                  <c:v>-4.4092130003264174E-2</c:v>
                </c:pt>
                <c:pt idx="201">
                  <c:v>5.811219998577144E-3</c:v>
                </c:pt>
                <c:pt idx="202">
                  <c:v>-1.8019199997070245E-2</c:v>
                </c:pt>
                <c:pt idx="203">
                  <c:v>9.2951000260654837E-4</c:v>
                </c:pt>
                <c:pt idx="204">
                  <c:v>3.9965099931578152E-3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25-4293-A14A-013517BF621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Active!$D$22:$D$50</c:f>
                <c:numCache>
                  <c:formatCode>General</c:formatCode>
                  <c:ptCount val="29"/>
                  <c:pt idx="23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Active!$I$21:$I$996</c:f>
              <c:numCache>
                <c:formatCode>General</c:formatCode>
                <c:ptCount val="976"/>
                <c:pt idx="205">
                  <c:v>-3.1001400056993589E-3</c:v>
                </c:pt>
                <c:pt idx="206">
                  <c:v>5.8485699992161244E-3</c:v>
                </c:pt>
                <c:pt idx="207">
                  <c:v>1.0921499997493811E-2</c:v>
                </c:pt>
                <c:pt idx="210">
                  <c:v>6.0122200011392124E-3</c:v>
                </c:pt>
                <c:pt idx="211">
                  <c:v>8.012220001546666E-3</c:v>
                </c:pt>
                <c:pt idx="212">
                  <c:v>1.2818920004065149E-2</c:v>
                </c:pt>
                <c:pt idx="213">
                  <c:v>2.9609299963340163E-3</c:v>
                </c:pt>
                <c:pt idx="214">
                  <c:v>4.9609299967414699E-3</c:v>
                </c:pt>
                <c:pt idx="215">
                  <c:v>3.937210000003688E-3</c:v>
                </c:pt>
                <c:pt idx="216">
                  <c:v>6.9372100042528473E-3</c:v>
                </c:pt>
                <c:pt idx="219">
                  <c:v>9.3128000298747793E-4</c:v>
                </c:pt>
                <c:pt idx="220">
                  <c:v>7.9312800007755868E-3</c:v>
                </c:pt>
                <c:pt idx="221">
                  <c:v>2.8346300023258664E-3</c:v>
                </c:pt>
                <c:pt idx="222">
                  <c:v>6.8346300031407736E-3</c:v>
                </c:pt>
                <c:pt idx="223">
                  <c:v>8.8346300035482273E-3</c:v>
                </c:pt>
                <c:pt idx="225">
                  <c:v>2.8823000320699066E-4</c:v>
                </c:pt>
                <c:pt idx="227">
                  <c:v>6.9745599976158701E-3</c:v>
                </c:pt>
                <c:pt idx="228">
                  <c:v>0.59647159500309499</c:v>
                </c:pt>
                <c:pt idx="229">
                  <c:v>3.0652799978270195E-3</c:v>
                </c:pt>
                <c:pt idx="241">
                  <c:v>3.0356299903360195E-3</c:v>
                </c:pt>
                <c:pt idx="244">
                  <c:v>1.2229999992996454E-3</c:v>
                </c:pt>
                <c:pt idx="246">
                  <c:v>-6.6950000473298132E-5</c:v>
                </c:pt>
                <c:pt idx="247">
                  <c:v>1.8363999988650903E-3</c:v>
                </c:pt>
                <c:pt idx="248">
                  <c:v>2.8364000027067959E-3</c:v>
                </c:pt>
                <c:pt idx="249">
                  <c:v>-9.4273000286193565E-4</c:v>
                </c:pt>
                <c:pt idx="252">
                  <c:v>-2.9940199965494685E-3</c:v>
                </c:pt>
                <c:pt idx="253">
                  <c:v>5.9800076996907592E-6</c:v>
                </c:pt>
                <c:pt idx="254">
                  <c:v>2.0059800008311868E-3</c:v>
                </c:pt>
                <c:pt idx="255">
                  <c:v>3.0059800046728924E-3</c:v>
                </c:pt>
                <c:pt idx="256">
                  <c:v>9.0059800058952533E-3</c:v>
                </c:pt>
                <c:pt idx="257">
                  <c:v>2.2900000039953738E-3</c:v>
                </c:pt>
                <c:pt idx="258">
                  <c:v>3.0513399979099631E-3</c:v>
                </c:pt>
                <c:pt idx="259">
                  <c:v>7.0513399987248704E-3</c:v>
                </c:pt>
                <c:pt idx="262">
                  <c:v>-1.9783100069616921E-3</c:v>
                </c:pt>
                <c:pt idx="263">
                  <c:v>3.0216899976949207E-3</c:v>
                </c:pt>
                <c:pt idx="264">
                  <c:v>3.0216899976949207E-3</c:v>
                </c:pt>
                <c:pt idx="265">
                  <c:v>4.0216899942606688E-3</c:v>
                </c:pt>
                <c:pt idx="266">
                  <c:v>4.0216899942606688E-3</c:v>
                </c:pt>
                <c:pt idx="267">
                  <c:v>4.0216899942606688E-3</c:v>
                </c:pt>
                <c:pt idx="268">
                  <c:v>6.0216899946681224E-3</c:v>
                </c:pt>
                <c:pt idx="269">
                  <c:v>9.0216899989172816E-3</c:v>
                </c:pt>
                <c:pt idx="270">
                  <c:v>1.9250399927841499E-3</c:v>
                </c:pt>
                <c:pt idx="271">
                  <c:v>3.9250399931916036E-3</c:v>
                </c:pt>
                <c:pt idx="272">
                  <c:v>-0.1538619450002443</c:v>
                </c:pt>
                <c:pt idx="273">
                  <c:v>-2.0296000002417713E-3</c:v>
                </c:pt>
                <c:pt idx="274">
                  <c:v>-2.9599999834317714E-5</c:v>
                </c:pt>
                <c:pt idx="275">
                  <c:v>-1.6489300032844767E-3</c:v>
                </c:pt>
                <c:pt idx="277">
                  <c:v>3.8737499999115244E-3</c:v>
                </c:pt>
                <c:pt idx="278">
                  <c:v>3.9191100004245527E-3</c:v>
                </c:pt>
                <c:pt idx="279">
                  <c:v>-1.1775399980251677E-3</c:v>
                </c:pt>
                <c:pt idx="281">
                  <c:v>6.9920399982947856E-3</c:v>
                </c:pt>
                <c:pt idx="284">
                  <c:v>-5.9626000002026558E-3</c:v>
                </c:pt>
                <c:pt idx="285">
                  <c:v>5.0373999984003603E-3</c:v>
                </c:pt>
                <c:pt idx="286">
                  <c:v>-9.0592499982449226E-3</c:v>
                </c:pt>
                <c:pt idx="287">
                  <c:v>-3.0592499970225617E-3</c:v>
                </c:pt>
                <c:pt idx="288">
                  <c:v>5.9407500011730008E-3</c:v>
                </c:pt>
                <c:pt idx="289">
                  <c:v>1.5940750003210269E-2</c:v>
                </c:pt>
                <c:pt idx="290">
                  <c:v>-4.013890000351239E-3</c:v>
                </c:pt>
                <c:pt idx="291">
                  <c:v>-1.0138900033780374E-3</c:v>
                </c:pt>
                <c:pt idx="292">
                  <c:v>8.8945999596035108E-4</c:v>
                </c:pt>
                <c:pt idx="293">
                  <c:v>2.8894599963678047E-3</c:v>
                </c:pt>
                <c:pt idx="294">
                  <c:v>5.9040001360699534E-5</c:v>
                </c:pt>
                <c:pt idx="295">
                  <c:v>2.0590400017681532E-3</c:v>
                </c:pt>
                <c:pt idx="297">
                  <c:v>5.3430599946295843E-3</c:v>
                </c:pt>
                <c:pt idx="298">
                  <c:v>-1.9922499996027909E-3</c:v>
                </c:pt>
                <c:pt idx="302">
                  <c:v>-8.5024000145494938E-4</c:v>
                </c:pt>
                <c:pt idx="303">
                  <c:v>8.8598099973751232E-3</c:v>
                </c:pt>
                <c:pt idx="304">
                  <c:v>-1.6475500000524335E-2</c:v>
                </c:pt>
                <c:pt idx="305">
                  <c:v>-4.0948300011223182E-3</c:v>
                </c:pt>
                <c:pt idx="306">
                  <c:v>-2.0948300007148646E-3</c:v>
                </c:pt>
                <c:pt idx="307">
                  <c:v>9.9051700017298572E-3</c:v>
                </c:pt>
                <c:pt idx="310">
                  <c:v>4.2167600040556863E-3</c:v>
                </c:pt>
                <c:pt idx="311">
                  <c:v>2.5120110003626905E-2</c:v>
                </c:pt>
                <c:pt idx="312">
                  <c:v>-5.9765400001197122E-3</c:v>
                </c:pt>
                <c:pt idx="313">
                  <c:v>-1.976539999304805E-3</c:v>
                </c:pt>
                <c:pt idx="315">
                  <c:v>5.0234600057592615E-3</c:v>
                </c:pt>
                <c:pt idx="316">
                  <c:v>-4.0278300002682954E-3</c:v>
                </c:pt>
                <c:pt idx="317">
                  <c:v>1.9721700009540655E-3</c:v>
                </c:pt>
                <c:pt idx="318">
                  <c:v>8.9208799981861375E-3</c:v>
                </c:pt>
                <c:pt idx="319">
                  <c:v>2.2837599972262979E-3</c:v>
                </c:pt>
                <c:pt idx="320">
                  <c:v>-0.15267088000109652</c:v>
                </c:pt>
                <c:pt idx="321">
                  <c:v>2.4711299993214197E-3</c:v>
                </c:pt>
                <c:pt idx="322">
                  <c:v>2.232469996670261E-3</c:v>
                </c:pt>
                <c:pt idx="325">
                  <c:v>-1.8641799979377538E-3</c:v>
                </c:pt>
                <c:pt idx="326">
                  <c:v>-7.7280999976210296E-3</c:v>
                </c:pt>
                <c:pt idx="327">
                  <c:v>2.1468000340973958E-4</c:v>
                </c:pt>
                <c:pt idx="328">
                  <c:v>0.79040204999910202</c:v>
                </c:pt>
                <c:pt idx="329">
                  <c:v>2.0874999609077349E-4</c:v>
                </c:pt>
                <c:pt idx="330">
                  <c:v>-3.6492400031420402E-3</c:v>
                </c:pt>
                <c:pt idx="331">
                  <c:v>4.225410999788437E-2</c:v>
                </c:pt>
                <c:pt idx="333">
                  <c:v>6.080999446567148E-5</c:v>
                </c:pt>
                <c:pt idx="335">
                  <c:v>2.3448299980373122E-3</c:v>
                </c:pt>
                <c:pt idx="336">
                  <c:v>-0.752203495001595</c:v>
                </c:pt>
                <c:pt idx="337">
                  <c:v>-0.74520349500380689</c:v>
                </c:pt>
                <c:pt idx="338">
                  <c:v>-1.9904799992218614E-3</c:v>
                </c:pt>
                <c:pt idx="339">
                  <c:v>4.0095200020004995E-3</c:v>
                </c:pt>
                <c:pt idx="340">
                  <c:v>0.59839018999628024</c:v>
                </c:pt>
                <c:pt idx="341">
                  <c:v>0.6013901900005294</c:v>
                </c:pt>
                <c:pt idx="342">
                  <c:v>-6.0871300011058338E-3</c:v>
                </c:pt>
                <c:pt idx="343">
                  <c:v>9.1286999668227509E-4</c:v>
                </c:pt>
                <c:pt idx="344">
                  <c:v>2.9128699970897287E-3</c:v>
                </c:pt>
                <c:pt idx="345">
                  <c:v>1.2935400009155273E-3</c:v>
                </c:pt>
                <c:pt idx="346">
                  <c:v>4.293539997888729E-3</c:v>
                </c:pt>
                <c:pt idx="347">
                  <c:v>-4.6846545003063511E-2</c:v>
                </c:pt>
                <c:pt idx="348">
                  <c:v>1.9857999941450544E-3</c:v>
                </c:pt>
                <c:pt idx="349">
                  <c:v>-0.39456252500531264</c:v>
                </c:pt>
                <c:pt idx="351">
                  <c:v>0.19986350500403205</c:v>
                </c:pt>
                <c:pt idx="352">
                  <c:v>-4.0201299998443574E-3</c:v>
                </c:pt>
                <c:pt idx="353">
                  <c:v>-1.974770006199833E-3</c:v>
                </c:pt>
                <c:pt idx="354">
                  <c:v>0.20878849499422358</c:v>
                </c:pt>
                <c:pt idx="355">
                  <c:v>-0.54437916000460973</c:v>
                </c:pt>
                <c:pt idx="357">
                  <c:v>2.285530004883185E-3</c:v>
                </c:pt>
                <c:pt idx="358">
                  <c:v>2.285530004883185E-3</c:v>
                </c:pt>
                <c:pt idx="359">
                  <c:v>-1.9531300058588386E-3</c:v>
                </c:pt>
                <c:pt idx="360">
                  <c:v>1.1046869993151631E-2</c:v>
                </c:pt>
                <c:pt idx="361">
                  <c:v>-3.9077700057532638E-3</c:v>
                </c:pt>
                <c:pt idx="362">
                  <c:v>1.0092229997098912E-2</c:v>
                </c:pt>
                <c:pt idx="363">
                  <c:v>1.3092229994072113E-2</c:v>
                </c:pt>
                <c:pt idx="364">
                  <c:v>1.709222999488702E-2</c:v>
                </c:pt>
                <c:pt idx="365">
                  <c:v>2.2342399970511906E-3</c:v>
                </c:pt>
                <c:pt idx="366">
                  <c:v>2.9955799982417375E-3</c:v>
                </c:pt>
                <c:pt idx="367">
                  <c:v>4.9955799986491911E-3</c:v>
                </c:pt>
                <c:pt idx="368">
                  <c:v>6.9955799990566447E-3</c:v>
                </c:pt>
                <c:pt idx="369">
                  <c:v>0.71720859500055667</c:v>
                </c:pt>
                <c:pt idx="370">
                  <c:v>-8.9590599964139983E-3</c:v>
                </c:pt>
                <c:pt idx="371">
                  <c:v>9.4429000455420464E-4</c:v>
                </c:pt>
                <c:pt idx="372">
                  <c:v>-3.1070000040926971E-3</c:v>
                </c:pt>
                <c:pt idx="373">
                  <c:v>8.929999967222102E-4</c:v>
                </c:pt>
                <c:pt idx="374">
                  <c:v>-2.9374200021266006E-3</c:v>
                </c:pt>
                <c:pt idx="376">
                  <c:v>6.0625800033449195E-3</c:v>
                </c:pt>
                <c:pt idx="377">
                  <c:v>-6.5340000583091751E-4</c:v>
                </c:pt>
                <c:pt idx="378">
                  <c:v>-1.5892060000624042E-2</c:v>
                </c:pt>
                <c:pt idx="379">
                  <c:v>0.56539196000085212</c:v>
                </c:pt>
                <c:pt idx="380">
                  <c:v>-9.0853600049740635E-3</c:v>
                </c:pt>
                <c:pt idx="381">
                  <c:v>-2.085359999909997E-3</c:v>
                </c:pt>
                <c:pt idx="382">
                  <c:v>-1.085360003344249E-3</c:v>
                </c:pt>
                <c:pt idx="383">
                  <c:v>-0.75900650000403402</c:v>
                </c:pt>
                <c:pt idx="384">
                  <c:v>1.3550999574363232E-4</c:v>
                </c:pt>
                <c:pt idx="385">
                  <c:v>-4.3804700035252608E-3</c:v>
                </c:pt>
                <c:pt idx="387">
                  <c:v>0.24287120499502635</c:v>
                </c:pt>
                <c:pt idx="388">
                  <c:v>-3.0577900033676997E-3</c:v>
                </c:pt>
                <c:pt idx="389">
                  <c:v>-3.9157799983513542E-3</c:v>
                </c:pt>
                <c:pt idx="390">
                  <c:v>-9.6844774998317007E-2</c:v>
                </c:pt>
                <c:pt idx="391">
                  <c:v>-1.2429998605512083E-5</c:v>
                </c:pt>
                <c:pt idx="392">
                  <c:v>1.0329299984732643E-3</c:v>
                </c:pt>
                <c:pt idx="393">
                  <c:v>1.6936280000663828E-2</c:v>
                </c:pt>
                <c:pt idx="394">
                  <c:v>1.8936280001071282E-2</c:v>
                </c:pt>
                <c:pt idx="395">
                  <c:v>3.1694999779574573E-4</c:v>
                </c:pt>
                <c:pt idx="396">
                  <c:v>-2.54104000487132E-3</c:v>
                </c:pt>
                <c:pt idx="397">
                  <c:v>0.75429130499833263</c:v>
                </c:pt>
                <c:pt idx="398">
                  <c:v>1.9816400017589331E-3</c:v>
                </c:pt>
                <c:pt idx="399">
                  <c:v>2.9816399983246811E-3</c:v>
                </c:pt>
                <c:pt idx="400">
                  <c:v>1.6884990000107791E-2</c:v>
                </c:pt>
                <c:pt idx="403">
                  <c:v>-6.5194000053452328E-3</c:v>
                </c:pt>
                <c:pt idx="404">
                  <c:v>-3.7127000032342039E-3</c:v>
                </c:pt>
                <c:pt idx="405">
                  <c:v>-9.5135999436024576E-4</c:v>
                </c:pt>
                <c:pt idx="408">
                  <c:v>-0.3326673400006257</c:v>
                </c:pt>
                <c:pt idx="409">
                  <c:v>-0.33166734000405995</c:v>
                </c:pt>
                <c:pt idx="412">
                  <c:v>-1.0053940008219797E-2</c:v>
                </c:pt>
                <c:pt idx="413">
                  <c:v>-0.42067327000404475</c:v>
                </c:pt>
                <c:pt idx="414">
                  <c:v>-6.1505900084739551E-3</c:v>
                </c:pt>
                <c:pt idx="415">
                  <c:v>-4.1505900080665015E-3</c:v>
                </c:pt>
                <c:pt idx="416">
                  <c:v>8.494099965901114E-4</c:v>
                </c:pt>
                <c:pt idx="417">
                  <c:v>2.849409996997565E-3</c:v>
                </c:pt>
                <c:pt idx="418">
                  <c:v>4.8494099974050187E-3</c:v>
                </c:pt>
                <c:pt idx="419">
                  <c:v>-2.8843600011896342E-3</c:v>
                </c:pt>
                <c:pt idx="420">
                  <c:v>-0.73719402500137221</c:v>
                </c:pt>
                <c:pt idx="421">
                  <c:v>-1.269699000113178E-2</c:v>
                </c:pt>
                <c:pt idx="422">
                  <c:v>-2.6969899990945123E-3</c:v>
                </c:pt>
                <c:pt idx="423">
                  <c:v>0.44865803500579204</c:v>
                </c:pt>
                <c:pt idx="424">
                  <c:v>0.4506580350061995</c:v>
                </c:pt>
                <c:pt idx="427">
                  <c:v>0.17467774999386165</c:v>
                </c:pt>
                <c:pt idx="428">
                  <c:v>-6.5786999984993599E-3</c:v>
                </c:pt>
                <c:pt idx="429">
                  <c:v>-1.0675350000383332E-2</c:v>
                </c:pt>
                <c:pt idx="430">
                  <c:v>-4.9140100090880878E-3</c:v>
                </c:pt>
                <c:pt idx="433">
                  <c:v>0.8052990049982327</c:v>
                </c:pt>
                <c:pt idx="434">
                  <c:v>-9.9652999924728647E-3</c:v>
                </c:pt>
                <c:pt idx="435">
                  <c:v>-7.9652999993413687E-3</c:v>
                </c:pt>
                <c:pt idx="436">
                  <c:v>-4.9652999950922094E-3</c:v>
                </c:pt>
                <c:pt idx="437">
                  <c:v>-1.1300610007310752E-2</c:v>
                </c:pt>
                <c:pt idx="441">
                  <c:v>2.9861114999221172E-2</c:v>
                </c:pt>
                <c:pt idx="443">
                  <c:v>-1.2614279999979772E-2</c:v>
                </c:pt>
                <c:pt idx="444">
                  <c:v>-5.2336099979584105E-3</c:v>
                </c:pt>
                <c:pt idx="445">
                  <c:v>-5.7109299959847704E-3</c:v>
                </c:pt>
                <c:pt idx="448">
                  <c:v>-1.5689289997681044E-2</c:v>
                </c:pt>
                <c:pt idx="449">
                  <c:v>-8.6892899926169775E-3</c:v>
                </c:pt>
                <c:pt idx="450">
                  <c:v>-1.1643930003629066E-2</c:v>
                </c:pt>
                <c:pt idx="451">
                  <c:v>-8.5019200050737709E-3</c:v>
                </c:pt>
                <c:pt idx="452">
                  <c:v>-7.9792399992584251E-3</c:v>
                </c:pt>
                <c:pt idx="453">
                  <c:v>-3.9792399984435178E-3</c:v>
                </c:pt>
                <c:pt idx="456">
                  <c:v>-2.1837230000528507E-2</c:v>
                </c:pt>
                <c:pt idx="457">
                  <c:v>-1.8837230003555305E-2</c:v>
                </c:pt>
                <c:pt idx="458">
                  <c:v>-7.9338799987453967E-3</c:v>
                </c:pt>
                <c:pt idx="459">
                  <c:v>-5.9338799983379431E-3</c:v>
                </c:pt>
                <c:pt idx="460">
                  <c:v>-8.6498599994229153E-3</c:v>
                </c:pt>
                <c:pt idx="461">
                  <c:v>-1.1127179997856729E-2</c:v>
                </c:pt>
                <c:pt idx="463">
                  <c:v>-6.4349199965363368E-3</c:v>
                </c:pt>
                <c:pt idx="464">
                  <c:v>-8.6735800068709068E-3</c:v>
                </c:pt>
                <c:pt idx="465">
                  <c:v>-2.0150900003500283E-2</c:v>
                </c:pt>
                <c:pt idx="466">
                  <c:v>-1.4963530004024506E-2</c:v>
                </c:pt>
                <c:pt idx="467">
                  <c:v>-1.1963530007051304E-2</c:v>
                </c:pt>
                <c:pt idx="468">
                  <c:v>-7.9635300062363967E-3</c:v>
                </c:pt>
                <c:pt idx="469">
                  <c:v>-7.9635300062363967E-3</c:v>
                </c:pt>
                <c:pt idx="470">
                  <c:v>-4.9635300019872375E-3</c:v>
                </c:pt>
                <c:pt idx="471">
                  <c:v>-3.9635300054214895E-3</c:v>
                </c:pt>
                <c:pt idx="472">
                  <c:v>-1.5582860003632959E-2</c:v>
                </c:pt>
                <c:pt idx="473">
                  <c:v>1.0127499990630895E-3</c:v>
                </c:pt>
                <c:pt idx="474">
                  <c:v>-8.8452400013920851E-3</c:v>
                </c:pt>
                <c:pt idx="475">
                  <c:v>-7.8452400048263371E-3</c:v>
                </c:pt>
                <c:pt idx="476">
                  <c:v>-1.2561219999042805E-2</c:v>
                </c:pt>
                <c:pt idx="477">
                  <c:v>-1.4896530003170483E-2</c:v>
                </c:pt>
                <c:pt idx="478">
                  <c:v>-3.3284899982390925E-3</c:v>
                </c:pt>
                <c:pt idx="483">
                  <c:v>-5.6934499953058548E-3</c:v>
                </c:pt>
                <c:pt idx="484">
                  <c:v>-1.0028760007116944E-2</c:v>
                </c:pt>
                <c:pt idx="485">
                  <c:v>-1.2575159998959862E-2</c:v>
                </c:pt>
                <c:pt idx="486">
                  <c:v>-1.8138200030080043E-3</c:v>
                </c:pt>
                <c:pt idx="487">
                  <c:v>-5.9104700048919767E-3</c:v>
                </c:pt>
                <c:pt idx="490">
                  <c:v>2.1565300048678182E-3</c:v>
                </c:pt>
                <c:pt idx="500">
                  <c:v>-5.7339000341016799E-4</c:v>
                </c:pt>
                <c:pt idx="504">
                  <c:v>-3.8417000032495707E-3</c:v>
                </c:pt>
                <c:pt idx="505">
                  <c:v>-2.8417000066838227E-3</c:v>
                </c:pt>
                <c:pt idx="508">
                  <c:v>-1.6654330000164919E-2</c:v>
                </c:pt>
                <c:pt idx="509">
                  <c:v>-3.6543300011544488E-3</c:v>
                </c:pt>
                <c:pt idx="517">
                  <c:v>-5.6169800081988797E-3</c:v>
                </c:pt>
                <c:pt idx="518">
                  <c:v>-5.1909499961766414E-3</c:v>
                </c:pt>
                <c:pt idx="519">
                  <c:v>-5.6682700014789589E-3</c:v>
                </c:pt>
                <c:pt idx="520">
                  <c:v>-1.9719560004887171E-2</c:v>
                </c:pt>
                <c:pt idx="528">
                  <c:v>-5.8399299960001372E-3</c:v>
                </c:pt>
                <c:pt idx="529">
                  <c:v>-1.5697920003731269E-2</c:v>
                </c:pt>
                <c:pt idx="532">
                  <c:v>-8.5796300045331009E-3</c:v>
                </c:pt>
                <c:pt idx="535">
                  <c:v>-1.001158999861218E-2</c:v>
                </c:pt>
                <c:pt idx="537">
                  <c:v>-9.3193300053826533E-3</c:v>
                </c:pt>
                <c:pt idx="538">
                  <c:v>-1.1512630007928237E-2</c:v>
                </c:pt>
                <c:pt idx="539">
                  <c:v>-4.8992300071404316E-3</c:v>
                </c:pt>
                <c:pt idx="540">
                  <c:v>-9.995880005590152E-3</c:v>
                </c:pt>
                <c:pt idx="541">
                  <c:v>-9.6152100013568997E-3</c:v>
                </c:pt>
                <c:pt idx="542">
                  <c:v>-8.6665000053471886E-3</c:v>
                </c:pt>
                <c:pt idx="543">
                  <c:v>-1.3735579996136948E-2</c:v>
                </c:pt>
                <c:pt idx="544">
                  <c:v>-8.5935699971741997E-3</c:v>
                </c:pt>
                <c:pt idx="545">
                  <c:v>-1.2883520001196302E-2</c:v>
                </c:pt>
                <c:pt idx="546">
                  <c:v>-8.0373899982078001E-3</c:v>
                </c:pt>
                <c:pt idx="548">
                  <c:v>-2.4329420004505664E-2</c:v>
                </c:pt>
                <c:pt idx="549">
                  <c:v>-1.771809999627294E-2</c:v>
                </c:pt>
                <c:pt idx="551">
                  <c:v>-1.3463729999784846E-2</c:v>
                </c:pt>
                <c:pt idx="553">
                  <c:v>-1.1021989994333126E-2</c:v>
                </c:pt>
                <c:pt idx="555">
                  <c:v>-1.4552679996995721E-2</c:v>
                </c:pt>
                <c:pt idx="556">
                  <c:v>-1.2552679996588267E-2</c:v>
                </c:pt>
                <c:pt idx="557">
                  <c:v>-1.3274590004584752E-2</c:v>
                </c:pt>
                <c:pt idx="561">
                  <c:v>9.1277200044714846E-3</c:v>
                </c:pt>
                <c:pt idx="565">
                  <c:v>-1.0237239992420655E-2</c:v>
                </c:pt>
                <c:pt idx="567">
                  <c:v>-9.7895699946093373E-3</c:v>
                </c:pt>
                <c:pt idx="569">
                  <c:v>-7.7679299938608892E-3</c:v>
                </c:pt>
                <c:pt idx="571">
                  <c:v>7.1038449896150269E-3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25-4293-A14A-013517BF621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24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2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Active!$J$21:$J$996</c:f>
              <c:numCache>
                <c:formatCode>General</c:formatCode>
                <c:ptCount val="976"/>
                <c:pt idx="224">
                  <c:v>6.0755999584216624E-4</c:v>
                </c:pt>
                <c:pt idx="230">
                  <c:v>4.968629997165408E-3</c:v>
                </c:pt>
                <c:pt idx="233">
                  <c:v>4.8719799960963428E-3</c:v>
                </c:pt>
                <c:pt idx="235">
                  <c:v>3.9173399927676655E-3</c:v>
                </c:pt>
                <c:pt idx="238">
                  <c:v>6.0593500020331703E-3</c:v>
                </c:pt>
                <c:pt idx="239">
                  <c:v>1.4129499977570958E-3</c:v>
                </c:pt>
                <c:pt idx="240">
                  <c:v>7.3562999023124576E-4</c:v>
                </c:pt>
                <c:pt idx="242">
                  <c:v>9.1629999951692298E-4</c:v>
                </c:pt>
                <c:pt idx="243">
                  <c:v>2.3897999199107289E-4</c:v>
                </c:pt>
                <c:pt idx="245">
                  <c:v>-2.4156599974958226E-3</c:v>
                </c:pt>
                <c:pt idx="250">
                  <c:v>2.9572699932032265E-3</c:v>
                </c:pt>
                <c:pt idx="251">
                  <c:v>2.32531000074232E-3</c:v>
                </c:pt>
                <c:pt idx="260">
                  <c:v>6.3536000379826874E-4</c:v>
                </c:pt>
                <c:pt idx="261">
                  <c:v>-3.4299999970244244E-4</c:v>
                </c:pt>
                <c:pt idx="276">
                  <c:v>3.5106999712297693E-4</c:v>
                </c:pt>
                <c:pt idx="280">
                  <c:v>1.0500299977138638E-3</c:v>
                </c:pt>
                <c:pt idx="282">
                  <c:v>-1.4272900079959072E-3</c:v>
                </c:pt>
                <c:pt idx="283">
                  <c:v>-7.2729000385152176E-4</c:v>
                </c:pt>
                <c:pt idx="296">
                  <c:v>4.6239000221248716E-4</c:v>
                </c:pt>
                <c:pt idx="299">
                  <c:v>-1.6115800026454963E-3</c:v>
                </c:pt>
                <c:pt idx="300">
                  <c:v>-1.211579998198431E-3</c:v>
                </c:pt>
                <c:pt idx="301">
                  <c:v>-1.011580003250856E-3</c:v>
                </c:pt>
                <c:pt idx="308">
                  <c:v>-1.1899399978574365E-3</c:v>
                </c:pt>
                <c:pt idx="309">
                  <c:v>-8.8993999816011637E-4</c:v>
                </c:pt>
                <c:pt idx="314">
                  <c:v>-7.765400005155243E-4</c:v>
                </c:pt>
                <c:pt idx="323">
                  <c:v>-3.2551999902352691E-4</c:v>
                </c:pt>
                <c:pt idx="324">
                  <c:v>-3.2551999902352691E-4</c:v>
                </c:pt>
                <c:pt idx="332">
                  <c:v>6.9947000156389549E-4</c:v>
                </c:pt>
                <c:pt idx="334">
                  <c:v>2.2448300005635247E-3</c:v>
                </c:pt>
                <c:pt idx="350">
                  <c:v>-8.8816999777918682E-4</c:v>
                </c:pt>
                <c:pt idx="356">
                  <c:v>2.8241899999557063E-3</c:v>
                </c:pt>
                <c:pt idx="375">
                  <c:v>-2.1374200005084276E-3</c:v>
                </c:pt>
                <c:pt idx="385">
                  <c:v>-4.3804700035252608E-3</c:v>
                </c:pt>
                <c:pt idx="386">
                  <c:v>-4.3804700035252608E-3</c:v>
                </c:pt>
                <c:pt idx="401">
                  <c:v>-7.3194000069634058E-3</c:v>
                </c:pt>
                <c:pt idx="402">
                  <c:v>-7.2194000022136606E-3</c:v>
                </c:pt>
                <c:pt idx="406">
                  <c:v>-7.4706900049932301E-3</c:v>
                </c:pt>
                <c:pt idx="407">
                  <c:v>-7.4706900049932301E-3</c:v>
                </c:pt>
                <c:pt idx="410">
                  <c:v>-5.6673400031286292E-3</c:v>
                </c:pt>
                <c:pt idx="411">
                  <c:v>-9.1060000049765222E-3</c:v>
                </c:pt>
                <c:pt idx="425">
                  <c:v>-1.0951629999908619E-2</c:v>
                </c:pt>
                <c:pt idx="426">
                  <c:v>-1.0951629999908619E-2</c:v>
                </c:pt>
                <c:pt idx="431">
                  <c:v>-1.2733340001432225E-2</c:v>
                </c:pt>
                <c:pt idx="432">
                  <c:v>-1.2733340001432225E-2</c:v>
                </c:pt>
                <c:pt idx="446">
                  <c:v>-1.4392639997822698E-2</c:v>
                </c:pt>
                <c:pt idx="447">
                  <c:v>-1.4392639997822698E-2</c:v>
                </c:pt>
                <c:pt idx="454">
                  <c:v>-1.4898570007062517E-2</c:v>
                </c:pt>
                <c:pt idx="455">
                  <c:v>-1.4898570007062517E-2</c:v>
                </c:pt>
                <c:pt idx="480">
                  <c:v>-1.0584170006040949E-2</c:v>
                </c:pt>
                <c:pt idx="481">
                  <c:v>-1.0022829999797978E-2</c:v>
                </c:pt>
                <c:pt idx="516">
                  <c:v>-7.2589900009916164E-3</c:v>
                </c:pt>
                <c:pt idx="523">
                  <c:v>-1.6588640006375499E-2</c:v>
                </c:pt>
                <c:pt idx="526">
                  <c:v>-4.4043279995094053E-2</c:v>
                </c:pt>
                <c:pt idx="533">
                  <c:v>-1.2218289994052611E-2</c:v>
                </c:pt>
                <c:pt idx="534">
                  <c:v>-8.7182899951585568E-3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25-4293-A14A-013517BF621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Active!$K$21:$K$996</c:f>
              <c:numCache>
                <c:formatCode>General</c:formatCode>
                <c:ptCount val="976"/>
                <c:pt idx="208">
                  <c:v>9.3021700013196096E-3</c:v>
                </c:pt>
                <c:pt idx="209">
                  <c:v>6.2055200032773428E-3</c:v>
                </c:pt>
                <c:pt idx="217">
                  <c:v>1.317879999987781E-3</c:v>
                </c:pt>
                <c:pt idx="218">
                  <c:v>-1.7787700053304434E-3</c:v>
                </c:pt>
                <c:pt idx="226">
                  <c:v>3.0140289993141778E-2</c:v>
                </c:pt>
                <c:pt idx="231">
                  <c:v>5.3686300016124733E-3</c:v>
                </c:pt>
                <c:pt idx="232">
                  <c:v>4.6719800011487678E-3</c:v>
                </c:pt>
                <c:pt idx="234">
                  <c:v>3.5173399955965579E-3</c:v>
                </c:pt>
                <c:pt idx="236">
                  <c:v>5.8593499998096377E-3</c:v>
                </c:pt>
                <c:pt idx="237">
                  <c:v>5.8593499998096377E-3</c:v>
                </c:pt>
                <c:pt idx="524">
                  <c:v>-7.9886400053510442E-3</c:v>
                </c:pt>
                <c:pt idx="525">
                  <c:v>-7.3886400059564039E-3</c:v>
                </c:pt>
                <c:pt idx="547">
                  <c:v>-1.0229150000668596E-2</c:v>
                </c:pt>
                <c:pt idx="550">
                  <c:v>-1.4924030008842237E-2</c:v>
                </c:pt>
                <c:pt idx="552">
                  <c:v>-1.549003000400262E-2</c:v>
                </c:pt>
                <c:pt idx="554">
                  <c:v>-1.5326380009355489E-2</c:v>
                </c:pt>
                <c:pt idx="558">
                  <c:v>-1.1085680001997389E-2</c:v>
                </c:pt>
                <c:pt idx="559">
                  <c:v>-1.1040320001484361E-2</c:v>
                </c:pt>
                <c:pt idx="560">
                  <c:v>-2.0046249992446974E-3</c:v>
                </c:pt>
                <c:pt idx="562">
                  <c:v>-8.1153300052392296E-3</c:v>
                </c:pt>
                <c:pt idx="563">
                  <c:v>-1.9762849988183007E-3</c:v>
                </c:pt>
                <c:pt idx="564">
                  <c:v>-8.4212599977036007E-3</c:v>
                </c:pt>
                <c:pt idx="566">
                  <c:v>-2.2649569997156505E-2</c:v>
                </c:pt>
                <c:pt idx="568">
                  <c:v>-6.805550008721184E-3</c:v>
                </c:pt>
                <c:pt idx="570">
                  <c:v>-4.9705100027495064E-3</c:v>
                </c:pt>
                <c:pt idx="572">
                  <c:v>-3.2194900049944408E-3</c:v>
                </c:pt>
                <c:pt idx="574">
                  <c:v>-1.1491399927763268E-3</c:v>
                </c:pt>
                <c:pt idx="576">
                  <c:v>1.1665699930745177E-3</c:v>
                </c:pt>
                <c:pt idx="577">
                  <c:v>3.5882099982700311E-3</c:v>
                </c:pt>
                <c:pt idx="578">
                  <c:v>3.9882099954411387E-3</c:v>
                </c:pt>
                <c:pt idx="579">
                  <c:v>3.7495500000659376E-3</c:v>
                </c:pt>
                <c:pt idx="580">
                  <c:v>1.0722210005042143E-2</c:v>
                </c:pt>
                <c:pt idx="581">
                  <c:v>0.51098293013637885</c:v>
                </c:pt>
                <c:pt idx="582">
                  <c:v>1.5702609998697881E-2</c:v>
                </c:pt>
                <c:pt idx="583">
                  <c:v>2.0172959993942641E-2</c:v>
                </c:pt>
                <c:pt idx="584">
                  <c:v>2.0418320003955159E-2</c:v>
                </c:pt>
                <c:pt idx="585">
                  <c:v>2.3227329991641454E-2</c:v>
                </c:pt>
                <c:pt idx="586">
                  <c:v>2.4788670001726132E-2</c:v>
                </c:pt>
                <c:pt idx="587">
                  <c:v>2.5072690004890319E-2</c:v>
                </c:pt>
                <c:pt idx="588">
                  <c:v>2.9704379994655028E-2</c:v>
                </c:pt>
                <c:pt idx="589">
                  <c:v>3.5074730003543664E-2</c:v>
                </c:pt>
                <c:pt idx="590">
                  <c:v>4.0345080000406597E-2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25-4293-A14A-013517BF621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Active!$L$21:$L$996</c:f>
              <c:numCache>
                <c:formatCode>General</c:formatCode>
                <c:ptCount val="976"/>
                <c:pt idx="573">
                  <c:v>-2.0762154999829363E-2</c:v>
                </c:pt>
                <c:pt idx="575">
                  <c:v>9.851299982983619E-4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25-4293-A14A-013517BF621C}"/>
            </c:ext>
          </c:extLst>
        </c:ser>
        <c:ser>
          <c:idx val="6"/>
          <c:order val="5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125-4293-A14A-013517BF621C}"/>
            </c:ext>
          </c:extLst>
        </c:ser>
        <c:ser>
          <c:idx val="5"/>
          <c:order val="6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Active!$U$21:$U$996</c:f>
              <c:numCache>
                <c:formatCode>General</c:formatCode>
                <c:ptCount val="976"/>
                <c:pt idx="438">
                  <c:v>0.71029307499702554</c:v>
                </c:pt>
                <c:pt idx="439">
                  <c:v>-0.38659056000324199</c:v>
                </c:pt>
                <c:pt idx="440">
                  <c:v>-0.38459056000283454</c:v>
                </c:pt>
                <c:pt idx="442">
                  <c:v>0.80922399499831954</c:v>
                </c:pt>
                <c:pt idx="462">
                  <c:v>0.47339549999742303</c:v>
                </c:pt>
                <c:pt idx="479">
                  <c:v>-0.74418455499835545</c:v>
                </c:pt>
                <c:pt idx="482">
                  <c:v>0.45566750499710906</c:v>
                </c:pt>
                <c:pt idx="488">
                  <c:v>-1.0584099945845082E-3</c:v>
                </c:pt>
                <c:pt idx="489">
                  <c:v>-0.68429707000177586</c:v>
                </c:pt>
                <c:pt idx="491">
                  <c:v>7.1565300022484735E-3</c:v>
                </c:pt>
                <c:pt idx="492">
                  <c:v>-0.78610777499852702</c:v>
                </c:pt>
                <c:pt idx="493">
                  <c:v>-0.4264668050018372</c:v>
                </c:pt>
                <c:pt idx="494">
                  <c:v>0.49267520500143291</c:v>
                </c:pt>
                <c:pt idx="495">
                  <c:v>0.15695922500162851</c:v>
                </c:pt>
                <c:pt idx="496">
                  <c:v>-0.17675675499776844</c:v>
                </c:pt>
                <c:pt idx="497">
                  <c:v>-0.52147273500304436</c:v>
                </c:pt>
                <c:pt idx="498">
                  <c:v>1.4978939994762186E-2</c:v>
                </c:pt>
                <c:pt idx="499">
                  <c:v>-0.33457339000597131</c:v>
                </c:pt>
                <c:pt idx="501">
                  <c:v>0.69230431500182021</c:v>
                </c:pt>
                <c:pt idx="502">
                  <c:v>-0.3123781649992452</c:v>
                </c:pt>
                <c:pt idx="503">
                  <c:v>2.0067580000613816E-2</c:v>
                </c:pt>
                <c:pt idx="506">
                  <c:v>-0.47539002500707284</c:v>
                </c:pt>
                <c:pt idx="507">
                  <c:v>-4.9383500008843839E-3</c:v>
                </c:pt>
                <c:pt idx="510">
                  <c:v>-1.9774699998379219E-2</c:v>
                </c:pt>
                <c:pt idx="511">
                  <c:v>-1.7747000019880943E-3</c:v>
                </c:pt>
                <c:pt idx="512">
                  <c:v>0.17015622000326402</c:v>
                </c:pt>
                <c:pt idx="513">
                  <c:v>-1.849710002716165E-3</c:v>
                </c:pt>
                <c:pt idx="514">
                  <c:v>0.80236330499610631</c:v>
                </c:pt>
                <c:pt idx="515">
                  <c:v>0.32486033999157371</c:v>
                </c:pt>
                <c:pt idx="521">
                  <c:v>-0.44657755000662291</c:v>
                </c:pt>
                <c:pt idx="522">
                  <c:v>-0.44557755001005717</c:v>
                </c:pt>
                <c:pt idx="527">
                  <c:v>-0.16067227500025183</c:v>
                </c:pt>
                <c:pt idx="530">
                  <c:v>9.2037775000790134E-2</c:v>
                </c:pt>
                <c:pt idx="531">
                  <c:v>0.50748944999941159</c:v>
                </c:pt>
                <c:pt idx="536">
                  <c:v>-0.23375321499042911</c:v>
                </c:pt>
                <c:pt idx="561">
                  <c:v>9.1277200044714846E-3</c:v>
                </c:pt>
                <c:pt idx="566">
                  <c:v>-2.2649569997156505E-2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125-4293-A14A-013517BF621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0">
                  <c:v>-0.6472691860298474</c:v>
                </c:pt>
                <c:pt idx="1">
                  <c:v>-0.64357342266831097</c:v>
                </c:pt>
                <c:pt idx="2">
                  <c:v>-0.62139884249909261</c:v>
                </c:pt>
                <c:pt idx="3">
                  <c:v>-0.59053422415545065</c:v>
                </c:pt>
                <c:pt idx="4">
                  <c:v>-0.58963525468913103</c:v>
                </c:pt>
                <c:pt idx="5">
                  <c:v>-0.58963525468913103</c:v>
                </c:pt>
                <c:pt idx="6">
                  <c:v>-0.5883367432377804</c:v>
                </c:pt>
                <c:pt idx="7">
                  <c:v>-0.58798714400087826</c:v>
                </c:pt>
                <c:pt idx="8">
                  <c:v>-0.58663868980139877</c:v>
                </c:pt>
                <c:pt idx="9">
                  <c:v>-0.58558989209069257</c:v>
                </c:pt>
                <c:pt idx="10">
                  <c:v>-0.58509046460940384</c:v>
                </c:pt>
                <c:pt idx="11">
                  <c:v>-0.58494063636501725</c:v>
                </c:pt>
                <c:pt idx="12">
                  <c:v>-0.58364212491366663</c:v>
                </c:pt>
                <c:pt idx="13">
                  <c:v>-0.58364212491366663</c:v>
                </c:pt>
                <c:pt idx="14">
                  <c:v>-0.58349229666927993</c:v>
                </c:pt>
                <c:pt idx="15">
                  <c:v>-0.58339241117302221</c:v>
                </c:pt>
                <c:pt idx="16">
                  <c:v>-0.58334246842489335</c:v>
                </c:pt>
                <c:pt idx="17">
                  <c:v>-0.58324258292863562</c:v>
                </c:pt>
                <c:pt idx="18">
                  <c:v>-0.58324258292863562</c:v>
                </c:pt>
                <c:pt idx="19">
                  <c:v>-0.57789870887884653</c:v>
                </c:pt>
                <c:pt idx="20">
                  <c:v>-0.57350374704350593</c:v>
                </c:pt>
                <c:pt idx="21">
                  <c:v>-0.57210535009589747</c:v>
                </c:pt>
                <c:pt idx="22">
                  <c:v>-0.57105655238519126</c:v>
                </c:pt>
                <c:pt idx="23">
                  <c:v>-0.56890901421564977</c:v>
                </c:pt>
                <c:pt idx="24">
                  <c:v>-0.56671153329797952</c:v>
                </c:pt>
                <c:pt idx="25">
                  <c:v>-0.56671153329797952</c:v>
                </c:pt>
                <c:pt idx="26">
                  <c:v>-0.5666116478017218</c:v>
                </c:pt>
                <c:pt idx="27">
                  <c:v>-0.56341531192147409</c:v>
                </c:pt>
                <c:pt idx="28">
                  <c:v>-0.56316559818082967</c:v>
                </c:pt>
                <c:pt idx="29">
                  <c:v>-0.56251634245515436</c:v>
                </c:pt>
                <c:pt idx="30">
                  <c:v>-0.56236651421076778</c:v>
                </c:pt>
                <c:pt idx="31">
                  <c:v>-0.56226662871451005</c:v>
                </c:pt>
                <c:pt idx="32">
                  <c:v>-0.56216674321825233</c:v>
                </c:pt>
                <c:pt idx="33">
                  <c:v>-0.56196697222573688</c:v>
                </c:pt>
                <c:pt idx="34">
                  <c:v>-0.56131771650006157</c:v>
                </c:pt>
                <c:pt idx="35">
                  <c:v>-0.56131771650006157</c:v>
                </c:pt>
                <c:pt idx="36">
                  <c:v>-0.56121783100380374</c:v>
                </c:pt>
                <c:pt idx="37">
                  <c:v>-0.55792160962729831</c:v>
                </c:pt>
                <c:pt idx="38">
                  <c:v>-0.55662309817594768</c:v>
                </c:pt>
                <c:pt idx="39">
                  <c:v>-0.5564732699315611</c:v>
                </c:pt>
                <c:pt idx="40">
                  <c:v>-0.5564732699315611</c:v>
                </c:pt>
                <c:pt idx="41">
                  <c:v>-0.55637338443530338</c:v>
                </c:pt>
                <c:pt idx="42">
                  <c:v>-0.55572412870962806</c:v>
                </c:pt>
                <c:pt idx="43">
                  <c:v>-0.55557430046524148</c:v>
                </c:pt>
                <c:pt idx="44">
                  <c:v>-0.55317704855505567</c:v>
                </c:pt>
                <c:pt idx="45">
                  <c:v>-0.55302722031066909</c:v>
                </c:pt>
                <c:pt idx="46">
                  <c:v>-0.55267762107376694</c:v>
                </c:pt>
                <c:pt idx="47">
                  <c:v>-0.55227807908873594</c:v>
                </c:pt>
                <c:pt idx="48">
                  <c:v>-0.55187853710370505</c:v>
                </c:pt>
                <c:pt idx="49">
                  <c:v>-0.55122928137802973</c:v>
                </c:pt>
                <c:pt idx="50">
                  <c:v>-0.55097956763738531</c:v>
                </c:pt>
                <c:pt idx="51">
                  <c:v>-0.55082973939299873</c:v>
                </c:pt>
                <c:pt idx="52">
                  <c:v>-0.55067991114861214</c:v>
                </c:pt>
                <c:pt idx="53">
                  <c:v>-0.54793306000152431</c:v>
                </c:pt>
                <c:pt idx="54">
                  <c:v>-0.5471339760314623</c:v>
                </c:pt>
                <c:pt idx="55">
                  <c:v>-0.54568563633572509</c:v>
                </c:pt>
                <c:pt idx="56">
                  <c:v>-0.54498643786192091</c:v>
                </c:pt>
                <c:pt idx="57">
                  <c:v>-0.54468678137314763</c:v>
                </c:pt>
                <c:pt idx="58">
                  <c:v>-0.54059147602658031</c:v>
                </c:pt>
                <c:pt idx="59">
                  <c:v>-0.53979239205651841</c:v>
                </c:pt>
                <c:pt idx="60">
                  <c:v>-0.53954267831587399</c:v>
                </c:pt>
                <c:pt idx="61">
                  <c:v>-0.53929296457522968</c:v>
                </c:pt>
                <c:pt idx="62">
                  <c:v>-0.53469823174737363</c:v>
                </c:pt>
                <c:pt idx="63">
                  <c:v>-0.53135206762273934</c:v>
                </c:pt>
                <c:pt idx="64">
                  <c:v>-0.52945424319384227</c:v>
                </c:pt>
                <c:pt idx="65">
                  <c:v>-0.52890487296442468</c:v>
                </c:pt>
                <c:pt idx="66">
                  <c:v>-0.52890487296442468</c:v>
                </c:pt>
                <c:pt idx="67">
                  <c:v>-0.52450991112908407</c:v>
                </c:pt>
                <c:pt idx="68">
                  <c:v>-0.52421025464031079</c:v>
                </c:pt>
                <c:pt idx="69">
                  <c:v>-0.52421025464031079</c:v>
                </c:pt>
                <c:pt idx="70">
                  <c:v>-0.5238107126552799</c:v>
                </c:pt>
                <c:pt idx="71">
                  <c:v>-0.5238107126552799</c:v>
                </c:pt>
                <c:pt idx="72">
                  <c:v>-0.51751792639104222</c:v>
                </c:pt>
                <c:pt idx="73">
                  <c:v>-0.50688012103959279</c:v>
                </c:pt>
                <c:pt idx="74">
                  <c:v>-0.50408332714437609</c:v>
                </c:pt>
                <c:pt idx="75">
                  <c:v>-0.48850118972816853</c:v>
                </c:pt>
                <c:pt idx="76">
                  <c:v>-0.48570439583295177</c:v>
                </c:pt>
                <c:pt idx="77">
                  <c:v>-0.47551607521466221</c:v>
                </c:pt>
                <c:pt idx="78">
                  <c:v>-0.47526636147401785</c:v>
                </c:pt>
                <c:pt idx="79">
                  <c:v>-0.47461710574834254</c:v>
                </c:pt>
                <c:pt idx="80">
                  <c:v>-0.47207002559377015</c:v>
                </c:pt>
                <c:pt idx="81">
                  <c:v>-0.47182031185312578</c:v>
                </c:pt>
                <c:pt idx="82">
                  <c:v>-0.47132088437183711</c:v>
                </c:pt>
                <c:pt idx="83">
                  <c:v>-0.47102122788306389</c:v>
                </c:pt>
                <c:pt idx="84">
                  <c:v>-0.47092134238680616</c:v>
                </c:pt>
                <c:pt idx="85">
                  <c:v>-0.4706716286461618</c:v>
                </c:pt>
                <c:pt idx="86">
                  <c:v>-0.47052180040177516</c:v>
                </c:pt>
                <c:pt idx="87">
                  <c:v>-0.47002237292048649</c:v>
                </c:pt>
                <c:pt idx="88">
                  <c:v>-0.4694730026910689</c:v>
                </c:pt>
                <c:pt idx="89">
                  <c:v>-0.46922328895042453</c:v>
                </c:pt>
                <c:pt idx="90">
                  <c:v>-0.46912340345416681</c:v>
                </c:pt>
                <c:pt idx="91">
                  <c:v>-0.46872386146913586</c:v>
                </c:pt>
                <c:pt idx="92">
                  <c:v>-0.46552752558888816</c:v>
                </c:pt>
                <c:pt idx="93">
                  <c:v>-0.46527781184824379</c:v>
                </c:pt>
                <c:pt idx="94">
                  <c:v>-0.46422901413753748</c:v>
                </c:pt>
                <c:pt idx="95">
                  <c:v>-0.46397930039689317</c:v>
                </c:pt>
                <c:pt idx="96">
                  <c:v>-0.46083290726477433</c:v>
                </c:pt>
                <c:pt idx="97">
                  <c:v>-0.4595343958134237</c:v>
                </c:pt>
                <c:pt idx="98">
                  <c:v>-0.45518937672621196</c:v>
                </c:pt>
                <c:pt idx="99">
                  <c:v>-0.45399075077111906</c:v>
                </c:pt>
                <c:pt idx="100">
                  <c:v>-0.45349132328983038</c:v>
                </c:pt>
                <c:pt idx="101">
                  <c:v>-0.45069452939461363</c:v>
                </c:pt>
                <c:pt idx="102">
                  <c:v>-0.44859693397320111</c:v>
                </c:pt>
                <c:pt idx="103">
                  <c:v>-0.44505099885605126</c:v>
                </c:pt>
                <c:pt idx="104">
                  <c:v>-0.44310323167902532</c:v>
                </c:pt>
                <c:pt idx="105">
                  <c:v>-0.44225420496083456</c:v>
                </c:pt>
                <c:pt idx="106">
                  <c:v>-0.43955729656187559</c:v>
                </c:pt>
                <c:pt idx="107">
                  <c:v>-0.43825878511052491</c:v>
                </c:pt>
                <c:pt idx="108">
                  <c:v>-0.43785924312549396</c:v>
                </c:pt>
                <c:pt idx="109">
                  <c:v>-0.43785924312549396</c:v>
                </c:pt>
                <c:pt idx="110">
                  <c:v>-0.42802052174410649</c:v>
                </c:pt>
                <c:pt idx="111">
                  <c:v>-0.42762097975907554</c:v>
                </c:pt>
                <c:pt idx="112">
                  <c:v>-0.4163339186819508</c:v>
                </c:pt>
                <c:pt idx="113">
                  <c:v>-0.41608420494130649</c:v>
                </c:pt>
                <c:pt idx="114">
                  <c:v>-0.41543494921563118</c:v>
                </c:pt>
                <c:pt idx="115">
                  <c:v>-0.41518523547498681</c:v>
                </c:pt>
                <c:pt idx="116">
                  <c:v>-0.41388672402363619</c:v>
                </c:pt>
                <c:pt idx="117">
                  <c:v>-0.41059050264713071</c:v>
                </c:pt>
                <c:pt idx="118">
                  <c:v>-0.41044067440274412</c:v>
                </c:pt>
                <c:pt idx="119">
                  <c:v>-0.407394166766883</c:v>
                </c:pt>
                <c:pt idx="120">
                  <c:v>-0.4071444530262387</c:v>
                </c:pt>
                <c:pt idx="121">
                  <c:v>-0.40674491104120769</c:v>
                </c:pt>
                <c:pt idx="122">
                  <c:v>-0.40674491104120769</c:v>
                </c:pt>
                <c:pt idx="123">
                  <c:v>-0.40659508279682111</c:v>
                </c:pt>
                <c:pt idx="124">
                  <c:v>-0.40599576981927465</c:v>
                </c:pt>
                <c:pt idx="125">
                  <c:v>-0.40584594157488807</c:v>
                </c:pt>
                <c:pt idx="126">
                  <c:v>-0.40584594157488807</c:v>
                </c:pt>
                <c:pt idx="127">
                  <c:v>-0.40559622783424371</c:v>
                </c:pt>
                <c:pt idx="128">
                  <c:v>-0.40544639958985706</c:v>
                </c:pt>
                <c:pt idx="129">
                  <c:v>-0.40534651409359934</c:v>
                </c:pt>
                <c:pt idx="130">
                  <c:v>-0.40529657134547048</c:v>
                </c:pt>
                <c:pt idx="131">
                  <c:v>-0.40519668584921276</c:v>
                </c:pt>
                <c:pt idx="132">
                  <c:v>-0.40494697210856834</c:v>
                </c:pt>
                <c:pt idx="133">
                  <c:v>-0.40479714386418175</c:v>
                </c:pt>
                <c:pt idx="134">
                  <c:v>-0.3978051591261399</c:v>
                </c:pt>
                <c:pt idx="135">
                  <c:v>-0.39625693393414496</c:v>
                </c:pt>
                <c:pt idx="136">
                  <c:v>-0.39470870874214992</c:v>
                </c:pt>
                <c:pt idx="137">
                  <c:v>-0.39455888049776333</c:v>
                </c:pt>
                <c:pt idx="138">
                  <c:v>-0.39440905225337675</c:v>
                </c:pt>
                <c:pt idx="139">
                  <c:v>-0.39415933851273238</c:v>
                </c:pt>
                <c:pt idx="140">
                  <c:v>-0.39021386141055159</c:v>
                </c:pt>
                <c:pt idx="141">
                  <c:v>-0.38971443392926292</c:v>
                </c:pt>
                <c:pt idx="142">
                  <c:v>-0.38946472018861855</c:v>
                </c:pt>
                <c:pt idx="143">
                  <c:v>-0.38881546446294324</c:v>
                </c:pt>
                <c:pt idx="144">
                  <c:v>-0.38816620873726793</c:v>
                </c:pt>
                <c:pt idx="145">
                  <c:v>-0.38661798354527294</c:v>
                </c:pt>
                <c:pt idx="146">
                  <c:v>-0.38536941484205123</c:v>
                </c:pt>
                <c:pt idx="147">
                  <c:v>-0.38521958659766459</c:v>
                </c:pt>
                <c:pt idx="148">
                  <c:v>-0.3840709033907006</c:v>
                </c:pt>
                <c:pt idx="149">
                  <c:v>-0.38302210567999428</c:v>
                </c:pt>
                <c:pt idx="150">
                  <c:v>-0.37987571254787544</c:v>
                </c:pt>
                <c:pt idx="151">
                  <c:v>-0.37857720109652482</c:v>
                </c:pt>
                <c:pt idx="152">
                  <c:v>-0.37278384231357586</c:v>
                </c:pt>
                <c:pt idx="153">
                  <c:v>-0.36739002551565786</c:v>
                </c:pt>
                <c:pt idx="154">
                  <c:v>-0.36279529268780175</c:v>
                </c:pt>
                <c:pt idx="155">
                  <c:v>-0.36174649497709549</c:v>
                </c:pt>
                <c:pt idx="156">
                  <c:v>-0.34052082702232556</c:v>
                </c:pt>
                <c:pt idx="157">
                  <c:v>-0.33642552167575823</c:v>
                </c:pt>
                <c:pt idx="158">
                  <c:v>-0.33447775449873229</c:v>
                </c:pt>
                <c:pt idx="159">
                  <c:v>-0.3297331934264896</c:v>
                </c:pt>
                <c:pt idx="160">
                  <c:v>-0.32948347968584524</c:v>
                </c:pt>
                <c:pt idx="161">
                  <c:v>-0.32938359418958751</c:v>
                </c:pt>
                <c:pt idx="162">
                  <c:v>-0.3255380025836645</c:v>
                </c:pt>
                <c:pt idx="163">
                  <c:v>-0.3255380025836645</c:v>
                </c:pt>
                <c:pt idx="164">
                  <c:v>-0.32528828884302013</c:v>
                </c:pt>
                <c:pt idx="165">
                  <c:v>-0.32513846059863349</c:v>
                </c:pt>
                <c:pt idx="166">
                  <c:v>-0.32473891861360255</c:v>
                </c:pt>
                <c:pt idx="167">
                  <c:v>-0.32473891861360255</c:v>
                </c:pt>
                <c:pt idx="168">
                  <c:v>-0.32473891861360255</c:v>
                </c:pt>
                <c:pt idx="169">
                  <c:v>-0.32473891861360255</c:v>
                </c:pt>
                <c:pt idx="170">
                  <c:v>-0.32473891861360255</c:v>
                </c:pt>
                <c:pt idx="171">
                  <c:v>-0.32448920487295818</c:v>
                </c:pt>
                <c:pt idx="172">
                  <c:v>-0.32398977739166951</c:v>
                </c:pt>
                <c:pt idx="173">
                  <c:v>-0.32383994914728287</c:v>
                </c:pt>
                <c:pt idx="174">
                  <c:v>-0.32383994914728287</c:v>
                </c:pt>
                <c:pt idx="175">
                  <c:v>-0.32383994914728287</c:v>
                </c:pt>
                <c:pt idx="176">
                  <c:v>-0.31909538807504023</c:v>
                </c:pt>
                <c:pt idx="177">
                  <c:v>-0.31554945295789039</c:v>
                </c:pt>
                <c:pt idx="178">
                  <c:v>-0.31345185753647786</c:v>
                </c:pt>
                <c:pt idx="179">
                  <c:v>-0.30985597967119921</c:v>
                </c:pt>
                <c:pt idx="180">
                  <c:v>-0.30860741096797745</c:v>
                </c:pt>
                <c:pt idx="181">
                  <c:v>-0.30810798348668872</c:v>
                </c:pt>
                <c:pt idx="182">
                  <c:v>-0.30770844150165777</c:v>
                </c:pt>
                <c:pt idx="183">
                  <c:v>-0.30256433844438413</c:v>
                </c:pt>
                <c:pt idx="184">
                  <c:v>-0.29337487278867197</c:v>
                </c:pt>
                <c:pt idx="185">
                  <c:v>-0.29242596057422343</c:v>
                </c:pt>
                <c:pt idx="186">
                  <c:v>-0.28683237278378992</c:v>
                </c:pt>
                <c:pt idx="187">
                  <c:v>-0.28683237278378992</c:v>
                </c:pt>
                <c:pt idx="188">
                  <c:v>-0.28248735369657824</c:v>
                </c:pt>
                <c:pt idx="189">
                  <c:v>-0.28118884224522761</c:v>
                </c:pt>
                <c:pt idx="190">
                  <c:v>-0.28078930026019661</c:v>
                </c:pt>
                <c:pt idx="191">
                  <c:v>-0.27579502544730961</c:v>
                </c:pt>
                <c:pt idx="192">
                  <c:v>-0.27529559796602088</c:v>
                </c:pt>
                <c:pt idx="193">
                  <c:v>-0.27274851781144849</c:v>
                </c:pt>
                <c:pt idx="194">
                  <c:v>-0.27199937658951545</c:v>
                </c:pt>
                <c:pt idx="195">
                  <c:v>-0.27184954834512881</c:v>
                </c:pt>
                <c:pt idx="196">
                  <c:v>-0.26465779261457151</c:v>
                </c:pt>
                <c:pt idx="197">
                  <c:v>-0.26031277352735976</c:v>
                </c:pt>
                <c:pt idx="198">
                  <c:v>-0.25991323154232882</c:v>
                </c:pt>
                <c:pt idx="199">
                  <c:v>-0.25941380406104009</c:v>
                </c:pt>
                <c:pt idx="200">
                  <c:v>-0.25901426207600914</c:v>
                </c:pt>
                <c:pt idx="201">
                  <c:v>-0.25876454833536477</c:v>
                </c:pt>
                <c:pt idx="202">
                  <c:v>-0.2550687849738284</c:v>
                </c:pt>
                <c:pt idx="203">
                  <c:v>-0.25441952924815309</c:v>
                </c:pt>
                <c:pt idx="204">
                  <c:v>-0.24942525443526603</c:v>
                </c:pt>
                <c:pt idx="205">
                  <c:v>-0.24917554069462167</c:v>
                </c:pt>
                <c:pt idx="206">
                  <c:v>-0.24852628496894635</c:v>
                </c:pt>
                <c:pt idx="207">
                  <c:v>-0.24458080786676561</c:v>
                </c:pt>
                <c:pt idx="208">
                  <c:v>-0.24453086511863675</c:v>
                </c:pt>
                <c:pt idx="209">
                  <c:v>-0.24428115137799239</c:v>
                </c:pt>
                <c:pt idx="210">
                  <c:v>-0.24378172389670366</c:v>
                </c:pt>
                <c:pt idx="211">
                  <c:v>-0.24378172389670366</c:v>
                </c:pt>
                <c:pt idx="212">
                  <c:v>-0.24328229641541499</c:v>
                </c:pt>
                <c:pt idx="213">
                  <c:v>-0.24313246817102835</c:v>
                </c:pt>
                <c:pt idx="214">
                  <c:v>-0.24313246817102835</c:v>
                </c:pt>
                <c:pt idx="215">
                  <c:v>-0.23893727732820325</c:v>
                </c:pt>
                <c:pt idx="216">
                  <c:v>-0.23893727732820325</c:v>
                </c:pt>
                <c:pt idx="217">
                  <c:v>-0.23888733458007438</c:v>
                </c:pt>
                <c:pt idx="218">
                  <c:v>-0.23863762083943002</c:v>
                </c:pt>
                <c:pt idx="219">
                  <c:v>-0.23788847961749698</c:v>
                </c:pt>
                <c:pt idx="220">
                  <c:v>-0.23788847961749698</c:v>
                </c:pt>
                <c:pt idx="221">
                  <c:v>-0.23763876587685262</c:v>
                </c:pt>
                <c:pt idx="222">
                  <c:v>-0.23763876587685262</c:v>
                </c:pt>
                <c:pt idx="223">
                  <c:v>-0.23763876587685262</c:v>
                </c:pt>
                <c:pt idx="224">
                  <c:v>-0.23369328877467188</c:v>
                </c:pt>
                <c:pt idx="225">
                  <c:v>-0.23364334602654302</c:v>
                </c:pt>
                <c:pt idx="226">
                  <c:v>-0.23274437656022334</c:v>
                </c:pt>
                <c:pt idx="227">
                  <c:v>-0.22869901396178482</c:v>
                </c:pt>
                <c:pt idx="228">
                  <c:v>-0.22817461510643167</c:v>
                </c:pt>
                <c:pt idx="229">
                  <c:v>-0.22789992999172293</c:v>
                </c:pt>
                <c:pt idx="230">
                  <c:v>-0.22765021625107856</c:v>
                </c:pt>
                <c:pt idx="231">
                  <c:v>-0.22765021625107856</c:v>
                </c:pt>
                <c:pt idx="232">
                  <c:v>-0.2274005025104342</c:v>
                </c:pt>
                <c:pt idx="233">
                  <c:v>-0.2274005025104342</c:v>
                </c:pt>
                <c:pt idx="234">
                  <c:v>-0.22700096052540325</c:v>
                </c:pt>
                <c:pt idx="235">
                  <c:v>-0.22700096052540325</c:v>
                </c:pt>
                <c:pt idx="236">
                  <c:v>-0.22685113228101661</c:v>
                </c:pt>
                <c:pt idx="237">
                  <c:v>-0.22685113228101661</c:v>
                </c:pt>
                <c:pt idx="238">
                  <c:v>-0.22685113228101661</c:v>
                </c:pt>
                <c:pt idx="239">
                  <c:v>-0.22285571243070701</c:v>
                </c:pt>
                <c:pt idx="240">
                  <c:v>-0.22265594143819151</c:v>
                </c:pt>
                <c:pt idx="241">
                  <c:v>-0.22265594143819151</c:v>
                </c:pt>
                <c:pt idx="242">
                  <c:v>-0.22260599869006265</c:v>
                </c:pt>
                <c:pt idx="243">
                  <c:v>-0.22240622769754714</c:v>
                </c:pt>
                <c:pt idx="244">
                  <c:v>-0.22210657120877392</c:v>
                </c:pt>
                <c:pt idx="245">
                  <c:v>-0.22200668571251619</c:v>
                </c:pt>
                <c:pt idx="246">
                  <c:v>-0.22135742998684088</c:v>
                </c:pt>
                <c:pt idx="247">
                  <c:v>-0.22110771624619652</c:v>
                </c:pt>
                <c:pt idx="248">
                  <c:v>-0.22110771624619652</c:v>
                </c:pt>
                <c:pt idx="249">
                  <c:v>-0.21806120861033546</c:v>
                </c:pt>
                <c:pt idx="250">
                  <c:v>-0.21806120861033546</c:v>
                </c:pt>
                <c:pt idx="251">
                  <c:v>-0.217461895632789</c:v>
                </c:pt>
                <c:pt idx="252">
                  <c:v>-0.21741195288466014</c:v>
                </c:pt>
                <c:pt idx="253">
                  <c:v>-0.21741195288466014</c:v>
                </c:pt>
                <c:pt idx="254">
                  <c:v>-0.21741195288466014</c:v>
                </c:pt>
                <c:pt idx="255">
                  <c:v>-0.21741195288466014</c:v>
                </c:pt>
                <c:pt idx="256">
                  <c:v>-0.21741195288466014</c:v>
                </c:pt>
                <c:pt idx="257">
                  <c:v>-0.21711229639588692</c:v>
                </c:pt>
                <c:pt idx="258">
                  <c:v>-0.21701241089962914</c:v>
                </c:pt>
                <c:pt idx="259">
                  <c:v>-0.21701241089962914</c:v>
                </c:pt>
                <c:pt idx="260">
                  <c:v>-0.21671275441085591</c:v>
                </c:pt>
                <c:pt idx="261">
                  <c:v>-0.21211802158299986</c:v>
                </c:pt>
                <c:pt idx="262">
                  <c:v>-0.21176842234609777</c:v>
                </c:pt>
                <c:pt idx="263">
                  <c:v>-0.21176842234609777</c:v>
                </c:pt>
                <c:pt idx="264">
                  <c:v>-0.21176842234609777</c:v>
                </c:pt>
                <c:pt idx="265">
                  <c:v>-0.21176842234609777</c:v>
                </c:pt>
                <c:pt idx="266">
                  <c:v>-0.21176842234609777</c:v>
                </c:pt>
                <c:pt idx="267">
                  <c:v>-0.21176842234609777</c:v>
                </c:pt>
                <c:pt idx="268">
                  <c:v>-0.21176842234609777</c:v>
                </c:pt>
                <c:pt idx="269">
                  <c:v>-0.21176842234609777</c:v>
                </c:pt>
                <c:pt idx="270">
                  <c:v>-0.21151870860545341</c:v>
                </c:pt>
                <c:pt idx="271">
                  <c:v>-0.21151870860545341</c:v>
                </c:pt>
                <c:pt idx="272">
                  <c:v>-0.21129396623887348</c:v>
                </c:pt>
                <c:pt idx="273">
                  <c:v>-0.21111916662042246</c:v>
                </c:pt>
                <c:pt idx="274">
                  <c:v>-0.21111916662042246</c:v>
                </c:pt>
                <c:pt idx="275">
                  <c:v>-0.2110692238722936</c:v>
                </c:pt>
                <c:pt idx="276">
                  <c:v>-0.2110692238722936</c:v>
                </c:pt>
                <c:pt idx="277">
                  <c:v>-0.2108694528797781</c:v>
                </c:pt>
                <c:pt idx="278">
                  <c:v>-0.21046991089474715</c:v>
                </c:pt>
                <c:pt idx="279">
                  <c:v>-0.21022019715410278</c:v>
                </c:pt>
                <c:pt idx="280">
                  <c:v>-0.20667426203695299</c:v>
                </c:pt>
                <c:pt idx="281">
                  <c:v>-0.20652443379256635</c:v>
                </c:pt>
                <c:pt idx="282">
                  <c:v>-0.20647449104443749</c:v>
                </c:pt>
                <c:pt idx="283">
                  <c:v>-0.20647449104443749</c:v>
                </c:pt>
                <c:pt idx="284">
                  <c:v>-0.2061248918075354</c:v>
                </c:pt>
                <c:pt idx="285">
                  <c:v>-0.2061248918075354</c:v>
                </c:pt>
                <c:pt idx="286">
                  <c:v>-0.20587517806689104</c:v>
                </c:pt>
                <c:pt idx="287">
                  <c:v>-0.20587517806689104</c:v>
                </c:pt>
                <c:pt idx="288">
                  <c:v>-0.20587517806689104</c:v>
                </c:pt>
                <c:pt idx="289">
                  <c:v>-0.20587517806689104</c:v>
                </c:pt>
                <c:pt idx="290">
                  <c:v>-0.20547563608186009</c:v>
                </c:pt>
                <c:pt idx="291">
                  <c:v>-0.20547563608186009</c:v>
                </c:pt>
                <c:pt idx="292">
                  <c:v>-0.20522592234121573</c:v>
                </c:pt>
                <c:pt idx="293">
                  <c:v>-0.20522592234121573</c:v>
                </c:pt>
                <c:pt idx="294">
                  <c:v>-0.20153015897967935</c:v>
                </c:pt>
                <c:pt idx="295">
                  <c:v>-0.20153015897967935</c:v>
                </c:pt>
                <c:pt idx="296">
                  <c:v>-0.20128044523903499</c:v>
                </c:pt>
                <c:pt idx="297">
                  <c:v>-0.20123050249090613</c:v>
                </c:pt>
                <c:pt idx="298">
                  <c:v>-0.20088090325400404</c:v>
                </c:pt>
                <c:pt idx="299">
                  <c:v>-0.20083096050587518</c:v>
                </c:pt>
                <c:pt idx="300">
                  <c:v>-0.20083096050587518</c:v>
                </c:pt>
                <c:pt idx="301">
                  <c:v>-0.20083096050587518</c:v>
                </c:pt>
                <c:pt idx="302">
                  <c:v>-0.2007310750096174</c:v>
                </c:pt>
                <c:pt idx="303">
                  <c:v>-0.19998193378768436</c:v>
                </c:pt>
                <c:pt idx="304">
                  <c:v>-0.19963233455078228</c:v>
                </c:pt>
                <c:pt idx="305">
                  <c:v>-0.19958239180265341</c:v>
                </c:pt>
                <c:pt idx="306">
                  <c:v>-0.19958239180265341</c:v>
                </c:pt>
                <c:pt idx="307">
                  <c:v>-0.19958239180265341</c:v>
                </c:pt>
                <c:pt idx="308">
                  <c:v>-0.19623622767801907</c:v>
                </c:pt>
                <c:pt idx="309">
                  <c:v>-0.19623622767801907</c:v>
                </c:pt>
                <c:pt idx="310">
                  <c:v>-0.1957368001967304</c:v>
                </c:pt>
                <c:pt idx="311">
                  <c:v>-0.19548708645608603</c:v>
                </c:pt>
                <c:pt idx="312">
                  <c:v>-0.19523737271544167</c:v>
                </c:pt>
                <c:pt idx="313">
                  <c:v>-0.19523737271544167</c:v>
                </c:pt>
                <c:pt idx="314">
                  <c:v>-0.19523737271544167</c:v>
                </c:pt>
                <c:pt idx="315">
                  <c:v>-0.19523737271544167</c:v>
                </c:pt>
                <c:pt idx="316">
                  <c:v>-0.19458811698976636</c:v>
                </c:pt>
                <c:pt idx="317">
                  <c:v>-0.19458811698976636</c:v>
                </c:pt>
                <c:pt idx="318">
                  <c:v>-0.19393886126409104</c:v>
                </c:pt>
                <c:pt idx="319">
                  <c:v>-0.19074252538384334</c:v>
                </c:pt>
                <c:pt idx="320">
                  <c:v>-0.19034298339881239</c:v>
                </c:pt>
                <c:pt idx="321">
                  <c:v>-0.19019315515442575</c:v>
                </c:pt>
                <c:pt idx="322">
                  <c:v>-0.19009326965816803</c:v>
                </c:pt>
                <c:pt idx="323">
                  <c:v>-0.18994344141378139</c:v>
                </c:pt>
                <c:pt idx="324">
                  <c:v>-0.18994344141378139</c:v>
                </c:pt>
                <c:pt idx="325">
                  <c:v>-0.18984355591752367</c:v>
                </c:pt>
                <c:pt idx="326">
                  <c:v>-0.18864492996243076</c:v>
                </c:pt>
                <c:pt idx="327">
                  <c:v>-0.18694687652604919</c:v>
                </c:pt>
                <c:pt idx="328">
                  <c:v>-0.1863975062966316</c:v>
                </c:pt>
                <c:pt idx="329">
                  <c:v>-0.18589807881534293</c:v>
                </c:pt>
                <c:pt idx="330">
                  <c:v>-0.18574825057095629</c:v>
                </c:pt>
                <c:pt idx="331">
                  <c:v>-0.18549853683031198</c:v>
                </c:pt>
                <c:pt idx="332">
                  <c:v>-0.18509899484528097</c:v>
                </c:pt>
                <c:pt idx="333">
                  <c:v>-0.18499910934902325</c:v>
                </c:pt>
                <c:pt idx="334">
                  <c:v>-0.18469945286025002</c:v>
                </c:pt>
                <c:pt idx="335">
                  <c:v>-0.18469945286025002</c:v>
                </c:pt>
                <c:pt idx="336">
                  <c:v>-0.18457459598992787</c:v>
                </c:pt>
                <c:pt idx="337">
                  <c:v>-0.18457459598992787</c:v>
                </c:pt>
                <c:pt idx="338">
                  <c:v>-0.18434985362334794</c:v>
                </c:pt>
                <c:pt idx="339">
                  <c:v>-0.18434985362334794</c:v>
                </c:pt>
                <c:pt idx="340">
                  <c:v>-0.18429991087521908</c:v>
                </c:pt>
                <c:pt idx="341">
                  <c:v>-0.18429991087521908</c:v>
                </c:pt>
                <c:pt idx="342">
                  <c:v>-0.18410013988270357</c:v>
                </c:pt>
                <c:pt idx="343">
                  <c:v>-0.18410013988270357</c:v>
                </c:pt>
                <c:pt idx="344">
                  <c:v>-0.18410013988270357</c:v>
                </c:pt>
                <c:pt idx="345">
                  <c:v>-0.18405019713457471</c:v>
                </c:pt>
                <c:pt idx="346">
                  <c:v>-0.18405019713457471</c:v>
                </c:pt>
                <c:pt idx="347">
                  <c:v>-0.18032946239897385</c:v>
                </c:pt>
                <c:pt idx="348">
                  <c:v>-0.18015466278052283</c:v>
                </c:pt>
                <c:pt idx="349">
                  <c:v>-0.18002980591020062</c:v>
                </c:pt>
                <c:pt idx="350">
                  <c:v>-0.17970517804736297</c:v>
                </c:pt>
                <c:pt idx="351">
                  <c:v>-0.17958032117704081</c:v>
                </c:pt>
                <c:pt idx="352">
                  <c:v>-0.17910586506981657</c:v>
                </c:pt>
                <c:pt idx="353">
                  <c:v>-0.17870632308478557</c:v>
                </c:pt>
                <c:pt idx="354">
                  <c:v>-0.1747358746085404</c:v>
                </c:pt>
                <c:pt idx="355">
                  <c:v>-0.17456107499008933</c:v>
                </c:pt>
                <c:pt idx="356">
                  <c:v>-0.17431136124944496</c:v>
                </c:pt>
                <c:pt idx="357">
                  <c:v>-0.17421147575318724</c:v>
                </c:pt>
                <c:pt idx="358">
                  <c:v>-0.17421147575318724</c:v>
                </c:pt>
                <c:pt idx="359">
                  <c:v>-0.17411159025692952</c:v>
                </c:pt>
                <c:pt idx="360">
                  <c:v>-0.17411159025692952</c:v>
                </c:pt>
                <c:pt idx="361">
                  <c:v>-0.17371204827189857</c:v>
                </c:pt>
                <c:pt idx="362">
                  <c:v>-0.17371204827189857</c:v>
                </c:pt>
                <c:pt idx="363">
                  <c:v>-0.17371204827189857</c:v>
                </c:pt>
                <c:pt idx="364">
                  <c:v>-0.17371204827189857</c:v>
                </c:pt>
                <c:pt idx="365">
                  <c:v>-0.17356222002751193</c:v>
                </c:pt>
                <c:pt idx="366">
                  <c:v>-0.1734623345312542</c:v>
                </c:pt>
                <c:pt idx="367">
                  <c:v>-0.1734623345312542</c:v>
                </c:pt>
                <c:pt idx="368">
                  <c:v>-0.1734623345312542</c:v>
                </c:pt>
                <c:pt idx="369">
                  <c:v>-0.17323759216467427</c:v>
                </c:pt>
                <c:pt idx="370">
                  <c:v>-0.17306279254622325</c:v>
                </c:pt>
                <c:pt idx="371">
                  <c:v>-0.17281307880557889</c:v>
                </c:pt>
                <c:pt idx="372">
                  <c:v>-0.17216382307990358</c:v>
                </c:pt>
                <c:pt idx="373">
                  <c:v>-0.17216382307990358</c:v>
                </c:pt>
                <c:pt idx="374">
                  <c:v>-0.16846805971836715</c:v>
                </c:pt>
                <c:pt idx="375">
                  <c:v>-0.16846805971836715</c:v>
                </c:pt>
                <c:pt idx="376">
                  <c:v>-0.16846805971836715</c:v>
                </c:pt>
                <c:pt idx="377">
                  <c:v>-0.16816840322959392</c:v>
                </c:pt>
                <c:pt idx="378">
                  <c:v>-0.1680685177333362</c:v>
                </c:pt>
                <c:pt idx="379">
                  <c:v>-0.16776886124456297</c:v>
                </c:pt>
                <c:pt idx="380">
                  <c:v>-0.16756909025204747</c:v>
                </c:pt>
                <c:pt idx="381">
                  <c:v>-0.16756909025204747</c:v>
                </c:pt>
                <c:pt idx="382">
                  <c:v>-0.16756909025204747</c:v>
                </c:pt>
                <c:pt idx="383">
                  <c:v>-0.16467241086057299</c:v>
                </c:pt>
                <c:pt idx="384">
                  <c:v>-0.16452258261618641</c:v>
                </c:pt>
                <c:pt idx="385">
                  <c:v>-0.16422292612741318</c:v>
                </c:pt>
                <c:pt idx="386">
                  <c:v>-0.16422292612741318</c:v>
                </c:pt>
                <c:pt idx="387">
                  <c:v>-0.16409806925709097</c:v>
                </c:pt>
                <c:pt idx="388">
                  <c:v>-0.16402315513489768</c:v>
                </c:pt>
                <c:pt idx="389">
                  <c:v>-0.1638733268905111</c:v>
                </c:pt>
                <c:pt idx="390">
                  <c:v>-0.16379841276831775</c:v>
                </c:pt>
                <c:pt idx="391">
                  <c:v>-0.16362361314986673</c:v>
                </c:pt>
                <c:pt idx="392">
                  <c:v>-0.16322407116483578</c:v>
                </c:pt>
                <c:pt idx="393">
                  <c:v>-0.16297435742419142</c:v>
                </c:pt>
                <c:pt idx="394">
                  <c:v>-0.16297435742419142</c:v>
                </c:pt>
                <c:pt idx="395">
                  <c:v>-0.16292441467606256</c:v>
                </c:pt>
                <c:pt idx="396">
                  <c:v>-0.16277458643167592</c:v>
                </c:pt>
                <c:pt idx="397">
                  <c:v>-0.1625997868132249</c:v>
                </c:pt>
                <c:pt idx="398">
                  <c:v>-0.16257481543916047</c:v>
                </c:pt>
                <c:pt idx="399">
                  <c:v>-0.16257481543916047</c:v>
                </c:pt>
                <c:pt idx="400">
                  <c:v>-0.16232510169851611</c:v>
                </c:pt>
                <c:pt idx="401">
                  <c:v>-0.15817985360381986</c:v>
                </c:pt>
                <c:pt idx="402">
                  <c:v>-0.15817985360381986</c:v>
                </c:pt>
                <c:pt idx="403">
                  <c:v>-0.15817985360381986</c:v>
                </c:pt>
                <c:pt idx="404">
                  <c:v>-0.15768042612253114</c:v>
                </c:pt>
                <c:pt idx="405">
                  <c:v>-0.15758054062627341</c:v>
                </c:pt>
                <c:pt idx="406">
                  <c:v>-0.15753059787814455</c:v>
                </c:pt>
                <c:pt idx="407">
                  <c:v>-0.15753059787814455</c:v>
                </c:pt>
                <c:pt idx="408">
                  <c:v>-0.15728088413750019</c:v>
                </c:pt>
                <c:pt idx="409">
                  <c:v>-0.15728088413750019</c:v>
                </c:pt>
                <c:pt idx="410">
                  <c:v>-0.15728088413750019</c:v>
                </c:pt>
                <c:pt idx="411">
                  <c:v>-0.15718099864124246</c:v>
                </c:pt>
                <c:pt idx="412">
                  <c:v>-0.15628202917492279</c:v>
                </c:pt>
                <c:pt idx="413">
                  <c:v>-0.15623208642679393</c:v>
                </c:pt>
                <c:pt idx="414">
                  <c:v>-0.15603231543427842</c:v>
                </c:pt>
                <c:pt idx="415">
                  <c:v>-0.15603231543427842</c:v>
                </c:pt>
                <c:pt idx="416">
                  <c:v>-0.15603231543427842</c:v>
                </c:pt>
                <c:pt idx="417">
                  <c:v>-0.15603231543427842</c:v>
                </c:pt>
                <c:pt idx="418">
                  <c:v>-0.15603231543427842</c:v>
                </c:pt>
                <c:pt idx="419">
                  <c:v>-0.15258626581338636</c:v>
                </c:pt>
                <c:pt idx="420">
                  <c:v>-0.15256129443932193</c:v>
                </c:pt>
                <c:pt idx="421">
                  <c:v>-0.15203689558396882</c:v>
                </c:pt>
                <c:pt idx="422">
                  <c:v>-0.15203689558396882</c:v>
                </c:pt>
                <c:pt idx="423">
                  <c:v>-0.15166232497300225</c:v>
                </c:pt>
                <c:pt idx="424">
                  <c:v>-0.15166232497300225</c:v>
                </c:pt>
                <c:pt idx="425">
                  <c:v>-0.15163735359893782</c:v>
                </c:pt>
                <c:pt idx="426">
                  <c:v>-0.15163735359893782</c:v>
                </c:pt>
                <c:pt idx="427">
                  <c:v>-0.15093815512513364</c:v>
                </c:pt>
                <c:pt idx="428">
                  <c:v>-0.14769187649675708</c:v>
                </c:pt>
                <c:pt idx="429">
                  <c:v>-0.14744216275611272</c:v>
                </c:pt>
                <c:pt idx="430">
                  <c:v>-0.14734227725985499</c:v>
                </c:pt>
                <c:pt idx="431">
                  <c:v>-0.14729233451172613</c:v>
                </c:pt>
                <c:pt idx="432">
                  <c:v>-0.14729233451172613</c:v>
                </c:pt>
                <c:pt idx="433">
                  <c:v>-0.14711753489327506</c:v>
                </c:pt>
                <c:pt idx="434">
                  <c:v>-0.14669302153417968</c:v>
                </c:pt>
                <c:pt idx="435">
                  <c:v>-0.14669302153417968</c:v>
                </c:pt>
                <c:pt idx="436">
                  <c:v>-0.14669302153417968</c:v>
                </c:pt>
                <c:pt idx="437">
                  <c:v>-0.14634342229727759</c:v>
                </c:pt>
                <c:pt idx="438">
                  <c:v>-0.1460687371825688</c:v>
                </c:pt>
                <c:pt idx="439">
                  <c:v>-0.1455942810753445</c:v>
                </c:pt>
                <c:pt idx="440">
                  <c:v>-0.1455942810753445</c:v>
                </c:pt>
                <c:pt idx="441">
                  <c:v>-0.14546942420502235</c:v>
                </c:pt>
                <c:pt idx="442">
                  <c:v>-0.14227308832477464</c:v>
                </c:pt>
                <c:pt idx="443">
                  <c:v>-0.1413990902325194</c:v>
                </c:pt>
                <c:pt idx="444">
                  <c:v>-0.14134914748439054</c:v>
                </c:pt>
                <c:pt idx="445">
                  <c:v>-0.14114937649187503</c:v>
                </c:pt>
                <c:pt idx="446">
                  <c:v>-0.13680435740466335</c:v>
                </c:pt>
                <c:pt idx="447">
                  <c:v>-0.13680435740466335</c:v>
                </c:pt>
                <c:pt idx="448">
                  <c:v>-0.13655464366401898</c:v>
                </c:pt>
                <c:pt idx="449">
                  <c:v>-0.13655464366401898</c:v>
                </c:pt>
                <c:pt idx="450">
                  <c:v>-0.13615510167898803</c:v>
                </c:pt>
                <c:pt idx="451">
                  <c:v>-0.13600527343460139</c:v>
                </c:pt>
                <c:pt idx="452">
                  <c:v>-0.13580550244208595</c:v>
                </c:pt>
                <c:pt idx="453">
                  <c:v>-0.13580550244208595</c:v>
                </c:pt>
                <c:pt idx="454">
                  <c:v>-0.13575555969395708</c:v>
                </c:pt>
                <c:pt idx="455">
                  <c:v>-0.13575555969395708</c:v>
                </c:pt>
                <c:pt idx="456">
                  <c:v>-0.13565567419769931</c:v>
                </c:pt>
                <c:pt idx="457">
                  <c:v>-0.13565567419769931</c:v>
                </c:pt>
                <c:pt idx="458">
                  <c:v>-0.13540596045705494</c:v>
                </c:pt>
                <c:pt idx="459">
                  <c:v>-0.13540596045705494</c:v>
                </c:pt>
                <c:pt idx="460">
                  <c:v>-0.13510630396828177</c:v>
                </c:pt>
                <c:pt idx="461">
                  <c:v>-0.13490653297576627</c:v>
                </c:pt>
                <c:pt idx="462">
                  <c:v>-0.13470676198325077</c:v>
                </c:pt>
                <c:pt idx="463">
                  <c:v>-0.13101099862171439</c:v>
                </c:pt>
                <c:pt idx="464">
                  <c:v>-0.13091111312545661</c:v>
                </c:pt>
                <c:pt idx="465">
                  <c:v>-0.13071134213294117</c:v>
                </c:pt>
                <c:pt idx="466">
                  <c:v>-0.13016197190352358</c:v>
                </c:pt>
                <c:pt idx="467">
                  <c:v>-0.13016197190352358</c:v>
                </c:pt>
                <c:pt idx="468">
                  <c:v>-0.13016197190352358</c:v>
                </c:pt>
                <c:pt idx="469">
                  <c:v>-0.13016197190352358</c:v>
                </c:pt>
                <c:pt idx="470">
                  <c:v>-0.13016197190352358</c:v>
                </c:pt>
                <c:pt idx="471">
                  <c:v>-0.13016197190352358</c:v>
                </c:pt>
                <c:pt idx="472">
                  <c:v>-0.13011202915539472</c:v>
                </c:pt>
                <c:pt idx="473">
                  <c:v>-0.12596678106069847</c:v>
                </c:pt>
                <c:pt idx="474">
                  <c:v>-0.12581695281631183</c:v>
                </c:pt>
                <c:pt idx="475">
                  <c:v>-0.12581695281631183</c:v>
                </c:pt>
                <c:pt idx="476">
                  <c:v>-0.12551729632753861</c:v>
                </c:pt>
                <c:pt idx="477">
                  <c:v>-0.12516769709063652</c:v>
                </c:pt>
                <c:pt idx="478">
                  <c:v>-0.12456838411309007</c:v>
                </c:pt>
                <c:pt idx="479">
                  <c:v>-0.12054799288871604</c:v>
                </c:pt>
                <c:pt idx="480">
                  <c:v>-0.11977388029271852</c:v>
                </c:pt>
                <c:pt idx="481">
                  <c:v>-0.11967399479646079</c:v>
                </c:pt>
                <c:pt idx="482">
                  <c:v>-0.11964902342239636</c:v>
                </c:pt>
                <c:pt idx="483">
                  <c:v>-0.11897479632265662</c:v>
                </c:pt>
                <c:pt idx="484">
                  <c:v>-0.11862519708575453</c:v>
                </c:pt>
                <c:pt idx="485">
                  <c:v>-0.11462977723544487</c:v>
                </c:pt>
                <c:pt idx="486">
                  <c:v>-0.11452989173918715</c:v>
                </c:pt>
                <c:pt idx="487">
                  <c:v>-0.11428017799854279</c:v>
                </c:pt>
                <c:pt idx="488">
                  <c:v>-0.11338120853222311</c:v>
                </c:pt>
                <c:pt idx="489">
                  <c:v>-0.11328132303596539</c:v>
                </c:pt>
                <c:pt idx="490">
                  <c:v>-0.10928590318565579</c:v>
                </c:pt>
                <c:pt idx="491">
                  <c:v>-0.10928590318565579</c:v>
                </c:pt>
                <c:pt idx="492">
                  <c:v>-0.10886138982656035</c:v>
                </c:pt>
                <c:pt idx="493">
                  <c:v>-0.10431659974683316</c:v>
                </c:pt>
                <c:pt idx="494">
                  <c:v>-0.10416677150244652</c:v>
                </c:pt>
                <c:pt idx="495">
                  <c:v>-0.10386711501367335</c:v>
                </c:pt>
                <c:pt idx="496">
                  <c:v>-0.10356745852490012</c:v>
                </c:pt>
                <c:pt idx="497">
                  <c:v>-0.1032678020361269</c:v>
                </c:pt>
                <c:pt idx="498">
                  <c:v>-0.10314294516580469</c:v>
                </c:pt>
                <c:pt idx="499">
                  <c:v>-9.8098727604788771E-2</c:v>
                </c:pt>
                <c:pt idx="500">
                  <c:v>-9.8098727604788771E-2</c:v>
                </c:pt>
                <c:pt idx="501">
                  <c:v>-9.7524386001306806E-2</c:v>
                </c:pt>
                <c:pt idx="502">
                  <c:v>-9.4727592106090053E-2</c:v>
                </c:pt>
                <c:pt idx="503">
                  <c:v>-9.3553937525061581E-2</c:v>
                </c:pt>
                <c:pt idx="504">
                  <c:v>-9.2754853554999683E-2</c:v>
                </c:pt>
                <c:pt idx="505">
                  <c:v>-9.2754853554999683E-2</c:v>
                </c:pt>
                <c:pt idx="506">
                  <c:v>-9.2629996684677474E-2</c:v>
                </c:pt>
                <c:pt idx="507">
                  <c:v>-9.2505139814355319E-2</c:v>
                </c:pt>
                <c:pt idx="508">
                  <c:v>-9.2205483325582094E-2</c:v>
                </c:pt>
                <c:pt idx="509">
                  <c:v>-9.2205483325582094E-2</c:v>
                </c:pt>
                <c:pt idx="510">
                  <c:v>-8.7760578742112627E-2</c:v>
                </c:pt>
                <c:pt idx="511">
                  <c:v>-8.7760578742112627E-2</c:v>
                </c:pt>
                <c:pt idx="512">
                  <c:v>-8.3964929884318473E-2</c:v>
                </c:pt>
                <c:pt idx="513">
                  <c:v>-8.2916132173612211E-2</c:v>
                </c:pt>
                <c:pt idx="514">
                  <c:v>-8.2691389807032278E-2</c:v>
                </c:pt>
                <c:pt idx="515">
                  <c:v>-8.2166990951679175E-2</c:v>
                </c:pt>
                <c:pt idx="516">
                  <c:v>-8.2117048203550258E-2</c:v>
                </c:pt>
                <c:pt idx="517">
                  <c:v>-8.1967219959163673E-2</c:v>
                </c:pt>
                <c:pt idx="518">
                  <c:v>-8.1517735226003807E-2</c:v>
                </c:pt>
                <c:pt idx="519">
                  <c:v>-8.131796423348836E-2</c:v>
                </c:pt>
                <c:pt idx="520">
                  <c:v>-8.0668708507813047E-2</c:v>
                </c:pt>
                <c:pt idx="521">
                  <c:v>-8.0518880263426407E-2</c:v>
                </c:pt>
                <c:pt idx="522">
                  <c:v>-8.0518880263426407E-2</c:v>
                </c:pt>
                <c:pt idx="523">
                  <c:v>-7.6873059650018893E-2</c:v>
                </c:pt>
                <c:pt idx="524">
                  <c:v>-7.6873059650018893E-2</c:v>
                </c:pt>
                <c:pt idx="525">
                  <c:v>-7.6873059650018893E-2</c:v>
                </c:pt>
                <c:pt idx="526">
                  <c:v>-7.6473517664987944E-2</c:v>
                </c:pt>
                <c:pt idx="527">
                  <c:v>-7.6398603542794596E-2</c:v>
                </c:pt>
                <c:pt idx="528">
                  <c:v>-7.6223803924343581E-2</c:v>
                </c:pt>
                <c:pt idx="529">
                  <c:v>-7.607397567995694E-2</c:v>
                </c:pt>
                <c:pt idx="530">
                  <c:v>-7.564946232086156E-2</c:v>
                </c:pt>
                <c:pt idx="531">
                  <c:v>-7.5524605450539406E-2</c:v>
                </c:pt>
                <c:pt idx="532">
                  <c:v>-7.1728956592745252E-2</c:v>
                </c:pt>
                <c:pt idx="533">
                  <c:v>-7.1629071096487473E-2</c:v>
                </c:pt>
                <c:pt idx="534">
                  <c:v>-7.1629071096487473E-2</c:v>
                </c:pt>
                <c:pt idx="535">
                  <c:v>-7.1129643615198801E-2</c:v>
                </c:pt>
                <c:pt idx="536">
                  <c:v>-7.0505359263587919E-2</c:v>
                </c:pt>
                <c:pt idx="537">
                  <c:v>-6.7234109261146924E-2</c:v>
                </c:pt>
                <c:pt idx="538">
                  <c:v>-6.6734681779858196E-2</c:v>
                </c:pt>
                <c:pt idx="539">
                  <c:v>-6.573582681728074E-2</c:v>
                </c:pt>
                <c:pt idx="540">
                  <c:v>-6.5486113076636432E-2</c:v>
                </c:pt>
                <c:pt idx="541">
                  <c:v>-6.543617032850757E-2</c:v>
                </c:pt>
                <c:pt idx="542">
                  <c:v>-6.4786914602832257E-2</c:v>
                </c:pt>
                <c:pt idx="543">
                  <c:v>-6.0991265745038103E-2</c:v>
                </c:pt>
                <c:pt idx="544">
                  <c:v>-6.0841437500651518E-2</c:v>
                </c:pt>
                <c:pt idx="545">
                  <c:v>-6.0092296278718482E-2</c:v>
                </c:pt>
                <c:pt idx="546">
                  <c:v>-5.8144529101692544E-2</c:v>
                </c:pt>
                <c:pt idx="547">
                  <c:v>-5.4548651236413837E-2</c:v>
                </c:pt>
                <c:pt idx="548">
                  <c:v>-4.8605464209078297E-2</c:v>
                </c:pt>
                <c:pt idx="549">
                  <c:v>-3.8816685575819632E-2</c:v>
                </c:pt>
                <c:pt idx="550">
                  <c:v>-3.7767887865113425E-2</c:v>
                </c:pt>
                <c:pt idx="551">
                  <c:v>-3.3273040533515097E-2</c:v>
                </c:pt>
                <c:pt idx="552">
                  <c:v>-2.7779338239339313E-2</c:v>
                </c:pt>
                <c:pt idx="553">
                  <c:v>-2.7180025261792862E-2</c:v>
                </c:pt>
                <c:pt idx="554">
                  <c:v>-2.3034777167096676E-2</c:v>
                </c:pt>
                <c:pt idx="555">
                  <c:v>-1.7541074872920892E-2</c:v>
                </c:pt>
                <c:pt idx="556">
                  <c:v>-1.7541074872920892E-2</c:v>
                </c:pt>
                <c:pt idx="557">
                  <c:v>-1.6192620673441405E-2</c:v>
                </c:pt>
                <c:pt idx="558">
                  <c:v>-1.2546800060033836E-2</c:v>
                </c:pt>
                <c:pt idx="559">
                  <c:v>-1.2147258075002831E-2</c:v>
                </c:pt>
                <c:pt idx="560">
                  <c:v>-1.1722744715907507E-2</c:v>
                </c:pt>
                <c:pt idx="561">
                  <c:v>-1.1547945097456491E-2</c:v>
                </c:pt>
                <c:pt idx="562">
                  <c:v>-7.3028115065024712E-3</c:v>
                </c:pt>
                <c:pt idx="563">
                  <c:v>-6.6285844067627275E-3</c:v>
                </c:pt>
                <c:pt idx="564">
                  <c:v>-6.2540137957961539E-3</c:v>
                </c:pt>
                <c:pt idx="565">
                  <c:v>-5.9543573070229838E-3</c:v>
                </c:pt>
                <c:pt idx="566">
                  <c:v>-9.1013974600706593E-4</c:v>
                </c:pt>
                <c:pt idx="567">
                  <c:v>-9.1013974600706593E-4</c:v>
                </c:pt>
                <c:pt idx="568">
                  <c:v>-6.1048325723378483E-4</c:v>
                </c:pt>
                <c:pt idx="569">
                  <c:v>3.6845930818489858E-3</c:v>
                </c:pt>
                <c:pt idx="570">
                  <c:v>4.9831045331996116E-3</c:v>
                </c:pt>
                <c:pt idx="571">
                  <c:v>5.3077323960373235E-3</c:v>
                </c:pt>
                <c:pt idx="572">
                  <c:v>1.0277035834859949E-2</c:v>
                </c:pt>
                <c:pt idx="573">
                  <c:v>1.5296282021811436E-2</c:v>
                </c:pt>
                <c:pt idx="574">
                  <c:v>1.5521024388391313E-2</c:v>
                </c:pt>
                <c:pt idx="575">
                  <c:v>1.9566386986829776E-2</c:v>
                </c:pt>
                <c:pt idx="576">
                  <c:v>2.1164554926953683E-2</c:v>
                </c:pt>
                <c:pt idx="577">
                  <c:v>2.5759287754809734E-2</c:v>
                </c:pt>
                <c:pt idx="578">
                  <c:v>2.5759287754809734E-2</c:v>
                </c:pt>
                <c:pt idx="579">
                  <c:v>2.5859173251067458E-2</c:v>
                </c:pt>
                <c:pt idx="580">
                  <c:v>3.5747837380583847E-2</c:v>
                </c:pt>
                <c:pt idx="581">
                  <c:v>3.6546921350645745E-2</c:v>
                </c:pt>
                <c:pt idx="582">
                  <c:v>4.1740967156048248E-2</c:v>
                </c:pt>
                <c:pt idx="583">
                  <c:v>4.6984955709579612E-2</c:v>
                </c:pt>
                <c:pt idx="584">
                  <c:v>4.7384497694610617E-2</c:v>
                </c:pt>
                <c:pt idx="585">
                  <c:v>5.2528600751884258E-2</c:v>
                </c:pt>
                <c:pt idx="586">
                  <c:v>5.2628486248141981E-2</c:v>
                </c:pt>
                <c:pt idx="587">
                  <c:v>5.2928142736915262E-2</c:v>
                </c:pt>
                <c:pt idx="588">
                  <c:v>5.827201678670435E-2</c:v>
                </c:pt>
                <c:pt idx="589">
                  <c:v>6.3516005340235715E-2</c:v>
                </c:pt>
                <c:pt idx="590">
                  <c:v>6.875999389376708E-2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125-4293-A14A-013517BF621C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Active!$P$21:$P$996</c:f>
              <c:numCache>
                <c:formatCode>General</c:formatCode>
                <c:ptCount val="976"/>
                <c:pt idx="0">
                  <c:v>0.33741409173035231</c:v>
                </c:pt>
                <c:pt idx="1">
                  <c:v>0.335464049841735</c:v>
                </c:pt>
                <c:pt idx="2">
                  <c:v>0.32376379851003129</c:v>
                </c:pt>
                <c:pt idx="3">
                  <c:v>0.30747831354833549</c:v>
                </c:pt>
                <c:pt idx="4">
                  <c:v>0.30700397903488807</c:v>
                </c:pt>
                <c:pt idx="5">
                  <c:v>0.30700397903488807</c:v>
                </c:pt>
                <c:pt idx="6">
                  <c:v>0.3063188291821306</c:v>
                </c:pt>
                <c:pt idx="7">
                  <c:v>0.30613436576023439</c:v>
                </c:pt>
                <c:pt idx="8">
                  <c:v>0.30542286399006324</c:v>
                </c:pt>
                <c:pt idx="9">
                  <c:v>0.30486947372437451</c:v>
                </c:pt>
                <c:pt idx="10">
                  <c:v>0.30460595455023703</c:v>
                </c:pt>
                <c:pt idx="11">
                  <c:v>0.30452689879799583</c:v>
                </c:pt>
                <c:pt idx="12">
                  <c:v>0.30384174894523841</c:v>
                </c:pt>
                <c:pt idx="13">
                  <c:v>0.30384174894523841</c:v>
                </c:pt>
                <c:pt idx="14">
                  <c:v>0.30376269319299715</c:v>
                </c:pt>
                <c:pt idx="15">
                  <c:v>0.30370998935816967</c:v>
                </c:pt>
                <c:pt idx="16">
                  <c:v>0.30368363744075588</c:v>
                </c:pt>
                <c:pt idx="17">
                  <c:v>0.30363093360592841</c:v>
                </c:pt>
                <c:pt idx="18">
                  <c:v>0.30363093360592841</c:v>
                </c:pt>
                <c:pt idx="19">
                  <c:v>0.30081127844265748</c:v>
                </c:pt>
                <c:pt idx="20">
                  <c:v>0.29849230971024771</c:v>
                </c:pt>
                <c:pt idx="21">
                  <c:v>0.29775445602266282</c:v>
                </c:pt>
                <c:pt idx="22">
                  <c:v>0.29720106575697408</c:v>
                </c:pt>
                <c:pt idx="23">
                  <c:v>0.29606793330818298</c:v>
                </c:pt>
                <c:pt idx="24">
                  <c:v>0.2949084489419781</c:v>
                </c:pt>
                <c:pt idx="25">
                  <c:v>0.2949084489419781</c:v>
                </c:pt>
                <c:pt idx="26">
                  <c:v>0.29485574510715062</c:v>
                </c:pt>
                <c:pt idx="27">
                  <c:v>0.29316922239267079</c:v>
                </c:pt>
                <c:pt idx="28">
                  <c:v>0.29303746280560206</c:v>
                </c:pt>
                <c:pt idx="29">
                  <c:v>0.29269488787922332</c:v>
                </c:pt>
                <c:pt idx="30">
                  <c:v>0.29261583212698211</c:v>
                </c:pt>
                <c:pt idx="31">
                  <c:v>0.29256312829215458</c:v>
                </c:pt>
                <c:pt idx="32">
                  <c:v>0.29251042445732711</c:v>
                </c:pt>
                <c:pt idx="33">
                  <c:v>0.29240501678767211</c:v>
                </c:pt>
                <c:pt idx="34">
                  <c:v>0.29206244186129338</c:v>
                </c:pt>
                <c:pt idx="35">
                  <c:v>0.29206244186129338</c:v>
                </c:pt>
                <c:pt idx="36">
                  <c:v>0.2920097380264659</c:v>
                </c:pt>
                <c:pt idx="37">
                  <c:v>0.2902705114771586</c:v>
                </c:pt>
                <c:pt idx="38">
                  <c:v>0.28958536162440118</c:v>
                </c:pt>
                <c:pt idx="39">
                  <c:v>0.28950630587215992</c:v>
                </c:pt>
                <c:pt idx="40">
                  <c:v>0.28950630587215992</c:v>
                </c:pt>
                <c:pt idx="41">
                  <c:v>0.28945360203733245</c:v>
                </c:pt>
                <c:pt idx="42">
                  <c:v>0.28911102711095371</c:v>
                </c:pt>
                <c:pt idx="43">
                  <c:v>0.28903197135871245</c:v>
                </c:pt>
                <c:pt idx="44">
                  <c:v>0.28776707932285261</c:v>
                </c:pt>
                <c:pt idx="45">
                  <c:v>0.28768802357061135</c:v>
                </c:pt>
                <c:pt idx="46">
                  <c:v>0.28750356014871514</c:v>
                </c:pt>
                <c:pt idx="47">
                  <c:v>0.28729274480940514</c:v>
                </c:pt>
                <c:pt idx="48">
                  <c:v>0.2870819294700952</c:v>
                </c:pt>
                <c:pt idx="49">
                  <c:v>0.28673935454371646</c:v>
                </c:pt>
                <c:pt idx="50">
                  <c:v>0.28660759495664773</c:v>
                </c:pt>
                <c:pt idx="51">
                  <c:v>0.28652853920440646</c:v>
                </c:pt>
                <c:pt idx="52">
                  <c:v>0.28644948345216525</c:v>
                </c:pt>
                <c:pt idx="53">
                  <c:v>0.28500012799440916</c:v>
                </c:pt>
                <c:pt idx="54">
                  <c:v>0.28457849731578921</c:v>
                </c:pt>
                <c:pt idx="55">
                  <c:v>0.28381429171079053</c:v>
                </c:pt>
                <c:pt idx="56">
                  <c:v>0.28344536486699806</c:v>
                </c:pt>
                <c:pt idx="57">
                  <c:v>0.28328725336251559</c:v>
                </c:pt>
                <c:pt idx="58">
                  <c:v>0.28112639613458834</c:v>
                </c:pt>
                <c:pt idx="59">
                  <c:v>0.28070476545596834</c:v>
                </c:pt>
                <c:pt idx="60">
                  <c:v>0.28057300586889961</c:v>
                </c:pt>
                <c:pt idx="61">
                  <c:v>0.28044124628183087</c:v>
                </c:pt>
                <c:pt idx="62">
                  <c:v>0.27801686987976615</c:v>
                </c:pt>
                <c:pt idx="63">
                  <c:v>0.27625129141304511</c:v>
                </c:pt>
                <c:pt idx="64">
                  <c:v>0.27524991855132269</c:v>
                </c:pt>
                <c:pt idx="65">
                  <c:v>0.27496004745977148</c:v>
                </c:pt>
                <c:pt idx="66">
                  <c:v>0.27496004745977148</c:v>
                </c:pt>
                <c:pt idx="67">
                  <c:v>0.27264107872736171</c:v>
                </c:pt>
                <c:pt idx="68">
                  <c:v>0.27248296722287924</c:v>
                </c:pt>
                <c:pt idx="69">
                  <c:v>0.27248296722287924</c:v>
                </c:pt>
                <c:pt idx="70">
                  <c:v>0.27227215188356924</c:v>
                </c:pt>
                <c:pt idx="71">
                  <c:v>0.27227215188356924</c:v>
                </c:pt>
                <c:pt idx="72">
                  <c:v>0.2689518102894371</c:v>
                </c:pt>
                <c:pt idx="73">
                  <c:v>0.26333885188030898</c:v>
                </c:pt>
                <c:pt idx="74">
                  <c:v>0.26186314450513914</c:v>
                </c:pt>
                <c:pt idx="75">
                  <c:v>0.25364134627204998</c:v>
                </c:pt>
                <c:pt idx="76">
                  <c:v>0.25216563889688015</c:v>
                </c:pt>
                <c:pt idx="77">
                  <c:v>0.24678984774447574</c:v>
                </c:pt>
                <c:pt idx="78">
                  <c:v>0.246658088157407</c:v>
                </c:pt>
                <c:pt idx="79">
                  <c:v>0.24631551323102829</c:v>
                </c:pt>
                <c:pt idx="80">
                  <c:v>0.24497156544292717</c:v>
                </c:pt>
                <c:pt idx="81">
                  <c:v>0.24483980585585843</c:v>
                </c:pt>
                <c:pt idx="82">
                  <c:v>0.24457628668172096</c:v>
                </c:pt>
                <c:pt idx="83">
                  <c:v>0.24441817517723849</c:v>
                </c:pt>
                <c:pt idx="84">
                  <c:v>0.24436547134241099</c:v>
                </c:pt>
                <c:pt idx="85">
                  <c:v>0.24423371175534225</c:v>
                </c:pt>
                <c:pt idx="86">
                  <c:v>0.24415465600310102</c:v>
                </c:pt>
                <c:pt idx="87">
                  <c:v>0.24389113682896355</c:v>
                </c:pt>
                <c:pt idx="88">
                  <c:v>0.24360126573741231</c:v>
                </c:pt>
                <c:pt idx="89">
                  <c:v>0.24346950615034357</c:v>
                </c:pt>
                <c:pt idx="90">
                  <c:v>0.2434168023155161</c:v>
                </c:pt>
                <c:pt idx="91">
                  <c:v>0.2432059869762061</c:v>
                </c:pt>
                <c:pt idx="92">
                  <c:v>0.2415194642617263</c:v>
                </c:pt>
                <c:pt idx="93">
                  <c:v>0.24138770467465756</c:v>
                </c:pt>
                <c:pt idx="94">
                  <c:v>0.24083431440896888</c:v>
                </c:pt>
                <c:pt idx="95">
                  <c:v>0.24070255482190014</c:v>
                </c:pt>
                <c:pt idx="96">
                  <c:v>0.23904238402483408</c:v>
                </c:pt>
                <c:pt idx="97">
                  <c:v>0.23835723417207663</c:v>
                </c:pt>
                <c:pt idx="98">
                  <c:v>0.23606461735708062</c:v>
                </c:pt>
                <c:pt idx="99">
                  <c:v>0.2354321713391507</c:v>
                </c:pt>
                <c:pt idx="100">
                  <c:v>0.23516865216501323</c:v>
                </c:pt>
                <c:pt idx="101">
                  <c:v>0.23369294478984337</c:v>
                </c:pt>
                <c:pt idx="102">
                  <c:v>0.23258616425846601</c:v>
                </c:pt>
                <c:pt idx="103">
                  <c:v>0.23071517812208997</c:v>
                </c:pt>
                <c:pt idx="104">
                  <c:v>0.22968745334295382</c:v>
                </c:pt>
                <c:pt idx="105">
                  <c:v>0.22923947074692011</c:v>
                </c:pt>
                <c:pt idx="106">
                  <c:v>0.22781646720657778</c:v>
                </c:pt>
                <c:pt idx="107">
                  <c:v>0.22713131735382033</c:v>
                </c:pt>
                <c:pt idx="108">
                  <c:v>0.22692050201451036</c:v>
                </c:pt>
                <c:pt idx="109">
                  <c:v>0.22692050201451036</c:v>
                </c:pt>
                <c:pt idx="110">
                  <c:v>0.22172917428400216</c:v>
                </c:pt>
                <c:pt idx="111">
                  <c:v>0.22151835894469218</c:v>
                </c:pt>
                <c:pt idx="112">
                  <c:v>0.21556282560918533</c:v>
                </c:pt>
                <c:pt idx="113">
                  <c:v>0.21543106602211659</c:v>
                </c:pt>
                <c:pt idx="114">
                  <c:v>0.21508849109573785</c:v>
                </c:pt>
                <c:pt idx="115">
                  <c:v>0.21495673150866912</c:v>
                </c:pt>
                <c:pt idx="116">
                  <c:v>0.2142715816559117</c:v>
                </c:pt>
                <c:pt idx="117">
                  <c:v>0.2125323551066044</c:v>
                </c:pt>
                <c:pt idx="118">
                  <c:v>0.21245329935436313</c:v>
                </c:pt>
                <c:pt idx="119">
                  <c:v>0.21084583239212457</c:v>
                </c:pt>
                <c:pt idx="120">
                  <c:v>0.21071407280505583</c:v>
                </c:pt>
                <c:pt idx="121">
                  <c:v>0.21050325746574586</c:v>
                </c:pt>
                <c:pt idx="122">
                  <c:v>0.21050325746574586</c:v>
                </c:pt>
                <c:pt idx="123">
                  <c:v>0.21042420171350462</c:v>
                </c:pt>
                <c:pt idx="124">
                  <c:v>0.21010797870453965</c:v>
                </c:pt>
                <c:pt idx="125">
                  <c:v>0.21002892295229841</c:v>
                </c:pt>
                <c:pt idx="126">
                  <c:v>0.21002892295229841</c:v>
                </c:pt>
                <c:pt idx="127">
                  <c:v>0.20989716336522968</c:v>
                </c:pt>
                <c:pt idx="128">
                  <c:v>0.20981810761298841</c:v>
                </c:pt>
                <c:pt idx="129">
                  <c:v>0.20976540377816094</c:v>
                </c:pt>
                <c:pt idx="130">
                  <c:v>0.20973905186074721</c:v>
                </c:pt>
                <c:pt idx="131">
                  <c:v>0.20968634802591968</c:v>
                </c:pt>
                <c:pt idx="132">
                  <c:v>0.20955458843885094</c:v>
                </c:pt>
                <c:pt idx="133">
                  <c:v>0.20947553268660973</c:v>
                </c:pt>
                <c:pt idx="134">
                  <c:v>0.20578626424868512</c:v>
                </c:pt>
                <c:pt idx="135">
                  <c:v>0.20496935480885894</c:v>
                </c:pt>
                <c:pt idx="136">
                  <c:v>0.20415244536903279</c:v>
                </c:pt>
                <c:pt idx="137">
                  <c:v>0.20407338961679156</c:v>
                </c:pt>
                <c:pt idx="138">
                  <c:v>0.20399433386455029</c:v>
                </c:pt>
                <c:pt idx="139">
                  <c:v>0.20386257427748156</c:v>
                </c:pt>
                <c:pt idx="140">
                  <c:v>0.20178077280179554</c:v>
                </c:pt>
                <c:pt idx="141">
                  <c:v>0.20151725362765807</c:v>
                </c:pt>
                <c:pt idx="142">
                  <c:v>0.20138549404058934</c:v>
                </c:pt>
                <c:pt idx="143">
                  <c:v>0.20104291911421063</c:v>
                </c:pt>
                <c:pt idx="144">
                  <c:v>0.20070034418783189</c:v>
                </c:pt>
                <c:pt idx="145">
                  <c:v>0.19988343474800574</c:v>
                </c:pt>
                <c:pt idx="146">
                  <c:v>0.19922463681266206</c:v>
                </c:pt>
                <c:pt idx="147">
                  <c:v>0.19914558106042082</c:v>
                </c:pt>
                <c:pt idx="148">
                  <c:v>0.19853948695990464</c:v>
                </c:pt>
                <c:pt idx="149">
                  <c:v>0.19798609669421596</c:v>
                </c:pt>
                <c:pt idx="150">
                  <c:v>0.19632592589714987</c:v>
                </c:pt>
                <c:pt idx="151">
                  <c:v>0.19564077604439245</c:v>
                </c:pt>
                <c:pt idx="152">
                  <c:v>0.19258395362439779</c:v>
                </c:pt>
                <c:pt idx="153">
                  <c:v>0.18973794654371307</c:v>
                </c:pt>
                <c:pt idx="154">
                  <c:v>0.18731357014164834</c:v>
                </c:pt>
                <c:pt idx="155">
                  <c:v>0.18676017987595966</c:v>
                </c:pt>
                <c:pt idx="156">
                  <c:v>0.1755606149751171</c:v>
                </c:pt>
                <c:pt idx="157">
                  <c:v>0.17339975774718983</c:v>
                </c:pt>
                <c:pt idx="158">
                  <c:v>0.1723720329680537</c:v>
                </c:pt>
                <c:pt idx="159">
                  <c:v>0.16986860081374769</c:v>
                </c:pt>
                <c:pt idx="160">
                  <c:v>0.16973684122667895</c:v>
                </c:pt>
                <c:pt idx="161">
                  <c:v>0.16968413739185148</c:v>
                </c:pt>
                <c:pt idx="162">
                  <c:v>0.16765503975099294</c:v>
                </c:pt>
                <c:pt idx="163">
                  <c:v>0.16765503975099294</c:v>
                </c:pt>
                <c:pt idx="164">
                  <c:v>0.1675232801639242</c:v>
                </c:pt>
                <c:pt idx="165">
                  <c:v>0.16744422441168297</c:v>
                </c:pt>
                <c:pt idx="166">
                  <c:v>0.16723340907237297</c:v>
                </c:pt>
                <c:pt idx="167">
                  <c:v>0.16723340907237297</c:v>
                </c:pt>
                <c:pt idx="168">
                  <c:v>0.16723340907237297</c:v>
                </c:pt>
                <c:pt idx="169">
                  <c:v>0.16723340907237297</c:v>
                </c:pt>
                <c:pt idx="170">
                  <c:v>0.16723340907237297</c:v>
                </c:pt>
                <c:pt idx="171">
                  <c:v>0.16710164948530423</c:v>
                </c:pt>
                <c:pt idx="172">
                  <c:v>0.16683813031116676</c:v>
                </c:pt>
                <c:pt idx="173">
                  <c:v>0.16675907455892552</c:v>
                </c:pt>
                <c:pt idx="174">
                  <c:v>0.16675907455892552</c:v>
                </c:pt>
                <c:pt idx="175">
                  <c:v>0.16675907455892552</c:v>
                </c:pt>
                <c:pt idx="176">
                  <c:v>0.16425564240461954</c:v>
                </c:pt>
                <c:pt idx="177">
                  <c:v>0.1623846562682435</c:v>
                </c:pt>
                <c:pt idx="178">
                  <c:v>0.16127787573686611</c:v>
                </c:pt>
                <c:pt idx="179">
                  <c:v>0.15938053768307631</c:v>
                </c:pt>
                <c:pt idx="180">
                  <c:v>0.15872173974773263</c:v>
                </c:pt>
                <c:pt idx="181">
                  <c:v>0.15845822057359515</c:v>
                </c:pt>
                <c:pt idx="182">
                  <c:v>0.15824740523428518</c:v>
                </c:pt>
                <c:pt idx="183">
                  <c:v>0.15553315774066923</c:v>
                </c:pt>
                <c:pt idx="184">
                  <c:v>0.15068440493653976</c:v>
                </c:pt>
                <c:pt idx="185">
                  <c:v>0.15018371850567855</c:v>
                </c:pt>
                <c:pt idx="186">
                  <c:v>0.14723230375533886</c:v>
                </c:pt>
                <c:pt idx="187">
                  <c:v>0.14723230375533886</c:v>
                </c:pt>
                <c:pt idx="188">
                  <c:v>0.14493968694034287</c:v>
                </c:pt>
                <c:pt idx="189">
                  <c:v>0.14425453708758543</c:v>
                </c:pt>
                <c:pt idx="190">
                  <c:v>0.14404372174827546</c:v>
                </c:pt>
                <c:pt idx="191">
                  <c:v>0.14140853000690073</c:v>
                </c:pt>
                <c:pt idx="192">
                  <c:v>0.14114501083276326</c:v>
                </c:pt>
                <c:pt idx="193">
                  <c:v>0.13980106304466217</c:v>
                </c:pt>
                <c:pt idx="194">
                  <c:v>0.13940578428345596</c:v>
                </c:pt>
                <c:pt idx="195">
                  <c:v>0.13932672853121472</c:v>
                </c:pt>
                <c:pt idx="196">
                  <c:v>0.13553205242363511</c:v>
                </c:pt>
                <c:pt idx="197">
                  <c:v>0.1332394356086391</c:v>
                </c:pt>
                <c:pt idx="198">
                  <c:v>0.13302862026932913</c:v>
                </c:pt>
                <c:pt idx="199">
                  <c:v>0.13276510109519166</c:v>
                </c:pt>
                <c:pt idx="200">
                  <c:v>0.13255428575588168</c:v>
                </c:pt>
                <c:pt idx="201">
                  <c:v>0.13242252616881295</c:v>
                </c:pt>
                <c:pt idx="202">
                  <c:v>0.13047248428019564</c:v>
                </c:pt>
                <c:pt idx="203">
                  <c:v>0.13012990935381694</c:v>
                </c:pt>
                <c:pt idx="204">
                  <c:v>0.12749471761244222</c:v>
                </c:pt>
                <c:pt idx="205">
                  <c:v>0.12736295802537348</c:v>
                </c:pt>
                <c:pt idx="206">
                  <c:v>0.12702038309899477</c:v>
                </c:pt>
                <c:pt idx="207">
                  <c:v>0.12493858162330876</c:v>
                </c:pt>
                <c:pt idx="208">
                  <c:v>0.12491222970589499</c:v>
                </c:pt>
                <c:pt idx="209">
                  <c:v>0.12478047011882626</c:v>
                </c:pt>
                <c:pt idx="210">
                  <c:v>0.12451695094468879</c:v>
                </c:pt>
                <c:pt idx="211">
                  <c:v>0.12451695094468879</c:v>
                </c:pt>
                <c:pt idx="212">
                  <c:v>0.12425343177055131</c:v>
                </c:pt>
                <c:pt idx="213">
                  <c:v>0.12417437601831008</c:v>
                </c:pt>
                <c:pt idx="214">
                  <c:v>0.12417437601831008</c:v>
                </c:pt>
                <c:pt idx="215">
                  <c:v>0.1219608149555553</c:v>
                </c:pt>
                <c:pt idx="216">
                  <c:v>0.1219608149555553</c:v>
                </c:pt>
                <c:pt idx="217">
                  <c:v>0.12193446303814157</c:v>
                </c:pt>
                <c:pt idx="218">
                  <c:v>0.12180270345107283</c:v>
                </c:pt>
                <c:pt idx="219">
                  <c:v>0.12140742468986662</c:v>
                </c:pt>
                <c:pt idx="220">
                  <c:v>0.12140742468986662</c:v>
                </c:pt>
                <c:pt idx="221">
                  <c:v>0.12127566510279789</c:v>
                </c:pt>
                <c:pt idx="222">
                  <c:v>0.12127566510279789</c:v>
                </c:pt>
                <c:pt idx="223">
                  <c:v>0.12127566510279789</c:v>
                </c:pt>
                <c:pt idx="224">
                  <c:v>0.11919386362711187</c:v>
                </c:pt>
                <c:pt idx="225">
                  <c:v>0.11916751170969811</c:v>
                </c:pt>
                <c:pt idx="226">
                  <c:v>0.11869317719625067</c:v>
                </c:pt>
                <c:pt idx="227">
                  <c:v>0.11655867188573715</c:v>
                </c:pt>
                <c:pt idx="228">
                  <c:v>0.11628197675289279</c:v>
                </c:pt>
                <c:pt idx="229">
                  <c:v>0.11613704120711718</c:v>
                </c:pt>
                <c:pt idx="230">
                  <c:v>0.11600528162004844</c:v>
                </c:pt>
                <c:pt idx="231">
                  <c:v>0.11600528162004844</c:v>
                </c:pt>
                <c:pt idx="232">
                  <c:v>0.11587352203297971</c:v>
                </c:pt>
                <c:pt idx="233">
                  <c:v>0.11587352203297971</c:v>
                </c:pt>
                <c:pt idx="234">
                  <c:v>0.11566270669366974</c:v>
                </c:pt>
                <c:pt idx="235">
                  <c:v>0.11566270669366974</c:v>
                </c:pt>
                <c:pt idx="236">
                  <c:v>0.1155836509414285</c:v>
                </c:pt>
                <c:pt idx="237">
                  <c:v>0.1155836509414285</c:v>
                </c:pt>
                <c:pt idx="238">
                  <c:v>0.1155836509414285</c:v>
                </c:pt>
                <c:pt idx="239">
                  <c:v>0.11347549754832872</c:v>
                </c:pt>
                <c:pt idx="240">
                  <c:v>0.11337008987867372</c:v>
                </c:pt>
                <c:pt idx="241">
                  <c:v>0.11337008987867372</c:v>
                </c:pt>
                <c:pt idx="242">
                  <c:v>0.11334373796125999</c:v>
                </c:pt>
                <c:pt idx="243">
                  <c:v>0.11323833029160499</c:v>
                </c:pt>
                <c:pt idx="244">
                  <c:v>0.11308021878712252</c:v>
                </c:pt>
                <c:pt idx="245">
                  <c:v>0.11302751495229502</c:v>
                </c:pt>
                <c:pt idx="246">
                  <c:v>0.11268494002591631</c:v>
                </c:pt>
                <c:pt idx="247">
                  <c:v>0.11255318043884757</c:v>
                </c:pt>
                <c:pt idx="248">
                  <c:v>0.11255318043884757</c:v>
                </c:pt>
                <c:pt idx="249">
                  <c:v>0.110945713476609</c:v>
                </c:pt>
                <c:pt idx="250">
                  <c:v>0.110945713476609</c:v>
                </c:pt>
                <c:pt idx="251">
                  <c:v>0.11062949046764403</c:v>
                </c:pt>
                <c:pt idx="252">
                  <c:v>0.11060313855023027</c:v>
                </c:pt>
                <c:pt idx="253">
                  <c:v>0.11060313855023027</c:v>
                </c:pt>
                <c:pt idx="254">
                  <c:v>0.11060313855023027</c:v>
                </c:pt>
                <c:pt idx="255">
                  <c:v>0.11060313855023027</c:v>
                </c:pt>
                <c:pt idx="256">
                  <c:v>0.11060313855023027</c:v>
                </c:pt>
                <c:pt idx="257">
                  <c:v>0.1104450270457478</c:v>
                </c:pt>
                <c:pt idx="258">
                  <c:v>0.1103923232109203</c:v>
                </c:pt>
                <c:pt idx="259">
                  <c:v>0.1103923232109203</c:v>
                </c:pt>
                <c:pt idx="260">
                  <c:v>0.11023421170643782</c:v>
                </c:pt>
                <c:pt idx="261">
                  <c:v>0.10780983530437308</c:v>
                </c:pt>
                <c:pt idx="262">
                  <c:v>0.10762537188247684</c:v>
                </c:pt>
                <c:pt idx="263">
                  <c:v>0.10762537188247684</c:v>
                </c:pt>
                <c:pt idx="264">
                  <c:v>0.10762537188247684</c:v>
                </c:pt>
                <c:pt idx="265">
                  <c:v>0.10762537188247684</c:v>
                </c:pt>
                <c:pt idx="266">
                  <c:v>0.10762537188247684</c:v>
                </c:pt>
                <c:pt idx="267">
                  <c:v>0.10762537188247684</c:v>
                </c:pt>
                <c:pt idx="268">
                  <c:v>0.10762537188247684</c:v>
                </c:pt>
                <c:pt idx="269">
                  <c:v>0.10762537188247684</c:v>
                </c:pt>
                <c:pt idx="270">
                  <c:v>0.1074936122954081</c:v>
                </c:pt>
                <c:pt idx="271">
                  <c:v>0.1074936122954081</c:v>
                </c:pt>
                <c:pt idx="272">
                  <c:v>0.10737502866704624</c:v>
                </c:pt>
                <c:pt idx="273">
                  <c:v>0.10728279695609813</c:v>
                </c:pt>
                <c:pt idx="274">
                  <c:v>0.10728279695609813</c:v>
                </c:pt>
                <c:pt idx="275">
                  <c:v>0.10725644503868439</c:v>
                </c:pt>
                <c:pt idx="276">
                  <c:v>0.10725644503868439</c:v>
                </c:pt>
                <c:pt idx="277">
                  <c:v>0.10715103736902939</c:v>
                </c:pt>
                <c:pt idx="278">
                  <c:v>0.10694022202971942</c:v>
                </c:pt>
                <c:pt idx="279">
                  <c:v>0.10680846244265069</c:v>
                </c:pt>
                <c:pt idx="280">
                  <c:v>0.10493747630627465</c:v>
                </c:pt>
                <c:pt idx="281">
                  <c:v>0.10485842055403338</c:v>
                </c:pt>
                <c:pt idx="282">
                  <c:v>0.10483206863661965</c:v>
                </c:pt>
                <c:pt idx="283">
                  <c:v>0.10483206863661965</c:v>
                </c:pt>
                <c:pt idx="284">
                  <c:v>0.10464760521472341</c:v>
                </c:pt>
                <c:pt idx="285">
                  <c:v>0.10464760521472341</c:v>
                </c:pt>
                <c:pt idx="286">
                  <c:v>0.10451584562765467</c:v>
                </c:pt>
                <c:pt idx="287">
                  <c:v>0.10451584562765467</c:v>
                </c:pt>
                <c:pt idx="288">
                  <c:v>0.10451584562765467</c:v>
                </c:pt>
                <c:pt idx="289">
                  <c:v>0.10451584562765467</c:v>
                </c:pt>
                <c:pt idx="290">
                  <c:v>0.1043050302883447</c:v>
                </c:pt>
                <c:pt idx="291">
                  <c:v>0.1043050302883447</c:v>
                </c:pt>
                <c:pt idx="292">
                  <c:v>0.10417327070127597</c:v>
                </c:pt>
                <c:pt idx="293">
                  <c:v>0.10417327070127597</c:v>
                </c:pt>
                <c:pt idx="294">
                  <c:v>0.10222322881265866</c:v>
                </c:pt>
                <c:pt idx="295">
                  <c:v>0.10222322881265866</c:v>
                </c:pt>
                <c:pt idx="296">
                  <c:v>0.10209146922558993</c:v>
                </c:pt>
                <c:pt idx="297">
                  <c:v>0.10206511730817619</c:v>
                </c:pt>
                <c:pt idx="298">
                  <c:v>0.10188065388627995</c:v>
                </c:pt>
                <c:pt idx="299">
                  <c:v>0.10185430196886622</c:v>
                </c:pt>
                <c:pt idx="300">
                  <c:v>0.10185430196886622</c:v>
                </c:pt>
                <c:pt idx="301">
                  <c:v>0.10185430196886622</c:v>
                </c:pt>
                <c:pt idx="302">
                  <c:v>0.10180159813403872</c:v>
                </c:pt>
                <c:pt idx="303">
                  <c:v>0.10140631937283251</c:v>
                </c:pt>
                <c:pt idx="304">
                  <c:v>0.10122185595093627</c:v>
                </c:pt>
                <c:pt idx="305">
                  <c:v>0.10119550403352254</c:v>
                </c:pt>
                <c:pt idx="306">
                  <c:v>0.10119550403352254</c:v>
                </c:pt>
                <c:pt idx="307">
                  <c:v>0.10119550403352254</c:v>
                </c:pt>
                <c:pt idx="308">
                  <c:v>9.9429925566801469E-2</c:v>
                </c:pt>
                <c:pt idx="309">
                  <c:v>9.9429925566801469E-2</c:v>
                </c:pt>
                <c:pt idx="310">
                  <c:v>9.9166406392663997E-2</c:v>
                </c:pt>
                <c:pt idx="311">
                  <c:v>9.9034646805595261E-2</c:v>
                </c:pt>
                <c:pt idx="312">
                  <c:v>9.8902887218526525E-2</c:v>
                </c:pt>
                <c:pt idx="313">
                  <c:v>9.8902887218526525E-2</c:v>
                </c:pt>
                <c:pt idx="314">
                  <c:v>9.8902887218526525E-2</c:v>
                </c:pt>
                <c:pt idx="315">
                  <c:v>9.8902887218526525E-2</c:v>
                </c:pt>
                <c:pt idx="316">
                  <c:v>9.8560312292147817E-2</c:v>
                </c:pt>
                <c:pt idx="317">
                  <c:v>9.8560312292147817E-2</c:v>
                </c:pt>
                <c:pt idx="318">
                  <c:v>9.8217737365769109E-2</c:v>
                </c:pt>
                <c:pt idx="319">
                  <c:v>9.6531214651289277E-2</c:v>
                </c:pt>
                <c:pt idx="320">
                  <c:v>9.6320399311979304E-2</c:v>
                </c:pt>
                <c:pt idx="321">
                  <c:v>9.6241343559738068E-2</c:v>
                </c:pt>
                <c:pt idx="322">
                  <c:v>9.6188639724910568E-2</c:v>
                </c:pt>
                <c:pt idx="323">
                  <c:v>9.6109583972669332E-2</c:v>
                </c:pt>
                <c:pt idx="324">
                  <c:v>9.6109583972669332E-2</c:v>
                </c:pt>
                <c:pt idx="325">
                  <c:v>9.6056880137841832E-2</c:v>
                </c:pt>
                <c:pt idx="326">
                  <c:v>9.5424434119911888E-2</c:v>
                </c:pt>
                <c:pt idx="327">
                  <c:v>9.45284689278445E-2</c:v>
                </c:pt>
                <c:pt idx="328">
                  <c:v>9.4238597836293264E-2</c:v>
                </c:pt>
                <c:pt idx="329">
                  <c:v>9.3975078662155792E-2</c:v>
                </c:pt>
                <c:pt idx="330">
                  <c:v>9.3896022909914556E-2</c:v>
                </c:pt>
                <c:pt idx="331">
                  <c:v>9.376426332284582E-2</c:v>
                </c:pt>
                <c:pt idx="332">
                  <c:v>9.3553447983535848E-2</c:v>
                </c:pt>
                <c:pt idx="333">
                  <c:v>9.3500744148708348E-2</c:v>
                </c:pt>
                <c:pt idx="334">
                  <c:v>9.3342632644225876E-2</c:v>
                </c:pt>
                <c:pt idx="335">
                  <c:v>9.3342632644225876E-2</c:v>
                </c:pt>
                <c:pt idx="336">
                  <c:v>9.3276752850691508E-2</c:v>
                </c:pt>
                <c:pt idx="337">
                  <c:v>9.3276752850691508E-2</c:v>
                </c:pt>
                <c:pt idx="338">
                  <c:v>9.315816922232964E-2</c:v>
                </c:pt>
                <c:pt idx="339">
                  <c:v>9.315816922232964E-2</c:v>
                </c:pt>
                <c:pt idx="340">
                  <c:v>9.3131817304915904E-2</c:v>
                </c:pt>
                <c:pt idx="341">
                  <c:v>9.3131817304915904E-2</c:v>
                </c:pt>
                <c:pt idx="342">
                  <c:v>9.3026409635260904E-2</c:v>
                </c:pt>
                <c:pt idx="343">
                  <c:v>9.3026409635260904E-2</c:v>
                </c:pt>
                <c:pt idx="344">
                  <c:v>9.3026409635260904E-2</c:v>
                </c:pt>
                <c:pt idx="345">
                  <c:v>9.3000057717847168E-2</c:v>
                </c:pt>
                <c:pt idx="346">
                  <c:v>9.3000057717847168E-2</c:v>
                </c:pt>
                <c:pt idx="347">
                  <c:v>9.1036839870522995E-2</c:v>
                </c:pt>
                <c:pt idx="348">
                  <c:v>9.0944608159574863E-2</c:v>
                </c:pt>
                <c:pt idx="349">
                  <c:v>9.0878728366040495E-2</c:v>
                </c:pt>
                <c:pt idx="350">
                  <c:v>9.0707440902851155E-2</c:v>
                </c:pt>
                <c:pt idx="351">
                  <c:v>9.0641561109316787E-2</c:v>
                </c:pt>
                <c:pt idx="352">
                  <c:v>9.0391217893886183E-2</c:v>
                </c:pt>
                <c:pt idx="353">
                  <c:v>9.0180402554576211E-2</c:v>
                </c:pt>
                <c:pt idx="354">
                  <c:v>8.8085425120183303E-2</c:v>
                </c:pt>
                <c:pt idx="355">
                  <c:v>8.7993193409235199E-2</c:v>
                </c:pt>
                <c:pt idx="356">
                  <c:v>8.7861433822166463E-2</c:v>
                </c:pt>
                <c:pt idx="357">
                  <c:v>8.7808729987338963E-2</c:v>
                </c:pt>
                <c:pt idx="358">
                  <c:v>8.7808729987338963E-2</c:v>
                </c:pt>
                <c:pt idx="359">
                  <c:v>8.7756026152511463E-2</c:v>
                </c:pt>
                <c:pt idx="360">
                  <c:v>8.7756026152511463E-2</c:v>
                </c:pt>
                <c:pt idx="361">
                  <c:v>8.7545210813201491E-2</c:v>
                </c:pt>
                <c:pt idx="362">
                  <c:v>8.7545210813201491E-2</c:v>
                </c:pt>
                <c:pt idx="363">
                  <c:v>8.7545210813201491E-2</c:v>
                </c:pt>
                <c:pt idx="364">
                  <c:v>8.7545210813201491E-2</c:v>
                </c:pt>
                <c:pt idx="365">
                  <c:v>8.7466155060960254E-2</c:v>
                </c:pt>
                <c:pt idx="366">
                  <c:v>8.7413451226132755E-2</c:v>
                </c:pt>
                <c:pt idx="367">
                  <c:v>8.7413451226132755E-2</c:v>
                </c:pt>
                <c:pt idx="368">
                  <c:v>8.7413451226132755E-2</c:v>
                </c:pt>
                <c:pt idx="369">
                  <c:v>8.7294867597770887E-2</c:v>
                </c:pt>
                <c:pt idx="370">
                  <c:v>8.7202635886822782E-2</c:v>
                </c:pt>
                <c:pt idx="371">
                  <c:v>8.7070876299754046E-2</c:v>
                </c:pt>
                <c:pt idx="372">
                  <c:v>8.6728301373375338E-2</c:v>
                </c:pt>
                <c:pt idx="373">
                  <c:v>8.6728301373375338E-2</c:v>
                </c:pt>
                <c:pt idx="374">
                  <c:v>8.4778259484758034E-2</c:v>
                </c:pt>
                <c:pt idx="375">
                  <c:v>8.4778259484758034E-2</c:v>
                </c:pt>
                <c:pt idx="376">
                  <c:v>8.4778259484758034E-2</c:v>
                </c:pt>
                <c:pt idx="377">
                  <c:v>8.4620147980275562E-2</c:v>
                </c:pt>
                <c:pt idx="378">
                  <c:v>8.4567444145448062E-2</c:v>
                </c:pt>
                <c:pt idx="379">
                  <c:v>8.4409332640965562E-2</c:v>
                </c:pt>
                <c:pt idx="380">
                  <c:v>8.430392497131059E-2</c:v>
                </c:pt>
                <c:pt idx="381">
                  <c:v>8.430392497131059E-2</c:v>
                </c:pt>
                <c:pt idx="382">
                  <c:v>8.430392497131059E-2</c:v>
                </c:pt>
                <c:pt idx="383">
                  <c:v>8.2775513761313257E-2</c:v>
                </c:pt>
                <c:pt idx="384">
                  <c:v>8.2696458009072021E-2</c:v>
                </c:pt>
                <c:pt idx="385">
                  <c:v>8.2538346504589521E-2</c:v>
                </c:pt>
                <c:pt idx="386">
                  <c:v>8.2538346504589521E-2</c:v>
                </c:pt>
                <c:pt idx="387">
                  <c:v>8.2472466711055153E-2</c:v>
                </c:pt>
                <c:pt idx="388">
                  <c:v>8.2432938834934549E-2</c:v>
                </c:pt>
                <c:pt idx="389">
                  <c:v>8.2353883082693286E-2</c:v>
                </c:pt>
                <c:pt idx="390">
                  <c:v>8.2314355206572681E-2</c:v>
                </c:pt>
                <c:pt idx="391">
                  <c:v>8.2222123495624549E-2</c:v>
                </c:pt>
                <c:pt idx="392">
                  <c:v>8.2011308156314577E-2</c:v>
                </c:pt>
                <c:pt idx="393">
                  <c:v>8.1879548569245841E-2</c:v>
                </c:pt>
                <c:pt idx="394">
                  <c:v>8.1879548569245841E-2</c:v>
                </c:pt>
                <c:pt idx="395">
                  <c:v>8.1853196651832105E-2</c:v>
                </c:pt>
                <c:pt idx="396">
                  <c:v>8.1774140899590869E-2</c:v>
                </c:pt>
                <c:pt idx="397">
                  <c:v>8.1681909188642737E-2</c:v>
                </c:pt>
                <c:pt idx="398">
                  <c:v>8.1668733229935869E-2</c:v>
                </c:pt>
                <c:pt idx="399">
                  <c:v>8.1668733229935869E-2</c:v>
                </c:pt>
                <c:pt idx="400">
                  <c:v>8.1536973642867133E-2</c:v>
                </c:pt>
                <c:pt idx="401">
                  <c:v>7.9349764497526121E-2</c:v>
                </c:pt>
                <c:pt idx="402">
                  <c:v>7.9349764497526121E-2</c:v>
                </c:pt>
                <c:pt idx="403">
                  <c:v>7.9349764497526121E-2</c:v>
                </c:pt>
                <c:pt idx="404">
                  <c:v>7.9086245323388649E-2</c:v>
                </c:pt>
                <c:pt idx="405">
                  <c:v>7.9033541488561149E-2</c:v>
                </c:pt>
                <c:pt idx="406">
                  <c:v>7.9007189571147413E-2</c:v>
                </c:pt>
                <c:pt idx="407">
                  <c:v>7.9007189571147413E-2</c:v>
                </c:pt>
                <c:pt idx="408">
                  <c:v>7.8875429984078677E-2</c:v>
                </c:pt>
                <c:pt idx="409">
                  <c:v>7.8875429984078677E-2</c:v>
                </c:pt>
                <c:pt idx="410">
                  <c:v>7.8875429984078677E-2</c:v>
                </c:pt>
                <c:pt idx="411">
                  <c:v>7.8822726149251177E-2</c:v>
                </c:pt>
                <c:pt idx="412">
                  <c:v>7.8348391635803732E-2</c:v>
                </c:pt>
                <c:pt idx="413">
                  <c:v>7.8322039718389969E-2</c:v>
                </c:pt>
                <c:pt idx="414">
                  <c:v>7.8216632048734996E-2</c:v>
                </c:pt>
                <c:pt idx="415">
                  <c:v>7.8216632048734996E-2</c:v>
                </c:pt>
                <c:pt idx="416">
                  <c:v>7.8216632048734996E-2</c:v>
                </c:pt>
                <c:pt idx="417">
                  <c:v>7.8216632048734996E-2</c:v>
                </c:pt>
                <c:pt idx="418">
                  <c:v>7.8216632048734996E-2</c:v>
                </c:pt>
                <c:pt idx="419">
                  <c:v>7.6398349747186428E-2</c:v>
                </c:pt>
                <c:pt idx="420">
                  <c:v>7.638517378847956E-2</c:v>
                </c:pt>
                <c:pt idx="421">
                  <c:v>7.610847865563522E-2</c:v>
                </c:pt>
                <c:pt idx="422">
                  <c:v>7.610847865563522E-2</c:v>
                </c:pt>
                <c:pt idx="423">
                  <c:v>7.5910839275032116E-2</c:v>
                </c:pt>
                <c:pt idx="424">
                  <c:v>7.5910839275032116E-2</c:v>
                </c:pt>
                <c:pt idx="425">
                  <c:v>7.589766331632522E-2</c:v>
                </c:pt>
                <c:pt idx="426">
                  <c:v>7.589766331632522E-2</c:v>
                </c:pt>
                <c:pt idx="427">
                  <c:v>7.5528736472532776E-2</c:v>
                </c:pt>
                <c:pt idx="428">
                  <c:v>7.3815861840639208E-2</c:v>
                </c:pt>
                <c:pt idx="429">
                  <c:v>7.3684102253570471E-2</c:v>
                </c:pt>
                <c:pt idx="430">
                  <c:v>7.3631398418742972E-2</c:v>
                </c:pt>
                <c:pt idx="431">
                  <c:v>7.3605046501329235E-2</c:v>
                </c:pt>
                <c:pt idx="432">
                  <c:v>7.3605046501329235E-2</c:v>
                </c:pt>
                <c:pt idx="433">
                  <c:v>7.3512814790381104E-2</c:v>
                </c:pt>
                <c:pt idx="434">
                  <c:v>7.3288823492364263E-2</c:v>
                </c:pt>
                <c:pt idx="435">
                  <c:v>7.3288823492364263E-2</c:v>
                </c:pt>
                <c:pt idx="436">
                  <c:v>7.3288823492364263E-2</c:v>
                </c:pt>
                <c:pt idx="437">
                  <c:v>7.3104360070468027E-2</c:v>
                </c:pt>
                <c:pt idx="438">
                  <c:v>7.2959424524692423E-2</c:v>
                </c:pt>
                <c:pt idx="439">
                  <c:v>7.2709081309261819E-2</c:v>
                </c:pt>
                <c:pt idx="440">
                  <c:v>7.2709081309261819E-2</c:v>
                </c:pt>
                <c:pt idx="441">
                  <c:v>7.2643201515727451E-2</c:v>
                </c:pt>
                <c:pt idx="442">
                  <c:v>7.0956678801247647E-2</c:v>
                </c:pt>
                <c:pt idx="443">
                  <c:v>7.0495520246507071E-2</c:v>
                </c:pt>
                <c:pt idx="444">
                  <c:v>7.0469168329093307E-2</c:v>
                </c:pt>
                <c:pt idx="445">
                  <c:v>7.0363760659438335E-2</c:v>
                </c:pt>
                <c:pt idx="446">
                  <c:v>6.8071143844442322E-2</c:v>
                </c:pt>
                <c:pt idx="447">
                  <c:v>6.8071143844442322E-2</c:v>
                </c:pt>
                <c:pt idx="448">
                  <c:v>6.7939384257373586E-2</c:v>
                </c:pt>
                <c:pt idx="449">
                  <c:v>6.7939384257373586E-2</c:v>
                </c:pt>
                <c:pt idx="450">
                  <c:v>6.7728568918063614E-2</c:v>
                </c:pt>
                <c:pt idx="451">
                  <c:v>6.7649513165822378E-2</c:v>
                </c:pt>
                <c:pt idx="452">
                  <c:v>6.7544105496167378E-2</c:v>
                </c:pt>
                <c:pt idx="453">
                  <c:v>6.7544105496167378E-2</c:v>
                </c:pt>
                <c:pt idx="454">
                  <c:v>6.7517753578753642E-2</c:v>
                </c:pt>
                <c:pt idx="455">
                  <c:v>6.7517753578753642E-2</c:v>
                </c:pt>
                <c:pt idx="456">
                  <c:v>6.7465049743926142E-2</c:v>
                </c:pt>
                <c:pt idx="457">
                  <c:v>6.7465049743926142E-2</c:v>
                </c:pt>
                <c:pt idx="458">
                  <c:v>6.7333290156857406E-2</c:v>
                </c:pt>
                <c:pt idx="459">
                  <c:v>6.7333290156857406E-2</c:v>
                </c:pt>
                <c:pt idx="460">
                  <c:v>6.7175178652374906E-2</c:v>
                </c:pt>
                <c:pt idx="461">
                  <c:v>6.7069770982719934E-2</c:v>
                </c:pt>
                <c:pt idx="462">
                  <c:v>6.6964363313064934E-2</c:v>
                </c:pt>
                <c:pt idx="463">
                  <c:v>6.5014321424447657E-2</c:v>
                </c:pt>
                <c:pt idx="464">
                  <c:v>6.4961617589620158E-2</c:v>
                </c:pt>
                <c:pt idx="465">
                  <c:v>6.4856209919965158E-2</c:v>
                </c:pt>
                <c:pt idx="466">
                  <c:v>6.4566338828413949E-2</c:v>
                </c:pt>
                <c:pt idx="467">
                  <c:v>6.4566338828413949E-2</c:v>
                </c:pt>
                <c:pt idx="468">
                  <c:v>6.4566338828413949E-2</c:v>
                </c:pt>
                <c:pt idx="469">
                  <c:v>6.4566338828413949E-2</c:v>
                </c:pt>
                <c:pt idx="470">
                  <c:v>6.4566338828413949E-2</c:v>
                </c:pt>
                <c:pt idx="471">
                  <c:v>6.4566338828413949E-2</c:v>
                </c:pt>
                <c:pt idx="472">
                  <c:v>6.4539986911000186E-2</c:v>
                </c:pt>
                <c:pt idx="473">
                  <c:v>6.2352777765659173E-2</c:v>
                </c:pt>
                <c:pt idx="474">
                  <c:v>6.2273722013417937E-2</c:v>
                </c:pt>
                <c:pt idx="475">
                  <c:v>6.2273722013417937E-2</c:v>
                </c:pt>
                <c:pt idx="476">
                  <c:v>6.2115610508935465E-2</c:v>
                </c:pt>
                <c:pt idx="477">
                  <c:v>6.1931147087039229E-2</c:v>
                </c:pt>
                <c:pt idx="478">
                  <c:v>6.1614924078074257E-2</c:v>
                </c:pt>
                <c:pt idx="479">
                  <c:v>5.9493594726267612E-2</c:v>
                </c:pt>
                <c:pt idx="480">
                  <c:v>5.9085140006354536E-2</c:v>
                </c:pt>
                <c:pt idx="481">
                  <c:v>5.9032436171527036E-2</c:v>
                </c:pt>
                <c:pt idx="482">
                  <c:v>5.9019260212820168E-2</c:v>
                </c:pt>
                <c:pt idx="483">
                  <c:v>5.8663509327734564E-2</c:v>
                </c:pt>
                <c:pt idx="484">
                  <c:v>5.8479045905838356E-2</c:v>
                </c:pt>
                <c:pt idx="485">
                  <c:v>5.637089251273858E-2</c:v>
                </c:pt>
                <c:pt idx="486">
                  <c:v>5.631818867791108E-2</c:v>
                </c:pt>
                <c:pt idx="487">
                  <c:v>5.6186429090842344E-2</c:v>
                </c:pt>
                <c:pt idx="488">
                  <c:v>5.5712094577394899E-2</c:v>
                </c:pt>
                <c:pt idx="489">
                  <c:v>5.5659390742567399E-2</c:v>
                </c:pt>
                <c:pt idx="490">
                  <c:v>5.3551237349467623E-2</c:v>
                </c:pt>
                <c:pt idx="491">
                  <c:v>5.3551237349467623E-2</c:v>
                </c:pt>
                <c:pt idx="492">
                  <c:v>5.3327246051450755E-2</c:v>
                </c:pt>
                <c:pt idx="493">
                  <c:v>5.0929221566799771E-2</c:v>
                </c:pt>
                <c:pt idx="494">
                  <c:v>5.0850165814558534E-2</c:v>
                </c:pt>
                <c:pt idx="495">
                  <c:v>5.0692054310076062E-2</c:v>
                </c:pt>
                <c:pt idx="496">
                  <c:v>5.0533942805593562E-2</c:v>
                </c:pt>
                <c:pt idx="497">
                  <c:v>5.037583130111109E-2</c:v>
                </c:pt>
                <c:pt idx="498">
                  <c:v>5.0309951507576722E-2</c:v>
                </c:pt>
                <c:pt idx="499">
                  <c:v>4.7648407848788238E-2</c:v>
                </c:pt>
                <c:pt idx="500">
                  <c:v>4.7648407848788238E-2</c:v>
                </c:pt>
                <c:pt idx="501">
                  <c:v>4.7345360798530162E-2</c:v>
                </c:pt>
                <c:pt idx="502">
                  <c:v>4.5869653423360301E-2</c:v>
                </c:pt>
                <c:pt idx="503">
                  <c:v>4.5250383364137253E-2</c:v>
                </c:pt>
                <c:pt idx="504">
                  <c:v>4.4828752685517281E-2</c:v>
                </c:pt>
                <c:pt idx="505">
                  <c:v>4.4828752685517281E-2</c:v>
                </c:pt>
                <c:pt idx="506">
                  <c:v>4.4762872891982941E-2</c:v>
                </c:pt>
                <c:pt idx="507">
                  <c:v>4.4696993098448545E-2</c:v>
                </c:pt>
                <c:pt idx="508">
                  <c:v>4.4538881593966073E-2</c:v>
                </c:pt>
                <c:pt idx="509">
                  <c:v>4.4538881593966073E-2</c:v>
                </c:pt>
                <c:pt idx="510">
                  <c:v>4.2193560944142561E-2</c:v>
                </c:pt>
                <c:pt idx="511">
                  <c:v>4.2193560944142561E-2</c:v>
                </c:pt>
                <c:pt idx="512">
                  <c:v>4.0190815220697784E-2</c:v>
                </c:pt>
                <c:pt idx="513">
                  <c:v>3.9637424955009104E-2</c:v>
                </c:pt>
                <c:pt idx="514">
                  <c:v>3.9518841326647236E-2</c:v>
                </c:pt>
                <c:pt idx="515">
                  <c:v>3.9242146193802896E-2</c:v>
                </c:pt>
                <c:pt idx="516">
                  <c:v>3.921579427638916E-2</c:v>
                </c:pt>
                <c:pt idx="517">
                  <c:v>3.9136738524147896E-2</c:v>
                </c:pt>
                <c:pt idx="518">
                  <c:v>3.889957126742416E-2</c:v>
                </c:pt>
                <c:pt idx="519">
                  <c:v>3.8794163597769216E-2</c:v>
                </c:pt>
                <c:pt idx="520">
                  <c:v>3.845158867139048E-2</c:v>
                </c:pt>
                <c:pt idx="521">
                  <c:v>3.8372532919149216E-2</c:v>
                </c:pt>
                <c:pt idx="522">
                  <c:v>3.8372532919149216E-2</c:v>
                </c:pt>
                <c:pt idx="523">
                  <c:v>3.6448842947945703E-2</c:v>
                </c:pt>
                <c:pt idx="524">
                  <c:v>3.6448842947945703E-2</c:v>
                </c:pt>
                <c:pt idx="525">
                  <c:v>3.6448842947945703E-2</c:v>
                </c:pt>
                <c:pt idx="526">
                  <c:v>3.6238027608635703E-2</c:v>
                </c:pt>
                <c:pt idx="527">
                  <c:v>3.6198499732515099E-2</c:v>
                </c:pt>
                <c:pt idx="528">
                  <c:v>3.6106268021566967E-2</c:v>
                </c:pt>
                <c:pt idx="529">
                  <c:v>3.6027212269325759E-2</c:v>
                </c:pt>
                <c:pt idx="530">
                  <c:v>3.5803220971308891E-2</c:v>
                </c:pt>
                <c:pt idx="531">
                  <c:v>3.5737341177774495E-2</c:v>
                </c:pt>
                <c:pt idx="532">
                  <c:v>3.3734595454329719E-2</c:v>
                </c:pt>
                <c:pt idx="533">
                  <c:v>3.3681891619502247E-2</c:v>
                </c:pt>
                <c:pt idx="534">
                  <c:v>3.3681891619502247E-2</c:v>
                </c:pt>
                <c:pt idx="535">
                  <c:v>3.3418372445364775E-2</c:v>
                </c:pt>
                <c:pt idx="536">
                  <c:v>3.3088973477692907E-2</c:v>
                </c:pt>
                <c:pt idx="537">
                  <c:v>3.136292288709247E-2</c:v>
                </c:pt>
                <c:pt idx="538">
                  <c:v>3.1099403712954998E-2</c:v>
                </c:pt>
                <c:pt idx="539">
                  <c:v>3.0572365364680054E-2</c:v>
                </c:pt>
                <c:pt idx="540">
                  <c:v>3.0440605777611318E-2</c:v>
                </c:pt>
                <c:pt idx="541">
                  <c:v>3.0414253860197582E-2</c:v>
                </c:pt>
                <c:pt idx="542">
                  <c:v>3.0071678933818902E-2</c:v>
                </c:pt>
                <c:pt idx="543">
                  <c:v>2.806893321037407E-2</c:v>
                </c:pt>
                <c:pt idx="544">
                  <c:v>2.7989877458132861E-2</c:v>
                </c:pt>
                <c:pt idx="545">
                  <c:v>2.7594598696926653E-2</c:v>
                </c:pt>
                <c:pt idx="546">
                  <c:v>2.6566873917790501E-2</c:v>
                </c:pt>
                <c:pt idx="547">
                  <c:v>2.4669535864000725E-2</c:v>
                </c:pt>
                <c:pt idx="548">
                  <c:v>2.1533657691764796E-2</c:v>
                </c:pt>
                <c:pt idx="549">
                  <c:v>1.6368681878670355E-2</c:v>
                </c:pt>
                <c:pt idx="550">
                  <c:v>1.5815291612981675E-2</c:v>
                </c:pt>
                <c:pt idx="551">
                  <c:v>1.3443619045744426E-2</c:v>
                </c:pt>
                <c:pt idx="552">
                  <c:v>1.0544908130232233E-2</c:v>
                </c:pt>
                <c:pt idx="553">
                  <c:v>1.0228685121267234E-2</c:v>
                </c:pt>
                <c:pt idx="554">
                  <c:v>8.0414759759262489E-3</c:v>
                </c:pt>
                <c:pt idx="555">
                  <c:v>5.1427650604140562E-3</c:v>
                </c:pt>
                <c:pt idx="556">
                  <c:v>5.1427650604140562E-3</c:v>
                </c:pt>
                <c:pt idx="557">
                  <c:v>4.4312632902428484E-3</c:v>
                </c:pt>
                <c:pt idx="558">
                  <c:v>2.5075733190393357E-3</c:v>
                </c:pt>
                <c:pt idx="559">
                  <c:v>2.2967579797293358E-3</c:v>
                </c:pt>
                <c:pt idx="560">
                  <c:v>2.0727666817124679E-3</c:v>
                </c:pt>
                <c:pt idx="561">
                  <c:v>1.9805349707643916E-3</c:v>
                </c:pt>
                <c:pt idx="562">
                  <c:v>-2.5937800940412092E-4</c:v>
                </c:pt>
                <c:pt idx="563">
                  <c:v>-6.1512889448972485E-4</c:v>
                </c:pt>
                <c:pt idx="564">
                  <c:v>-8.1276827509280114E-4</c:v>
                </c:pt>
                <c:pt idx="565">
                  <c:v>-9.7087977957532878E-4</c:v>
                </c:pt>
                <c:pt idx="566">
                  <c:v>-3.6324234383637855E-3</c:v>
                </c:pt>
                <c:pt idx="567">
                  <c:v>-3.6324234383637855E-3</c:v>
                </c:pt>
                <c:pt idx="568">
                  <c:v>-3.7905349428462576E-3</c:v>
                </c:pt>
                <c:pt idx="569">
                  <c:v>-6.0567998404285062E-3</c:v>
                </c:pt>
                <c:pt idx="570">
                  <c:v>-6.7419496931859224E-3</c:v>
                </c:pt>
                <c:pt idx="571">
                  <c:v>-6.9132371563753181E-3</c:v>
                </c:pt>
                <c:pt idx="572">
                  <c:v>-9.5352529390431706E-3</c:v>
                </c:pt>
                <c:pt idx="573">
                  <c:v>-1.2183620639124759E-2</c:v>
                </c:pt>
                <c:pt idx="574">
                  <c:v>-1.2302204267486572E-2</c:v>
                </c:pt>
                <c:pt idx="575">
                  <c:v>-1.443670957800014E-2</c:v>
                </c:pt>
                <c:pt idx="576">
                  <c:v>-1.5279970935240028E-2</c:v>
                </c:pt>
                <c:pt idx="577">
                  <c:v>-1.7704347337304749E-2</c:v>
                </c:pt>
                <c:pt idx="578">
                  <c:v>-1.7704347337304749E-2</c:v>
                </c:pt>
                <c:pt idx="579">
                  <c:v>-1.7757051172132277E-2</c:v>
                </c:pt>
                <c:pt idx="580">
                  <c:v>-2.297473082005419E-2</c:v>
                </c:pt>
                <c:pt idx="581">
                  <c:v>-2.339636149867419E-2</c:v>
                </c:pt>
                <c:pt idx="582">
                  <c:v>-2.6136960909703855E-2</c:v>
                </c:pt>
                <c:pt idx="583">
                  <c:v>-2.8903912238147311E-2</c:v>
                </c:pt>
                <c:pt idx="584">
                  <c:v>-2.9114727577457311E-2</c:v>
                </c:pt>
                <c:pt idx="585">
                  <c:v>-3.182897507107324E-2</c:v>
                </c:pt>
                <c:pt idx="586">
                  <c:v>-3.1881678905900768E-2</c:v>
                </c:pt>
                <c:pt idx="587">
                  <c:v>-3.203979041038324E-2</c:v>
                </c:pt>
                <c:pt idx="588">
                  <c:v>-3.4859445573654169E-2</c:v>
                </c:pt>
                <c:pt idx="589">
                  <c:v>-3.7626396902097625E-2</c:v>
                </c:pt>
                <c:pt idx="590">
                  <c:v>-4.0393348230541082E-2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125-4293-A14A-013517BF6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55480"/>
        <c:axId val="1"/>
      </c:scatterChart>
      <c:valAx>
        <c:axId val="728455480"/>
        <c:scaling>
          <c:orientation val="minMax"/>
          <c:max val="12000"/>
          <c:min val="9000"/>
        </c:scaling>
        <c:delete val="0"/>
        <c:axPos val="b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41862509121851"/>
              <c:y val="0.831210191082802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.4999999999999999E-2"/>
          <c:min val="-2.5000000000000001E-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155145929339478E-2"/>
              <c:y val="0.36305732484076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554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129064512097277"/>
          <c:y val="0.91719745222929938"/>
          <c:w val="0.77265857896795165"/>
          <c:h val="6.36942675159235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 Sge - Primary data</a:t>
            </a:r>
          </a:p>
        </c:rich>
      </c:tx>
      <c:layout>
        <c:manualLayout>
          <c:xMode val="edge"/>
          <c:yMode val="edge"/>
          <c:x val="0.37730093554256638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1718871110878"/>
          <c:y val="0.15335487182207191"/>
          <c:w val="0.80828281391003487"/>
          <c:h val="0.61341948728828766"/>
        </c:manualLayout>
      </c:layout>
      <c:scatterChart>
        <c:scatterStyle val="lineMarker"/>
        <c:varyColors val="0"/>
        <c:ser>
          <c:idx val="4"/>
          <c:order val="0"/>
          <c:tx>
            <c:strRef>
              <c:f>Active!$R$20</c:f>
              <c:strCache>
                <c:ptCount val="1"/>
                <c:pt idx="0">
                  <c:v>Primary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Active!$R$21:$R$996</c:f>
              <c:numCache>
                <c:formatCode>General</c:formatCode>
                <c:ptCount val="976"/>
                <c:pt idx="0">
                  <c:v>-2.2420710000005784E-2</c:v>
                </c:pt>
                <c:pt idx="1">
                  <c:v>4.7748869999850285E-2</c:v>
                </c:pt>
                <c:pt idx="2">
                  <c:v>-7.6233650001086062E-2</c:v>
                </c:pt>
                <c:pt idx="3">
                  <c:v>-6.197959000019182E-2</c:v>
                </c:pt>
                <c:pt idx="4">
                  <c:v>5.8724699993035756E-3</c:v>
                </c:pt>
                <c:pt idx="5">
                  <c:v>2.0872469998721499E-2</c:v>
                </c:pt>
                <c:pt idx="6">
                  <c:v>-5.2230110000891727E-2</c:v>
                </c:pt>
                <c:pt idx="7">
                  <c:v>8.4345799987204373E-3</c:v>
                </c:pt>
                <c:pt idx="8">
                  <c:v>1.8126699978893157E-3</c:v>
                </c:pt>
                <c:pt idx="9">
                  <c:v>-2.9326000003493391E-4</c:v>
                </c:pt>
                <c:pt idx="10">
                  <c:v>-2.4865600007615285E-3</c:v>
                </c:pt>
                <c:pt idx="11">
                  <c:v>6.5544999961275607E-4</c:v>
                </c:pt>
                <c:pt idx="12">
                  <c:v>-4.471300017030444E-4</c:v>
                </c:pt>
                <c:pt idx="13">
                  <c:v>8.5528699983115075E-3</c:v>
                </c:pt>
                <c:pt idx="14">
                  <c:v>2.6948799986712402E-3</c:v>
                </c:pt>
                <c:pt idx="15">
                  <c:v>7.4562199988577049E-3</c:v>
                </c:pt>
                <c:pt idx="16">
                  <c:v>8.8368899996567052E-3</c:v>
                </c:pt>
                <c:pt idx="17">
                  <c:v>6.5982300002360716E-3</c:v>
                </c:pt>
                <c:pt idx="18">
                  <c:v>9.5982299990282627E-3</c:v>
                </c:pt>
                <c:pt idx="19">
                  <c:v>-1.2700799998128787E-3</c:v>
                </c:pt>
                <c:pt idx="20">
                  <c:v>-1.7171119998238282E-2</c:v>
                </c:pt>
                <c:pt idx="21">
                  <c:v>2.0487639998464147E-2</c:v>
                </c:pt>
                <c:pt idx="22">
                  <c:v>6.4817099992069416E-3</c:v>
                </c:pt>
                <c:pt idx="23">
                  <c:v>1.3850519997504307E-2</c:v>
                </c:pt>
                <c:pt idx="25">
                  <c:v>1.5999999995983671E-3</c:v>
                </c:pt>
                <c:pt idx="26">
                  <c:v>-6.3866000346024521E-4</c:v>
                </c:pt>
                <c:pt idx="27">
                  <c:v>-5.2757800040126313E-3</c:v>
                </c:pt>
                <c:pt idx="28">
                  <c:v>-4.3724300012399908E-3</c:v>
                </c:pt>
                <c:pt idx="29">
                  <c:v>-1.4237200011848472E-3</c:v>
                </c:pt>
                <c:pt idx="30">
                  <c:v>7.7182899985928088E-3</c:v>
                </c:pt>
                <c:pt idx="31">
                  <c:v>-1.0520370000449475E-2</c:v>
                </c:pt>
                <c:pt idx="32">
                  <c:v>6.4096999994944781E-4</c:v>
                </c:pt>
                <c:pt idx="33">
                  <c:v>-4.2363500033388846E-3</c:v>
                </c:pt>
                <c:pt idx="34">
                  <c:v>-2.8763999944203533E-4</c:v>
                </c:pt>
                <c:pt idx="35">
                  <c:v>4.7123600015765987E-3</c:v>
                </c:pt>
                <c:pt idx="36">
                  <c:v>-4.5262999992701225E-3</c:v>
                </c:pt>
                <c:pt idx="37">
                  <c:v>-8.4020800022699405E-3</c:v>
                </c:pt>
                <c:pt idx="38">
                  <c:v>4.9533999845152721E-4</c:v>
                </c:pt>
                <c:pt idx="39">
                  <c:v>-9.3626500020036474E-3</c:v>
                </c:pt>
                <c:pt idx="40">
                  <c:v>4.6373499972105492E-3</c:v>
                </c:pt>
                <c:pt idx="41">
                  <c:v>1.039868999941973E-2</c:v>
                </c:pt>
                <c:pt idx="42">
                  <c:v>1.8347400000493508E-2</c:v>
                </c:pt>
                <c:pt idx="43">
                  <c:v>2.4894099988159724E-3</c:v>
                </c:pt>
                <c:pt idx="44">
                  <c:v>-2.3842999871703796E-4</c:v>
                </c:pt>
                <c:pt idx="45">
                  <c:v>-1.2096420003217645E-2</c:v>
                </c:pt>
                <c:pt idx="46">
                  <c:v>7.5682699971366674E-3</c:v>
                </c:pt>
                <c:pt idx="47">
                  <c:v>1.3613629998872057E-2</c:v>
                </c:pt>
                <c:pt idx="48">
                  <c:v>1.6589899969403632E-3</c:v>
                </c:pt>
                <c:pt idx="49">
                  <c:v>-6.3923000016075093E-3</c:v>
                </c:pt>
                <c:pt idx="50">
                  <c:v>5.1104999874951318E-4</c:v>
                </c:pt>
                <c:pt idx="51">
                  <c:v>-4.3469400006870274E-3</c:v>
                </c:pt>
                <c:pt idx="52">
                  <c:v>-2.204930002335459E-3</c:v>
                </c:pt>
                <c:pt idx="53">
                  <c:v>-3.2680799995432608E-3</c:v>
                </c:pt>
                <c:pt idx="54">
                  <c:v>-8.1773599995358381E-3</c:v>
                </c:pt>
                <c:pt idx="55">
                  <c:v>8.6206999912974425E-4</c:v>
                </c:pt>
                <c:pt idx="56">
                  <c:v>2.4914499990700278E-3</c:v>
                </c:pt>
                <c:pt idx="57">
                  <c:v>6.4754699997138232E-3</c:v>
                </c:pt>
                <c:pt idx="58">
                  <c:v>2.690409997740062E-3</c:v>
                </c:pt>
                <c:pt idx="59">
                  <c:v>-2.2188700022525154E-3</c:v>
                </c:pt>
                <c:pt idx="60">
                  <c:v>4.6844800017424859E-3</c:v>
                </c:pt>
                <c:pt idx="61">
                  <c:v>-4.4121700011601206E-3</c:v>
                </c:pt>
                <c:pt idx="62">
                  <c:v>-2.3905300040496513E-3</c:v>
                </c:pt>
                <c:pt idx="63">
                  <c:v>-1.8856400020013098E-3</c:v>
                </c:pt>
                <c:pt idx="64">
                  <c:v>-6.4201799978036433E-3</c:v>
                </c:pt>
                <c:pt idx="65">
                  <c:v>5.7671899958222639E-3</c:v>
                </c:pt>
                <c:pt idx="66">
                  <c:v>1.0767189996840898E-2</c:v>
                </c:pt>
                <c:pt idx="67">
                  <c:v>1.2661500004469417E-3</c:v>
                </c:pt>
                <c:pt idx="68">
                  <c:v>-1.5449829999852227E-2</c:v>
                </c:pt>
                <c:pt idx="69">
                  <c:v>1.55016999997315E-3</c:v>
                </c:pt>
                <c:pt idx="70">
                  <c:v>-1.140447000216227E-2</c:v>
                </c:pt>
                <c:pt idx="71">
                  <c:v>1.5955300004861783E-3</c:v>
                </c:pt>
                <c:pt idx="72">
                  <c:v>4.4599499997275416E-3</c:v>
                </c:pt>
                <c:pt idx="73">
                  <c:v>1.0642659999575699E-2</c:v>
                </c:pt>
                <c:pt idx="74">
                  <c:v>2.3601799985044636E-3</c:v>
                </c:pt>
                <c:pt idx="75">
                  <c:v>7.7292200003284961E-3</c:v>
                </c:pt>
                <c:pt idx="76">
                  <c:v>6.4467399970453698E-3</c:v>
                </c:pt>
                <c:pt idx="77">
                  <c:v>2.1703419999539619E-2</c:v>
                </c:pt>
                <c:pt idx="78">
                  <c:v>1.4606770000682445E-2</c:v>
                </c:pt>
                <c:pt idx="79">
                  <c:v>1.2155479998909868E-2</c:v>
                </c:pt>
                <c:pt idx="80">
                  <c:v>8.9696499999263324E-3</c:v>
                </c:pt>
                <c:pt idx="81">
                  <c:v>8.8729999988572672E-3</c:v>
                </c:pt>
                <c:pt idx="82">
                  <c:v>5.6796999997459352E-3</c:v>
                </c:pt>
                <c:pt idx="83">
                  <c:v>-3.6280001950217411E-5</c:v>
                </c:pt>
                <c:pt idx="84">
                  <c:v>1.0725060001277598E-2</c:v>
                </c:pt>
                <c:pt idx="85">
                  <c:v>1.6284100020129699E-3</c:v>
                </c:pt>
                <c:pt idx="86">
                  <c:v>2.7704200001608115E-3</c:v>
                </c:pt>
                <c:pt idx="87">
                  <c:v>1.1577119999856222E-2</c:v>
                </c:pt>
                <c:pt idx="88">
                  <c:v>-2.4235509998106863E-2</c:v>
                </c:pt>
                <c:pt idx="89">
                  <c:v>5.6678399996599182E-3</c:v>
                </c:pt>
                <c:pt idx="90">
                  <c:v>9.4291800014616456E-3</c:v>
                </c:pt>
                <c:pt idx="91">
                  <c:v>9.4745399983366951E-3</c:v>
                </c:pt>
                <c:pt idx="92">
                  <c:v>3.8374199975805823E-3</c:v>
                </c:pt>
                <c:pt idx="93">
                  <c:v>8.7407699975301512E-3</c:v>
                </c:pt>
                <c:pt idx="94">
                  <c:v>3.7348400001064874E-3</c:v>
                </c:pt>
                <c:pt idx="95">
                  <c:v>4.6381899956031702E-3</c:v>
                </c:pt>
                <c:pt idx="96">
                  <c:v>-2.3796000023139641E-3</c:v>
                </c:pt>
                <c:pt idx="97">
                  <c:v>2.2517819998029154E-2</c:v>
                </c:pt>
                <c:pt idx="98">
                  <c:v>-6.3638899991929065E-3</c:v>
                </c:pt>
                <c:pt idx="99">
                  <c:v>-3.2278100006806199E-3</c:v>
                </c:pt>
                <c:pt idx="100">
                  <c:v>4.5788899988110643E-3</c:v>
                </c:pt>
                <c:pt idx="101">
                  <c:v>-4.1035900030692574E-3</c:v>
                </c:pt>
                <c:pt idx="102">
                  <c:v>3.884550002112519E-3</c:v>
                </c:pt>
                <c:pt idx="103">
                  <c:v>-3.0878799989295658E-3</c:v>
                </c:pt>
                <c:pt idx="104">
                  <c:v>-3.2417500042356551E-3</c:v>
                </c:pt>
                <c:pt idx="105">
                  <c:v>9.2963999850326218E-4</c:v>
                </c:pt>
                <c:pt idx="106">
                  <c:v>-2.7214180001465138E-2</c:v>
                </c:pt>
                <c:pt idx="107">
                  <c:v>2.6832399962586351E-3</c:v>
                </c:pt>
                <c:pt idx="108">
                  <c:v>-7.2714000016276259E-3</c:v>
                </c:pt>
                <c:pt idx="109">
                  <c:v>-2.2714000006089918E-3</c:v>
                </c:pt>
                <c:pt idx="110">
                  <c:v>-5.7941000341088511E-4</c:v>
                </c:pt>
                <c:pt idx="111">
                  <c:v>1.0765949999040458E-2</c:v>
                </c:pt>
                <c:pt idx="112">
                  <c:v>-9.2026300008001272E-3</c:v>
                </c:pt>
                <c:pt idx="113">
                  <c:v>5.7007200011867099E-3</c:v>
                </c:pt>
                <c:pt idx="114">
                  <c:v>-2.3505700009991415E-3</c:v>
                </c:pt>
                <c:pt idx="115">
                  <c:v>1.5527799987467006E-3</c:v>
                </c:pt>
                <c:pt idx="116">
                  <c:v>-2.4980000307550654E-4</c:v>
                </c:pt>
                <c:pt idx="117">
                  <c:v>5.7441999888396822E-4</c:v>
                </c:pt>
                <c:pt idx="118">
                  <c:v>1.1716430002707057E-2</c:v>
                </c:pt>
                <c:pt idx="119">
                  <c:v>2.9372999997576699E-3</c:v>
                </c:pt>
                <c:pt idx="120">
                  <c:v>-1.1593500021263026E-3</c:v>
                </c:pt>
                <c:pt idx="121">
                  <c:v>-3.1139900020207278E-3</c:v>
                </c:pt>
                <c:pt idx="122">
                  <c:v>8.8600999879417941E-4</c:v>
                </c:pt>
                <c:pt idx="123">
                  <c:v>-1.397197999904165E-2</c:v>
                </c:pt>
                <c:pt idx="124">
                  <c:v>-1.140393999958178E-2</c:v>
                </c:pt>
                <c:pt idx="125">
                  <c:v>-6.2619300006190315E-3</c:v>
                </c:pt>
                <c:pt idx="126">
                  <c:v>-1.2619300032383762E-3</c:v>
                </c:pt>
                <c:pt idx="127">
                  <c:v>-5.3585800014843699E-3</c:v>
                </c:pt>
                <c:pt idx="128">
                  <c:v>-3.7165700014156755E-3</c:v>
                </c:pt>
                <c:pt idx="129">
                  <c:v>1.5447699988726526E-3</c:v>
                </c:pt>
                <c:pt idx="130">
                  <c:v>-4.0745600017544348E-3</c:v>
                </c:pt>
                <c:pt idx="131">
                  <c:v>-8.3132200015825219E-3</c:v>
                </c:pt>
                <c:pt idx="132">
                  <c:v>-3.4098700016329531E-3</c:v>
                </c:pt>
                <c:pt idx="133">
                  <c:v>-2.6785999943967909E-4</c:v>
                </c:pt>
                <c:pt idx="134">
                  <c:v>-5.5740600000717677E-3</c:v>
                </c:pt>
                <c:pt idx="135">
                  <c:v>-1.173290002043359E-3</c:v>
                </c:pt>
                <c:pt idx="136">
                  <c:v>6.274799961829558E-4</c:v>
                </c:pt>
                <c:pt idx="137">
                  <c:v>3.7694899983762298E-3</c:v>
                </c:pt>
                <c:pt idx="138">
                  <c:v>2.9114999997545965E-3</c:v>
                </c:pt>
                <c:pt idx="139">
                  <c:v>1.8148500021197833E-3</c:v>
                </c:pt>
                <c:pt idx="140">
                  <c:v>-3.1122200016397983E-3</c:v>
                </c:pt>
                <c:pt idx="141">
                  <c:v>-3.3055200001399498E-3</c:v>
                </c:pt>
                <c:pt idx="142">
                  <c:v>-5.4021700016164687E-3</c:v>
                </c:pt>
                <c:pt idx="143">
                  <c:v>-4.4534600019687787E-3</c:v>
                </c:pt>
                <c:pt idx="144">
                  <c:v>-6.5047500029322691E-3</c:v>
                </c:pt>
                <c:pt idx="145">
                  <c:v>-2.9039800028840546E-3</c:v>
                </c:pt>
                <c:pt idx="146">
                  <c:v>-6.1872299993410707E-3</c:v>
                </c:pt>
                <c:pt idx="147">
                  <c:v>-7.0452199979627039E-3</c:v>
                </c:pt>
                <c:pt idx="148">
                  <c:v>-6.2898100004531443E-3</c:v>
                </c:pt>
                <c:pt idx="149">
                  <c:v>-3.2957399998849723E-3</c:v>
                </c:pt>
                <c:pt idx="150">
                  <c:v>-8.3135300010326318E-3</c:v>
                </c:pt>
                <c:pt idx="151">
                  <c:v>-9.4161099987104535E-3</c:v>
                </c:pt>
                <c:pt idx="152">
                  <c:v>-3.2583899992459919E-3</c:v>
                </c:pt>
                <c:pt idx="153">
                  <c:v>-1.3146029999916209E-2</c:v>
                </c:pt>
                <c:pt idx="154">
                  <c:v>-6.1243900017871056E-3</c:v>
                </c:pt>
                <c:pt idx="155">
                  <c:v>-3.1303200012189336E-3</c:v>
                </c:pt>
                <c:pt idx="156">
                  <c:v>-1.8345570002566092E-2</c:v>
                </c:pt>
                <c:pt idx="157">
                  <c:v>-1.3130629999068333E-2</c:v>
                </c:pt>
                <c:pt idx="158">
                  <c:v>-1.3284500004374422E-2</c:v>
                </c:pt>
                <c:pt idx="159">
                  <c:v>-1.4120849999017082E-2</c:v>
                </c:pt>
                <c:pt idx="160">
                  <c:v>-1.3217500003520399E-2</c:v>
                </c:pt>
                <c:pt idx="161">
                  <c:v>-1.5056160002131946E-2</c:v>
                </c:pt>
                <c:pt idx="162">
                  <c:v>-6.1445700048352592E-3</c:v>
                </c:pt>
                <c:pt idx="163">
                  <c:v>-1.4457000361289829E-4</c:v>
                </c:pt>
                <c:pt idx="164">
                  <c:v>-6.2412199986283667E-3</c:v>
                </c:pt>
                <c:pt idx="165">
                  <c:v>-7.0992100008879788E-3</c:v>
                </c:pt>
                <c:pt idx="166">
                  <c:v>-1.4053850005439017E-2</c:v>
                </c:pt>
                <c:pt idx="167">
                  <c:v>-1.2053850005031563E-2</c:v>
                </c:pt>
                <c:pt idx="168">
                  <c:v>-8.0538500042166561E-3</c:v>
                </c:pt>
                <c:pt idx="169">
                  <c:v>-5.0538500072434545E-3</c:v>
                </c:pt>
                <c:pt idx="170">
                  <c:v>-1.0538500064285472E-3</c:v>
                </c:pt>
                <c:pt idx="171">
                  <c:v>-4.150500004470814E-3</c:v>
                </c:pt>
                <c:pt idx="172">
                  <c:v>-2.3343800006841775E-2</c:v>
                </c:pt>
                <c:pt idx="173">
                  <c:v>-2.3201790005259681E-2</c:v>
                </c:pt>
                <c:pt idx="174">
                  <c:v>-1.5201790003629867E-2</c:v>
                </c:pt>
                <c:pt idx="175">
                  <c:v>-1.0201789998973254E-2</c:v>
                </c:pt>
                <c:pt idx="176">
                  <c:v>-1.6038139998272527E-2</c:v>
                </c:pt>
                <c:pt idx="177">
                  <c:v>-9.0105700073763728E-3</c:v>
                </c:pt>
                <c:pt idx="178">
                  <c:v>-1.0022430004028138E-2</c:v>
                </c:pt>
                <c:pt idx="179">
                  <c:v>-1.1614189999818336E-2</c:v>
                </c:pt>
                <c:pt idx="180">
                  <c:v>2.9025600015302189E-3</c:v>
                </c:pt>
                <c:pt idx="181">
                  <c:v>-1.8290740008524153E-2</c:v>
                </c:pt>
                <c:pt idx="182">
                  <c:v>-2.2453799974755384E-3</c:v>
                </c:pt>
                <c:pt idx="183">
                  <c:v>-4.0363700027228333E-3</c:v>
                </c:pt>
                <c:pt idx="184">
                  <c:v>-7.9930900028557517E-3</c:v>
                </c:pt>
                <c:pt idx="185">
                  <c:v>-3.7603599994326942E-3</c:v>
                </c:pt>
                <c:pt idx="186">
                  <c:v>-3.1253200068022124E-3</c:v>
                </c:pt>
                <c:pt idx="187">
                  <c:v>-2.1253200029605068E-3</c:v>
                </c:pt>
                <c:pt idx="188">
                  <c:v>-3.0070300053921528E-3</c:v>
                </c:pt>
                <c:pt idx="189">
                  <c:v>-3.6109610002313275E-2</c:v>
                </c:pt>
                <c:pt idx="190">
                  <c:v>-6.5064250004070345E-2</c:v>
                </c:pt>
                <c:pt idx="191">
                  <c:v>-8.9997250004671514E-2</c:v>
                </c:pt>
                <c:pt idx="192">
                  <c:v>-1.7190550002851523E-2</c:v>
                </c:pt>
                <c:pt idx="193">
                  <c:v>-1.1776380000810605E-2</c:v>
                </c:pt>
                <c:pt idx="194">
                  <c:v>7.7933669999765698E-2</c:v>
                </c:pt>
                <c:pt idx="195">
                  <c:v>-8.7924320003367029E-2</c:v>
                </c:pt>
                <c:pt idx="196">
                  <c:v>-2.1078400095575489E-3</c:v>
                </c:pt>
                <c:pt idx="197">
                  <c:v>-7.898955000564456E-2</c:v>
                </c:pt>
                <c:pt idx="198">
                  <c:v>5.5810000048950315E-5</c:v>
                </c:pt>
                <c:pt idx="199">
                  <c:v>2.8625100021599792E-3</c:v>
                </c:pt>
                <c:pt idx="200">
                  <c:v>-4.4092130003264174E-2</c:v>
                </c:pt>
                <c:pt idx="201">
                  <c:v>5.811219998577144E-3</c:v>
                </c:pt>
                <c:pt idx="202">
                  <c:v>-1.8019199997070245E-2</c:v>
                </c:pt>
                <c:pt idx="203">
                  <c:v>9.2951000260654837E-4</c:v>
                </c:pt>
                <c:pt idx="204">
                  <c:v>3.9965099931578152E-3</c:v>
                </c:pt>
                <c:pt idx="205">
                  <c:v>-3.1001400056993589E-3</c:v>
                </c:pt>
                <c:pt idx="206">
                  <c:v>5.8485699992161244E-3</c:v>
                </c:pt>
                <c:pt idx="207">
                  <c:v>1.0921499997493811E-2</c:v>
                </c:pt>
                <c:pt idx="208">
                  <c:v>9.3021700013196096E-3</c:v>
                </c:pt>
                <c:pt idx="209">
                  <c:v>6.2055200032773428E-3</c:v>
                </c:pt>
                <c:pt idx="210">
                  <c:v>6.0122200011392124E-3</c:v>
                </c:pt>
                <c:pt idx="211">
                  <c:v>8.012220001546666E-3</c:v>
                </c:pt>
                <c:pt idx="212">
                  <c:v>1.2818920004065149E-2</c:v>
                </c:pt>
                <c:pt idx="213">
                  <c:v>2.9609299963340163E-3</c:v>
                </c:pt>
                <c:pt idx="214">
                  <c:v>4.9609299967414699E-3</c:v>
                </c:pt>
                <c:pt idx="215">
                  <c:v>3.937210000003688E-3</c:v>
                </c:pt>
                <c:pt idx="216">
                  <c:v>6.9372100042528473E-3</c:v>
                </c:pt>
                <c:pt idx="217">
                  <c:v>1.317879999987781E-3</c:v>
                </c:pt>
                <c:pt idx="218">
                  <c:v>-1.7787700053304434E-3</c:v>
                </c:pt>
                <c:pt idx="219">
                  <c:v>9.3128000298747793E-4</c:v>
                </c:pt>
                <c:pt idx="220">
                  <c:v>7.9312800007755868E-3</c:v>
                </c:pt>
                <c:pt idx="221">
                  <c:v>2.8346300023258664E-3</c:v>
                </c:pt>
                <c:pt idx="222">
                  <c:v>6.8346300031407736E-3</c:v>
                </c:pt>
                <c:pt idx="223">
                  <c:v>8.8346300035482273E-3</c:v>
                </c:pt>
                <c:pt idx="224">
                  <c:v>6.0755999584216624E-4</c:v>
                </c:pt>
                <c:pt idx="225">
                  <c:v>2.8823000320699066E-4</c:v>
                </c:pt>
                <c:pt idx="226">
                  <c:v>3.0140289993141778E-2</c:v>
                </c:pt>
                <c:pt idx="227">
                  <c:v>6.9745599976158701E-3</c:v>
                </c:pt>
                <c:pt idx="229">
                  <c:v>3.0652799978270195E-3</c:v>
                </c:pt>
                <c:pt idx="230">
                  <c:v>4.968629997165408E-3</c:v>
                </c:pt>
                <c:pt idx="231">
                  <c:v>5.3686300016124733E-3</c:v>
                </c:pt>
                <c:pt idx="232">
                  <c:v>4.6719800011487678E-3</c:v>
                </c:pt>
                <c:pt idx="233">
                  <c:v>4.8719799960963428E-3</c:v>
                </c:pt>
                <c:pt idx="234">
                  <c:v>3.5173399955965579E-3</c:v>
                </c:pt>
                <c:pt idx="235">
                  <c:v>3.9173399927676655E-3</c:v>
                </c:pt>
                <c:pt idx="236">
                  <c:v>5.8593499998096377E-3</c:v>
                </c:pt>
                <c:pt idx="237">
                  <c:v>5.8593499998096377E-3</c:v>
                </c:pt>
                <c:pt idx="238">
                  <c:v>6.0593500020331703E-3</c:v>
                </c:pt>
                <c:pt idx="239">
                  <c:v>1.4129499977570958E-3</c:v>
                </c:pt>
                <c:pt idx="240">
                  <c:v>7.3562999023124576E-4</c:v>
                </c:pt>
                <c:pt idx="241">
                  <c:v>3.0356299903360195E-3</c:v>
                </c:pt>
                <c:pt idx="242">
                  <c:v>9.1629999951692298E-4</c:v>
                </c:pt>
                <c:pt idx="243">
                  <c:v>2.3897999199107289E-4</c:v>
                </c:pt>
                <c:pt idx="244">
                  <c:v>1.2229999992996454E-3</c:v>
                </c:pt>
                <c:pt idx="245">
                  <c:v>-2.4156599974958226E-3</c:v>
                </c:pt>
                <c:pt idx="246">
                  <c:v>-6.6950000473298132E-5</c:v>
                </c:pt>
                <c:pt idx="247">
                  <c:v>1.8363999988650903E-3</c:v>
                </c:pt>
                <c:pt idx="248">
                  <c:v>2.8364000027067959E-3</c:v>
                </c:pt>
                <c:pt idx="249">
                  <c:v>-9.4273000286193565E-4</c:v>
                </c:pt>
                <c:pt idx="250">
                  <c:v>2.9572699932032265E-3</c:v>
                </c:pt>
                <c:pt idx="251">
                  <c:v>2.32531000074232E-3</c:v>
                </c:pt>
                <c:pt idx="252">
                  <c:v>-2.9940199965494685E-3</c:v>
                </c:pt>
                <c:pt idx="253">
                  <c:v>5.9800076996907592E-6</c:v>
                </c:pt>
                <c:pt idx="254">
                  <c:v>2.0059800008311868E-3</c:v>
                </c:pt>
                <c:pt idx="255">
                  <c:v>3.0059800046728924E-3</c:v>
                </c:pt>
                <c:pt idx="256">
                  <c:v>9.0059800058952533E-3</c:v>
                </c:pt>
                <c:pt idx="257">
                  <c:v>2.2900000039953738E-3</c:v>
                </c:pt>
                <c:pt idx="258">
                  <c:v>3.0513399979099631E-3</c:v>
                </c:pt>
                <c:pt idx="259">
                  <c:v>7.0513399987248704E-3</c:v>
                </c:pt>
                <c:pt idx="260">
                  <c:v>6.3536000379826874E-4</c:v>
                </c:pt>
                <c:pt idx="261">
                  <c:v>-3.4299999970244244E-4</c:v>
                </c:pt>
                <c:pt idx="262">
                  <c:v>-1.9783100069616921E-3</c:v>
                </c:pt>
                <c:pt idx="263">
                  <c:v>3.0216899976949207E-3</c:v>
                </c:pt>
                <c:pt idx="264">
                  <c:v>3.0216899976949207E-3</c:v>
                </c:pt>
                <c:pt idx="265">
                  <c:v>4.0216899942606688E-3</c:v>
                </c:pt>
                <c:pt idx="266">
                  <c:v>4.0216899942606688E-3</c:v>
                </c:pt>
                <c:pt idx="267">
                  <c:v>4.0216899942606688E-3</c:v>
                </c:pt>
                <c:pt idx="268">
                  <c:v>6.0216899946681224E-3</c:v>
                </c:pt>
                <c:pt idx="269">
                  <c:v>9.0216899989172816E-3</c:v>
                </c:pt>
                <c:pt idx="270">
                  <c:v>1.9250399927841499E-3</c:v>
                </c:pt>
                <c:pt idx="271">
                  <c:v>3.9250399931916036E-3</c:v>
                </c:pt>
                <c:pt idx="273">
                  <c:v>-2.0296000002417713E-3</c:v>
                </c:pt>
                <c:pt idx="274">
                  <c:v>-2.9599999834317714E-5</c:v>
                </c:pt>
                <c:pt idx="275">
                  <c:v>-1.6489300032844767E-3</c:v>
                </c:pt>
                <c:pt idx="276">
                  <c:v>3.5106999712297693E-4</c:v>
                </c:pt>
                <c:pt idx="277">
                  <c:v>3.8737499999115244E-3</c:v>
                </c:pt>
                <c:pt idx="278">
                  <c:v>3.9191100004245527E-3</c:v>
                </c:pt>
                <c:pt idx="279">
                  <c:v>-1.1775399980251677E-3</c:v>
                </c:pt>
                <c:pt idx="280">
                  <c:v>1.0500299977138638E-3</c:v>
                </c:pt>
                <c:pt idx="281">
                  <c:v>6.9920399982947856E-3</c:v>
                </c:pt>
                <c:pt idx="282">
                  <c:v>-1.4272900079959072E-3</c:v>
                </c:pt>
                <c:pt idx="283">
                  <c:v>-7.2729000385152176E-4</c:v>
                </c:pt>
                <c:pt idx="284">
                  <c:v>-5.9626000002026558E-3</c:v>
                </c:pt>
                <c:pt idx="285">
                  <c:v>5.0373999984003603E-3</c:v>
                </c:pt>
                <c:pt idx="286">
                  <c:v>-9.0592499982449226E-3</c:v>
                </c:pt>
                <c:pt idx="287">
                  <c:v>-3.0592499970225617E-3</c:v>
                </c:pt>
                <c:pt idx="288">
                  <c:v>5.9407500011730008E-3</c:v>
                </c:pt>
                <c:pt idx="289">
                  <c:v>1.5940750003210269E-2</c:v>
                </c:pt>
                <c:pt idx="290">
                  <c:v>-4.013890000351239E-3</c:v>
                </c:pt>
                <c:pt idx="291">
                  <c:v>-1.0138900033780374E-3</c:v>
                </c:pt>
                <c:pt idx="292">
                  <c:v>8.8945999596035108E-4</c:v>
                </c:pt>
                <c:pt idx="293">
                  <c:v>2.8894599963678047E-3</c:v>
                </c:pt>
                <c:pt idx="294">
                  <c:v>5.9040001360699534E-5</c:v>
                </c:pt>
                <c:pt idx="295">
                  <c:v>2.0590400017681532E-3</c:v>
                </c:pt>
                <c:pt idx="296">
                  <c:v>4.6239000221248716E-4</c:v>
                </c:pt>
                <c:pt idx="297">
                  <c:v>5.3430599946295843E-3</c:v>
                </c:pt>
                <c:pt idx="298">
                  <c:v>-1.9922499996027909E-3</c:v>
                </c:pt>
                <c:pt idx="299">
                  <c:v>-1.6115800026454963E-3</c:v>
                </c:pt>
                <c:pt idx="300">
                  <c:v>-1.211579998198431E-3</c:v>
                </c:pt>
                <c:pt idx="301">
                  <c:v>-1.011580003250856E-3</c:v>
                </c:pt>
                <c:pt idx="302">
                  <c:v>-8.5024000145494938E-4</c:v>
                </c:pt>
                <c:pt idx="303">
                  <c:v>8.8598099973751232E-3</c:v>
                </c:pt>
                <c:pt idx="304">
                  <c:v>-1.6475500000524335E-2</c:v>
                </c:pt>
                <c:pt idx="305">
                  <c:v>-4.0948300011223182E-3</c:v>
                </c:pt>
                <c:pt idx="306">
                  <c:v>-2.0948300007148646E-3</c:v>
                </c:pt>
                <c:pt idx="307">
                  <c:v>9.9051700017298572E-3</c:v>
                </c:pt>
                <c:pt idx="308">
                  <c:v>-1.1899399978574365E-3</c:v>
                </c:pt>
                <c:pt idx="309">
                  <c:v>-8.8993999816011637E-4</c:v>
                </c:pt>
                <c:pt idx="310">
                  <c:v>4.2167600040556863E-3</c:v>
                </c:pt>
                <c:pt idx="311">
                  <c:v>2.5120110003626905E-2</c:v>
                </c:pt>
                <c:pt idx="312">
                  <c:v>-5.9765400001197122E-3</c:v>
                </c:pt>
                <c:pt idx="313">
                  <c:v>-1.976539999304805E-3</c:v>
                </c:pt>
                <c:pt idx="314">
                  <c:v>-7.765400005155243E-4</c:v>
                </c:pt>
                <c:pt idx="315">
                  <c:v>5.0234600057592615E-3</c:v>
                </c:pt>
                <c:pt idx="316">
                  <c:v>-4.0278300002682954E-3</c:v>
                </c:pt>
                <c:pt idx="317">
                  <c:v>1.9721700009540655E-3</c:v>
                </c:pt>
                <c:pt idx="318">
                  <c:v>8.9208799981861375E-3</c:v>
                </c:pt>
                <c:pt idx="319">
                  <c:v>2.2837599972262979E-3</c:v>
                </c:pt>
                <c:pt idx="320">
                  <c:v>-0.15267088000109652</c:v>
                </c:pt>
                <c:pt idx="321">
                  <c:v>2.4711299993214197E-3</c:v>
                </c:pt>
                <c:pt idx="322">
                  <c:v>2.232469996670261E-3</c:v>
                </c:pt>
                <c:pt idx="323">
                  <c:v>-3.2551999902352691E-4</c:v>
                </c:pt>
                <c:pt idx="324">
                  <c:v>-3.2551999902352691E-4</c:v>
                </c:pt>
                <c:pt idx="325">
                  <c:v>-1.8641799979377538E-3</c:v>
                </c:pt>
                <c:pt idx="326">
                  <c:v>-7.7280999976210296E-3</c:v>
                </c:pt>
                <c:pt idx="327">
                  <c:v>2.1468000340973958E-4</c:v>
                </c:pt>
                <c:pt idx="328">
                  <c:v>0.79040204999910202</c:v>
                </c:pt>
                <c:pt idx="329">
                  <c:v>2.0874999609077349E-4</c:v>
                </c:pt>
                <c:pt idx="330">
                  <c:v>-3.6492400031420402E-3</c:v>
                </c:pt>
                <c:pt idx="331">
                  <c:v>4.225410999788437E-2</c:v>
                </c:pt>
                <c:pt idx="332">
                  <c:v>6.9947000156389549E-4</c:v>
                </c:pt>
                <c:pt idx="333">
                  <c:v>6.080999446567148E-5</c:v>
                </c:pt>
                <c:pt idx="334">
                  <c:v>2.2448300005635247E-3</c:v>
                </c:pt>
                <c:pt idx="335">
                  <c:v>2.3448299980373122E-3</c:v>
                </c:pt>
                <c:pt idx="338">
                  <c:v>-1.9904799992218614E-3</c:v>
                </c:pt>
                <c:pt idx="339">
                  <c:v>4.0095200020004995E-3</c:v>
                </c:pt>
                <c:pt idx="340">
                  <c:v>0.59839018999628024</c:v>
                </c:pt>
                <c:pt idx="341">
                  <c:v>0.6013901900005294</c:v>
                </c:pt>
                <c:pt idx="342">
                  <c:v>-6.0871300011058338E-3</c:v>
                </c:pt>
                <c:pt idx="343">
                  <c:v>9.1286999668227509E-4</c:v>
                </c:pt>
                <c:pt idx="344">
                  <c:v>2.9128699970897287E-3</c:v>
                </c:pt>
                <c:pt idx="345">
                  <c:v>1.2935400009155273E-3</c:v>
                </c:pt>
                <c:pt idx="346">
                  <c:v>4.293539997888729E-3</c:v>
                </c:pt>
                <c:pt idx="348">
                  <c:v>1.9857999941450544E-3</c:v>
                </c:pt>
                <c:pt idx="350">
                  <c:v>-8.8816999777918682E-4</c:v>
                </c:pt>
                <c:pt idx="352">
                  <c:v>-4.0201299998443574E-3</c:v>
                </c:pt>
                <c:pt idx="353">
                  <c:v>-1.974770006199833E-3</c:v>
                </c:pt>
                <c:pt idx="355">
                  <c:v>-0.54437916000460973</c:v>
                </c:pt>
                <c:pt idx="356">
                  <c:v>2.8241899999557063E-3</c:v>
                </c:pt>
                <c:pt idx="357">
                  <c:v>2.285530004883185E-3</c:v>
                </c:pt>
                <c:pt idx="358">
                  <c:v>2.285530004883185E-3</c:v>
                </c:pt>
                <c:pt idx="359">
                  <c:v>-1.9531300058588386E-3</c:v>
                </c:pt>
                <c:pt idx="360">
                  <c:v>1.1046869993151631E-2</c:v>
                </c:pt>
                <c:pt idx="361">
                  <c:v>-3.9077700057532638E-3</c:v>
                </c:pt>
                <c:pt idx="362">
                  <c:v>1.0092229997098912E-2</c:v>
                </c:pt>
                <c:pt idx="363">
                  <c:v>1.3092229994072113E-2</c:v>
                </c:pt>
                <c:pt idx="364">
                  <c:v>1.709222999488702E-2</c:v>
                </c:pt>
                <c:pt idx="365">
                  <c:v>2.2342399970511906E-3</c:v>
                </c:pt>
                <c:pt idx="366">
                  <c:v>2.9955799982417375E-3</c:v>
                </c:pt>
                <c:pt idx="367">
                  <c:v>4.9955799986491911E-3</c:v>
                </c:pt>
                <c:pt idx="368">
                  <c:v>6.9955799990566447E-3</c:v>
                </c:pt>
                <c:pt idx="370">
                  <c:v>-8.9590599964139983E-3</c:v>
                </c:pt>
                <c:pt idx="371">
                  <c:v>9.4429000455420464E-4</c:v>
                </c:pt>
                <c:pt idx="372">
                  <c:v>-3.1070000040926971E-3</c:v>
                </c:pt>
                <c:pt idx="373">
                  <c:v>8.929999967222102E-4</c:v>
                </c:pt>
                <c:pt idx="374">
                  <c:v>-2.9374200021266006E-3</c:v>
                </c:pt>
                <c:pt idx="375">
                  <c:v>-2.1374200005084276E-3</c:v>
                </c:pt>
                <c:pt idx="376">
                  <c:v>6.0625800033449195E-3</c:v>
                </c:pt>
                <c:pt idx="377">
                  <c:v>-6.5340000583091751E-4</c:v>
                </c:pt>
                <c:pt idx="378">
                  <c:v>-1.5892060000624042E-2</c:v>
                </c:pt>
                <c:pt idx="379">
                  <c:v>0.56539196000085212</c:v>
                </c:pt>
                <c:pt idx="380">
                  <c:v>-9.0853600049740635E-3</c:v>
                </c:pt>
                <c:pt idx="381">
                  <c:v>-2.085359999909997E-3</c:v>
                </c:pt>
                <c:pt idx="382">
                  <c:v>-1.085360003344249E-3</c:v>
                </c:pt>
                <c:pt idx="383">
                  <c:v>-0.75900650000403402</c:v>
                </c:pt>
                <c:pt idx="384">
                  <c:v>1.3550999574363232E-4</c:v>
                </c:pt>
                <c:pt idx="385">
                  <c:v>-4.3804700035252608E-3</c:v>
                </c:pt>
                <c:pt idx="386">
                  <c:v>-4.3804700035252608E-3</c:v>
                </c:pt>
                <c:pt idx="388">
                  <c:v>-3.0577900033676997E-3</c:v>
                </c:pt>
                <c:pt idx="389">
                  <c:v>-3.9157799983513542E-3</c:v>
                </c:pt>
                <c:pt idx="391">
                  <c:v>-1.2429998605512083E-5</c:v>
                </c:pt>
                <c:pt idx="392">
                  <c:v>1.0329299984732643E-3</c:v>
                </c:pt>
                <c:pt idx="393">
                  <c:v>1.6936280000663828E-2</c:v>
                </c:pt>
                <c:pt idx="394">
                  <c:v>1.8936280001071282E-2</c:v>
                </c:pt>
                <c:pt idx="395">
                  <c:v>3.1694999779574573E-4</c:v>
                </c:pt>
                <c:pt idx="396">
                  <c:v>-2.54104000487132E-3</c:v>
                </c:pt>
                <c:pt idx="398">
                  <c:v>1.9816400017589331E-3</c:v>
                </c:pt>
                <c:pt idx="399">
                  <c:v>2.9816399983246811E-3</c:v>
                </c:pt>
                <c:pt idx="400">
                  <c:v>1.6884990000107791E-2</c:v>
                </c:pt>
                <c:pt idx="401">
                  <c:v>-7.3194000069634058E-3</c:v>
                </c:pt>
                <c:pt idx="402">
                  <c:v>-7.2194000022136606E-3</c:v>
                </c:pt>
                <c:pt idx="403">
                  <c:v>-6.5194000053452328E-3</c:v>
                </c:pt>
                <c:pt idx="404">
                  <c:v>-3.7127000032342039E-3</c:v>
                </c:pt>
                <c:pt idx="405">
                  <c:v>-9.5135999436024576E-4</c:v>
                </c:pt>
                <c:pt idx="406">
                  <c:v>-7.4706900049932301E-3</c:v>
                </c:pt>
                <c:pt idx="407">
                  <c:v>-7.4706900049932301E-3</c:v>
                </c:pt>
                <c:pt idx="408">
                  <c:v>-0.3326673400006257</c:v>
                </c:pt>
                <c:pt idx="409">
                  <c:v>-0.33166734000405995</c:v>
                </c:pt>
                <c:pt idx="410">
                  <c:v>-5.6673400031286292E-3</c:v>
                </c:pt>
                <c:pt idx="411">
                  <c:v>-9.1060000049765222E-3</c:v>
                </c:pt>
                <c:pt idx="412">
                  <c:v>-1.0053940008219797E-2</c:v>
                </c:pt>
                <c:pt idx="413">
                  <c:v>-0.42067327000404475</c:v>
                </c:pt>
                <c:pt idx="414">
                  <c:v>-6.1505900084739551E-3</c:v>
                </c:pt>
                <c:pt idx="415">
                  <c:v>-4.1505900080665015E-3</c:v>
                </c:pt>
                <c:pt idx="416">
                  <c:v>8.494099965901114E-4</c:v>
                </c:pt>
                <c:pt idx="417">
                  <c:v>2.849409996997565E-3</c:v>
                </c:pt>
                <c:pt idx="418">
                  <c:v>4.8494099974050187E-3</c:v>
                </c:pt>
                <c:pt idx="419">
                  <c:v>-2.8843600011896342E-3</c:v>
                </c:pt>
                <c:pt idx="421">
                  <c:v>-1.269699000113178E-2</c:v>
                </c:pt>
                <c:pt idx="422">
                  <c:v>-2.6969899990945123E-3</c:v>
                </c:pt>
                <c:pt idx="425">
                  <c:v>-1.0951629999908619E-2</c:v>
                </c:pt>
                <c:pt idx="426">
                  <c:v>-1.0951629999908619E-2</c:v>
                </c:pt>
                <c:pt idx="427">
                  <c:v>0.17467774999386165</c:v>
                </c:pt>
                <c:pt idx="428">
                  <c:v>-6.5786999984993599E-3</c:v>
                </c:pt>
                <c:pt idx="429">
                  <c:v>-1.0675350000383332E-2</c:v>
                </c:pt>
                <c:pt idx="430">
                  <c:v>-4.9140100090880878E-3</c:v>
                </c:pt>
                <c:pt idx="431">
                  <c:v>-1.2733340001432225E-2</c:v>
                </c:pt>
                <c:pt idx="432">
                  <c:v>-1.2733340001432225E-2</c:v>
                </c:pt>
                <c:pt idx="434">
                  <c:v>-9.9652999924728647E-3</c:v>
                </c:pt>
                <c:pt idx="435">
                  <c:v>-7.9652999993413687E-3</c:v>
                </c:pt>
                <c:pt idx="436">
                  <c:v>-4.9652999950922094E-3</c:v>
                </c:pt>
                <c:pt idx="437">
                  <c:v>-1.1300610007310752E-2</c:v>
                </c:pt>
                <c:pt idx="443">
                  <c:v>-1.2614279999979772E-2</c:v>
                </c:pt>
                <c:pt idx="444">
                  <c:v>-5.2336099979584105E-3</c:v>
                </c:pt>
                <c:pt idx="445">
                  <c:v>-5.7109299959847704E-3</c:v>
                </c:pt>
                <c:pt idx="446">
                  <c:v>-1.4392639997822698E-2</c:v>
                </c:pt>
                <c:pt idx="447">
                  <c:v>-1.4392639997822698E-2</c:v>
                </c:pt>
                <c:pt idx="448">
                  <c:v>-1.5689289997681044E-2</c:v>
                </c:pt>
                <c:pt idx="449">
                  <c:v>-8.6892899926169775E-3</c:v>
                </c:pt>
                <c:pt idx="450">
                  <c:v>-1.1643930003629066E-2</c:v>
                </c:pt>
                <c:pt idx="451">
                  <c:v>-8.5019200050737709E-3</c:v>
                </c:pt>
                <c:pt idx="452">
                  <c:v>-7.9792399992584251E-3</c:v>
                </c:pt>
                <c:pt idx="453">
                  <c:v>-3.9792399984435178E-3</c:v>
                </c:pt>
                <c:pt idx="454">
                  <c:v>-1.4898570007062517E-2</c:v>
                </c:pt>
                <c:pt idx="455">
                  <c:v>-1.4898570007062517E-2</c:v>
                </c:pt>
                <c:pt idx="456">
                  <c:v>-2.1837230000528507E-2</c:v>
                </c:pt>
                <c:pt idx="457">
                  <c:v>-1.8837230003555305E-2</c:v>
                </c:pt>
                <c:pt idx="458">
                  <c:v>-7.9338799987453967E-3</c:v>
                </c:pt>
                <c:pt idx="459">
                  <c:v>-5.9338799983379431E-3</c:v>
                </c:pt>
                <c:pt idx="460">
                  <c:v>-8.6498599994229153E-3</c:v>
                </c:pt>
                <c:pt idx="461">
                  <c:v>-1.1127179997856729E-2</c:v>
                </c:pt>
                <c:pt idx="463">
                  <c:v>-6.4349199965363368E-3</c:v>
                </c:pt>
                <c:pt idx="464">
                  <c:v>-8.6735800068709068E-3</c:v>
                </c:pt>
                <c:pt idx="465">
                  <c:v>-2.0150900003500283E-2</c:v>
                </c:pt>
                <c:pt idx="466">
                  <c:v>-1.4963530004024506E-2</c:v>
                </c:pt>
                <c:pt idx="467">
                  <c:v>-1.1963530007051304E-2</c:v>
                </c:pt>
                <c:pt idx="468">
                  <c:v>-7.9635300062363967E-3</c:v>
                </c:pt>
                <c:pt idx="469">
                  <c:v>-7.9635300062363967E-3</c:v>
                </c:pt>
                <c:pt idx="470">
                  <c:v>-4.9635300019872375E-3</c:v>
                </c:pt>
                <c:pt idx="471">
                  <c:v>-3.9635300054214895E-3</c:v>
                </c:pt>
                <c:pt idx="472">
                  <c:v>-1.5582860003632959E-2</c:v>
                </c:pt>
                <c:pt idx="473">
                  <c:v>1.0127499990630895E-3</c:v>
                </c:pt>
                <c:pt idx="474">
                  <c:v>-8.8452400013920851E-3</c:v>
                </c:pt>
                <c:pt idx="475">
                  <c:v>-7.8452400048263371E-3</c:v>
                </c:pt>
                <c:pt idx="476">
                  <c:v>-1.2561219999042805E-2</c:v>
                </c:pt>
                <c:pt idx="477">
                  <c:v>-1.4896530003170483E-2</c:v>
                </c:pt>
                <c:pt idx="478">
                  <c:v>-3.3284899982390925E-3</c:v>
                </c:pt>
                <c:pt idx="480">
                  <c:v>-1.0584170006040949E-2</c:v>
                </c:pt>
                <c:pt idx="481">
                  <c:v>-1.0022829999797978E-2</c:v>
                </c:pt>
                <c:pt idx="483">
                  <c:v>-5.6934499953058548E-3</c:v>
                </c:pt>
                <c:pt idx="484">
                  <c:v>-1.0028760007116944E-2</c:v>
                </c:pt>
                <c:pt idx="485">
                  <c:v>-1.2575159998959862E-2</c:v>
                </c:pt>
                <c:pt idx="486">
                  <c:v>-1.8138200030080043E-3</c:v>
                </c:pt>
                <c:pt idx="487">
                  <c:v>-5.9104700048919767E-3</c:v>
                </c:pt>
                <c:pt idx="490">
                  <c:v>2.1565300048678182E-3</c:v>
                </c:pt>
                <c:pt idx="500">
                  <c:v>-5.7339000341016799E-4</c:v>
                </c:pt>
                <c:pt idx="504">
                  <c:v>-3.8417000032495707E-3</c:v>
                </c:pt>
                <c:pt idx="505">
                  <c:v>-2.8417000066838227E-3</c:v>
                </c:pt>
                <c:pt idx="508">
                  <c:v>-1.6654330000164919E-2</c:v>
                </c:pt>
                <c:pt idx="509">
                  <c:v>-3.6543300011544488E-3</c:v>
                </c:pt>
                <c:pt idx="516">
                  <c:v>-7.2589900009916164E-3</c:v>
                </c:pt>
                <c:pt idx="517">
                  <c:v>-5.6169800081988797E-3</c:v>
                </c:pt>
                <c:pt idx="518">
                  <c:v>-5.1909499961766414E-3</c:v>
                </c:pt>
                <c:pt idx="519">
                  <c:v>-5.6682700014789589E-3</c:v>
                </c:pt>
                <c:pt idx="520">
                  <c:v>-1.9719560004887171E-2</c:v>
                </c:pt>
                <c:pt idx="523">
                  <c:v>-1.6588640006375499E-2</c:v>
                </c:pt>
                <c:pt idx="524">
                  <c:v>-7.9886400053510442E-3</c:v>
                </c:pt>
                <c:pt idx="525">
                  <c:v>-7.3886400059564039E-3</c:v>
                </c:pt>
                <c:pt idx="526">
                  <c:v>-4.4043279995094053E-2</c:v>
                </c:pt>
                <c:pt idx="528">
                  <c:v>-5.8399299960001372E-3</c:v>
                </c:pt>
                <c:pt idx="529">
                  <c:v>-1.5697920003731269E-2</c:v>
                </c:pt>
                <c:pt idx="532">
                  <c:v>-8.5796300045331009E-3</c:v>
                </c:pt>
                <c:pt idx="533">
                  <c:v>-1.2218289994052611E-2</c:v>
                </c:pt>
                <c:pt idx="534">
                  <c:v>-8.7182899951585568E-3</c:v>
                </c:pt>
                <c:pt idx="535">
                  <c:v>-1.001158999861218E-2</c:v>
                </c:pt>
                <c:pt idx="537">
                  <c:v>-9.3193300053826533E-3</c:v>
                </c:pt>
                <c:pt idx="538">
                  <c:v>-1.1512630007928237E-2</c:v>
                </c:pt>
                <c:pt idx="539">
                  <c:v>-4.8992300071404316E-3</c:v>
                </c:pt>
                <c:pt idx="540">
                  <c:v>-9.995880005590152E-3</c:v>
                </c:pt>
                <c:pt idx="541">
                  <c:v>-9.6152100013568997E-3</c:v>
                </c:pt>
                <c:pt idx="542">
                  <c:v>-8.6665000053471886E-3</c:v>
                </c:pt>
                <c:pt idx="543">
                  <c:v>-1.3735579996136948E-2</c:v>
                </c:pt>
                <c:pt idx="544">
                  <c:v>-8.5935699971741997E-3</c:v>
                </c:pt>
                <c:pt idx="545">
                  <c:v>-1.2883520001196302E-2</c:v>
                </c:pt>
                <c:pt idx="546">
                  <c:v>-8.0373899982078001E-3</c:v>
                </c:pt>
                <c:pt idx="547">
                  <c:v>-1.0229150000668596E-2</c:v>
                </c:pt>
                <c:pt idx="548">
                  <c:v>-2.4329420004505664E-2</c:v>
                </c:pt>
                <c:pt idx="549">
                  <c:v>-1.771809999627294E-2</c:v>
                </c:pt>
                <c:pt idx="550">
                  <c:v>-1.4924030008842237E-2</c:v>
                </c:pt>
                <c:pt idx="551">
                  <c:v>-1.3463729999784846E-2</c:v>
                </c:pt>
                <c:pt idx="552">
                  <c:v>-1.549003000400262E-2</c:v>
                </c:pt>
                <c:pt idx="553">
                  <c:v>-1.1021989994333126E-2</c:v>
                </c:pt>
                <c:pt idx="554">
                  <c:v>-1.5326380009355489E-2</c:v>
                </c:pt>
                <c:pt idx="555">
                  <c:v>-1.4552679996995721E-2</c:v>
                </c:pt>
                <c:pt idx="556">
                  <c:v>-1.2552679996588267E-2</c:v>
                </c:pt>
                <c:pt idx="557">
                  <c:v>-1.3274590004584752E-2</c:v>
                </c:pt>
                <c:pt idx="558">
                  <c:v>-1.1085680001997389E-2</c:v>
                </c:pt>
                <c:pt idx="559">
                  <c:v>-1.1040320001484361E-2</c:v>
                </c:pt>
                <c:pt idx="562">
                  <c:v>-8.1153300052392296E-3</c:v>
                </c:pt>
                <c:pt idx="564">
                  <c:v>-8.4212599977036007E-3</c:v>
                </c:pt>
                <c:pt idx="565">
                  <c:v>-1.0237239992420655E-2</c:v>
                </c:pt>
                <c:pt idx="566">
                  <c:v>-2.2649569997156505E-2</c:v>
                </c:pt>
                <c:pt idx="567">
                  <c:v>-9.7895699946093373E-3</c:v>
                </c:pt>
                <c:pt idx="568">
                  <c:v>-6.805550008721184E-3</c:v>
                </c:pt>
                <c:pt idx="569">
                  <c:v>-7.7679299938608892E-3</c:v>
                </c:pt>
                <c:pt idx="570">
                  <c:v>-4.9705100027495064E-3</c:v>
                </c:pt>
                <c:pt idx="572">
                  <c:v>-3.2194900049944408E-3</c:v>
                </c:pt>
                <c:pt idx="574">
                  <c:v>-1.1491399927763268E-3</c:v>
                </c:pt>
                <c:pt idx="575">
                  <c:v>9.851299982983619E-4</c:v>
                </c:pt>
                <c:pt idx="576">
                  <c:v>1.1665699930745177E-3</c:v>
                </c:pt>
                <c:pt idx="577">
                  <c:v>3.5882099982700311E-3</c:v>
                </c:pt>
                <c:pt idx="578">
                  <c:v>3.9882099954411387E-3</c:v>
                </c:pt>
                <c:pt idx="579">
                  <c:v>3.7495500000659376E-3</c:v>
                </c:pt>
                <c:pt idx="580">
                  <c:v>1.0722210005042143E-2</c:v>
                </c:pt>
                <c:pt idx="581">
                  <c:v>0.51098293013637885</c:v>
                </c:pt>
                <c:pt idx="582">
                  <c:v>1.5702609998697881E-2</c:v>
                </c:pt>
                <c:pt idx="583">
                  <c:v>2.0172959993942641E-2</c:v>
                </c:pt>
                <c:pt idx="584">
                  <c:v>2.0418320003955159E-2</c:v>
                </c:pt>
                <c:pt idx="585">
                  <c:v>2.3227329991641454E-2</c:v>
                </c:pt>
                <c:pt idx="586">
                  <c:v>2.4788670001726132E-2</c:v>
                </c:pt>
                <c:pt idx="587">
                  <c:v>2.5072690004890319E-2</c:v>
                </c:pt>
                <c:pt idx="588">
                  <c:v>2.9704379994655028E-2</c:v>
                </c:pt>
                <c:pt idx="589">
                  <c:v>3.5074730003543664E-2</c:v>
                </c:pt>
                <c:pt idx="590">
                  <c:v>4.0345080000406597E-2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DC-4842-8C9C-1B068D450377}"/>
            </c:ext>
          </c:extLst>
        </c:ser>
        <c:ser>
          <c:idx val="7"/>
          <c:order val="1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0">
                  <c:v>-0.6472691860298474</c:v>
                </c:pt>
                <c:pt idx="1">
                  <c:v>-0.64357342266831097</c:v>
                </c:pt>
                <c:pt idx="2">
                  <c:v>-0.62139884249909261</c:v>
                </c:pt>
                <c:pt idx="3">
                  <c:v>-0.59053422415545065</c:v>
                </c:pt>
                <c:pt idx="4">
                  <c:v>-0.58963525468913103</c:v>
                </c:pt>
                <c:pt idx="5">
                  <c:v>-0.58963525468913103</c:v>
                </c:pt>
                <c:pt idx="6">
                  <c:v>-0.5883367432377804</c:v>
                </c:pt>
                <c:pt idx="7">
                  <c:v>-0.58798714400087826</c:v>
                </c:pt>
                <c:pt idx="8">
                  <c:v>-0.58663868980139877</c:v>
                </c:pt>
                <c:pt idx="9">
                  <c:v>-0.58558989209069257</c:v>
                </c:pt>
                <c:pt idx="10">
                  <c:v>-0.58509046460940384</c:v>
                </c:pt>
                <c:pt idx="11">
                  <c:v>-0.58494063636501725</c:v>
                </c:pt>
                <c:pt idx="12">
                  <c:v>-0.58364212491366663</c:v>
                </c:pt>
                <c:pt idx="13">
                  <c:v>-0.58364212491366663</c:v>
                </c:pt>
                <c:pt idx="14">
                  <c:v>-0.58349229666927993</c:v>
                </c:pt>
                <c:pt idx="15">
                  <c:v>-0.58339241117302221</c:v>
                </c:pt>
                <c:pt idx="16">
                  <c:v>-0.58334246842489335</c:v>
                </c:pt>
                <c:pt idx="17">
                  <c:v>-0.58324258292863562</c:v>
                </c:pt>
                <c:pt idx="18">
                  <c:v>-0.58324258292863562</c:v>
                </c:pt>
                <c:pt idx="19">
                  <c:v>-0.57789870887884653</c:v>
                </c:pt>
                <c:pt idx="20">
                  <c:v>-0.57350374704350593</c:v>
                </c:pt>
                <c:pt idx="21">
                  <c:v>-0.57210535009589747</c:v>
                </c:pt>
                <c:pt idx="22">
                  <c:v>-0.57105655238519126</c:v>
                </c:pt>
                <c:pt idx="23">
                  <c:v>-0.56890901421564977</c:v>
                </c:pt>
                <c:pt idx="24">
                  <c:v>-0.56671153329797952</c:v>
                </c:pt>
                <c:pt idx="25">
                  <c:v>-0.56671153329797952</c:v>
                </c:pt>
                <c:pt idx="26">
                  <c:v>-0.5666116478017218</c:v>
                </c:pt>
                <c:pt idx="27">
                  <c:v>-0.56341531192147409</c:v>
                </c:pt>
                <c:pt idx="28">
                  <c:v>-0.56316559818082967</c:v>
                </c:pt>
                <c:pt idx="29">
                  <c:v>-0.56251634245515436</c:v>
                </c:pt>
                <c:pt idx="30">
                  <c:v>-0.56236651421076778</c:v>
                </c:pt>
                <c:pt idx="31">
                  <c:v>-0.56226662871451005</c:v>
                </c:pt>
                <c:pt idx="32">
                  <c:v>-0.56216674321825233</c:v>
                </c:pt>
                <c:pt idx="33">
                  <c:v>-0.56196697222573688</c:v>
                </c:pt>
                <c:pt idx="34">
                  <c:v>-0.56131771650006157</c:v>
                </c:pt>
                <c:pt idx="35">
                  <c:v>-0.56131771650006157</c:v>
                </c:pt>
                <c:pt idx="36">
                  <c:v>-0.56121783100380374</c:v>
                </c:pt>
                <c:pt idx="37">
                  <c:v>-0.55792160962729831</c:v>
                </c:pt>
                <c:pt idx="38">
                  <c:v>-0.55662309817594768</c:v>
                </c:pt>
                <c:pt idx="39">
                  <c:v>-0.5564732699315611</c:v>
                </c:pt>
                <c:pt idx="40">
                  <c:v>-0.5564732699315611</c:v>
                </c:pt>
                <c:pt idx="41">
                  <c:v>-0.55637338443530338</c:v>
                </c:pt>
                <c:pt idx="42">
                  <c:v>-0.55572412870962806</c:v>
                </c:pt>
                <c:pt idx="43">
                  <c:v>-0.55557430046524148</c:v>
                </c:pt>
                <c:pt idx="44">
                  <c:v>-0.55317704855505567</c:v>
                </c:pt>
                <c:pt idx="45">
                  <c:v>-0.55302722031066909</c:v>
                </c:pt>
                <c:pt idx="46">
                  <c:v>-0.55267762107376694</c:v>
                </c:pt>
                <c:pt idx="47">
                  <c:v>-0.55227807908873594</c:v>
                </c:pt>
                <c:pt idx="48">
                  <c:v>-0.55187853710370505</c:v>
                </c:pt>
                <c:pt idx="49">
                  <c:v>-0.55122928137802973</c:v>
                </c:pt>
                <c:pt idx="50">
                  <c:v>-0.55097956763738531</c:v>
                </c:pt>
                <c:pt idx="51">
                  <c:v>-0.55082973939299873</c:v>
                </c:pt>
                <c:pt idx="52">
                  <c:v>-0.55067991114861214</c:v>
                </c:pt>
                <c:pt idx="53">
                  <c:v>-0.54793306000152431</c:v>
                </c:pt>
                <c:pt idx="54">
                  <c:v>-0.5471339760314623</c:v>
                </c:pt>
                <c:pt idx="55">
                  <c:v>-0.54568563633572509</c:v>
                </c:pt>
                <c:pt idx="56">
                  <c:v>-0.54498643786192091</c:v>
                </c:pt>
                <c:pt idx="57">
                  <c:v>-0.54468678137314763</c:v>
                </c:pt>
                <c:pt idx="58">
                  <c:v>-0.54059147602658031</c:v>
                </c:pt>
                <c:pt idx="59">
                  <c:v>-0.53979239205651841</c:v>
                </c:pt>
                <c:pt idx="60">
                  <c:v>-0.53954267831587399</c:v>
                </c:pt>
                <c:pt idx="61">
                  <c:v>-0.53929296457522968</c:v>
                </c:pt>
                <c:pt idx="62">
                  <c:v>-0.53469823174737363</c:v>
                </c:pt>
                <c:pt idx="63">
                  <c:v>-0.53135206762273934</c:v>
                </c:pt>
                <c:pt idx="64">
                  <c:v>-0.52945424319384227</c:v>
                </c:pt>
                <c:pt idx="65">
                  <c:v>-0.52890487296442468</c:v>
                </c:pt>
                <c:pt idx="66">
                  <c:v>-0.52890487296442468</c:v>
                </c:pt>
                <c:pt idx="67">
                  <c:v>-0.52450991112908407</c:v>
                </c:pt>
                <c:pt idx="68">
                  <c:v>-0.52421025464031079</c:v>
                </c:pt>
                <c:pt idx="69">
                  <c:v>-0.52421025464031079</c:v>
                </c:pt>
                <c:pt idx="70">
                  <c:v>-0.5238107126552799</c:v>
                </c:pt>
                <c:pt idx="71">
                  <c:v>-0.5238107126552799</c:v>
                </c:pt>
                <c:pt idx="72">
                  <c:v>-0.51751792639104222</c:v>
                </c:pt>
                <c:pt idx="73">
                  <c:v>-0.50688012103959279</c:v>
                </c:pt>
                <c:pt idx="74">
                  <c:v>-0.50408332714437609</c:v>
                </c:pt>
                <c:pt idx="75">
                  <c:v>-0.48850118972816853</c:v>
                </c:pt>
                <c:pt idx="76">
                  <c:v>-0.48570439583295177</c:v>
                </c:pt>
                <c:pt idx="77">
                  <c:v>-0.47551607521466221</c:v>
                </c:pt>
                <c:pt idx="78">
                  <c:v>-0.47526636147401785</c:v>
                </c:pt>
                <c:pt idx="79">
                  <c:v>-0.47461710574834254</c:v>
                </c:pt>
                <c:pt idx="80">
                  <c:v>-0.47207002559377015</c:v>
                </c:pt>
                <c:pt idx="81">
                  <c:v>-0.47182031185312578</c:v>
                </c:pt>
                <c:pt idx="82">
                  <c:v>-0.47132088437183711</c:v>
                </c:pt>
                <c:pt idx="83">
                  <c:v>-0.47102122788306389</c:v>
                </c:pt>
                <c:pt idx="84">
                  <c:v>-0.47092134238680616</c:v>
                </c:pt>
                <c:pt idx="85">
                  <c:v>-0.4706716286461618</c:v>
                </c:pt>
                <c:pt idx="86">
                  <c:v>-0.47052180040177516</c:v>
                </c:pt>
                <c:pt idx="87">
                  <c:v>-0.47002237292048649</c:v>
                </c:pt>
                <c:pt idx="88">
                  <c:v>-0.4694730026910689</c:v>
                </c:pt>
                <c:pt idx="89">
                  <c:v>-0.46922328895042453</c:v>
                </c:pt>
                <c:pt idx="90">
                  <c:v>-0.46912340345416681</c:v>
                </c:pt>
                <c:pt idx="91">
                  <c:v>-0.46872386146913586</c:v>
                </c:pt>
                <c:pt idx="92">
                  <c:v>-0.46552752558888816</c:v>
                </c:pt>
                <c:pt idx="93">
                  <c:v>-0.46527781184824379</c:v>
                </c:pt>
                <c:pt idx="94">
                  <c:v>-0.46422901413753748</c:v>
                </c:pt>
                <c:pt idx="95">
                  <c:v>-0.46397930039689317</c:v>
                </c:pt>
                <c:pt idx="96">
                  <c:v>-0.46083290726477433</c:v>
                </c:pt>
                <c:pt idx="97">
                  <c:v>-0.4595343958134237</c:v>
                </c:pt>
                <c:pt idx="98">
                  <c:v>-0.45518937672621196</c:v>
                </c:pt>
                <c:pt idx="99">
                  <c:v>-0.45399075077111906</c:v>
                </c:pt>
                <c:pt idx="100">
                  <c:v>-0.45349132328983038</c:v>
                </c:pt>
                <c:pt idx="101">
                  <c:v>-0.45069452939461363</c:v>
                </c:pt>
                <c:pt idx="102">
                  <c:v>-0.44859693397320111</c:v>
                </c:pt>
                <c:pt idx="103">
                  <c:v>-0.44505099885605126</c:v>
                </c:pt>
                <c:pt idx="104">
                  <c:v>-0.44310323167902532</c:v>
                </c:pt>
                <c:pt idx="105">
                  <c:v>-0.44225420496083456</c:v>
                </c:pt>
                <c:pt idx="106">
                  <c:v>-0.43955729656187559</c:v>
                </c:pt>
                <c:pt idx="107">
                  <c:v>-0.43825878511052491</c:v>
                </c:pt>
                <c:pt idx="108">
                  <c:v>-0.43785924312549396</c:v>
                </c:pt>
                <c:pt idx="109">
                  <c:v>-0.43785924312549396</c:v>
                </c:pt>
                <c:pt idx="110">
                  <c:v>-0.42802052174410649</c:v>
                </c:pt>
                <c:pt idx="111">
                  <c:v>-0.42762097975907554</c:v>
                </c:pt>
                <c:pt idx="112">
                  <c:v>-0.4163339186819508</c:v>
                </c:pt>
                <c:pt idx="113">
                  <c:v>-0.41608420494130649</c:v>
                </c:pt>
                <c:pt idx="114">
                  <c:v>-0.41543494921563118</c:v>
                </c:pt>
                <c:pt idx="115">
                  <c:v>-0.41518523547498681</c:v>
                </c:pt>
                <c:pt idx="116">
                  <c:v>-0.41388672402363619</c:v>
                </c:pt>
                <c:pt idx="117">
                  <c:v>-0.41059050264713071</c:v>
                </c:pt>
                <c:pt idx="118">
                  <c:v>-0.41044067440274412</c:v>
                </c:pt>
                <c:pt idx="119">
                  <c:v>-0.407394166766883</c:v>
                </c:pt>
                <c:pt idx="120">
                  <c:v>-0.4071444530262387</c:v>
                </c:pt>
                <c:pt idx="121">
                  <c:v>-0.40674491104120769</c:v>
                </c:pt>
                <c:pt idx="122">
                  <c:v>-0.40674491104120769</c:v>
                </c:pt>
                <c:pt idx="123">
                  <c:v>-0.40659508279682111</c:v>
                </c:pt>
                <c:pt idx="124">
                  <c:v>-0.40599576981927465</c:v>
                </c:pt>
                <c:pt idx="125">
                  <c:v>-0.40584594157488807</c:v>
                </c:pt>
                <c:pt idx="126">
                  <c:v>-0.40584594157488807</c:v>
                </c:pt>
                <c:pt idx="127">
                  <c:v>-0.40559622783424371</c:v>
                </c:pt>
                <c:pt idx="128">
                  <c:v>-0.40544639958985706</c:v>
                </c:pt>
                <c:pt idx="129">
                  <c:v>-0.40534651409359934</c:v>
                </c:pt>
                <c:pt idx="130">
                  <c:v>-0.40529657134547048</c:v>
                </c:pt>
                <c:pt idx="131">
                  <c:v>-0.40519668584921276</c:v>
                </c:pt>
                <c:pt idx="132">
                  <c:v>-0.40494697210856834</c:v>
                </c:pt>
                <c:pt idx="133">
                  <c:v>-0.40479714386418175</c:v>
                </c:pt>
                <c:pt idx="134">
                  <c:v>-0.3978051591261399</c:v>
                </c:pt>
                <c:pt idx="135">
                  <c:v>-0.39625693393414496</c:v>
                </c:pt>
                <c:pt idx="136">
                  <c:v>-0.39470870874214992</c:v>
                </c:pt>
                <c:pt idx="137">
                  <c:v>-0.39455888049776333</c:v>
                </c:pt>
                <c:pt idx="138">
                  <c:v>-0.39440905225337675</c:v>
                </c:pt>
                <c:pt idx="139">
                  <c:v>-0.39415933851273238</c:v>
                </c:pt>
                <c:pt idx="140">
                  <c:v>-0.39021386141055159</c:v>
                </c:pt>
                <c:pt idx="141">
                  <c:v>-0.38971443392926292</c:v>
                </c:pt>
                <c:pt idx="142">
                  <c:v>-0.38946472018861855</c:v>
                </c:pt>
                <c:pt idx="143">
                  <c:v>-0.38881546446294324</c:v>
                </c:pt>
                <c:pt idx="144">
                  <c:v>-0.38816620873726793</c:v>
                </c:pt>
                <c:pt idx="145">
                  <c:v>-0.38661798354527294</c:v>
                </c:pt>
                <c:pt idx="146">
                  <c:v>-0.38536941484205123</c:v>
                </c:pt>
                <c:pt idx="147">
                  <c:v>-0.38521958659766459</c:v>
                </c:pt>
                <c:pt idx="148">
                  <c:v>-0.3840709033907006</c:v>
                </c:pt>
                <c:pt idx="149">
                  <c:v>-0.38302210567999428</c:v>
                </c:pt>
                <c:pt idx="150">
                  <c:v>-0.37987571254787544</c:v>
                </c:pt>
                <c:pt idx="151">
                  <c:v>-0.37857720109652482</c:v>
                </c:pt>
                <c:pt idx="152">
                  <c:v>-0.37278384231357586</c:v>
                </c:pt>
                <c:pt idx="153">
                  <c:v>-0.36739002551565786</c:v>
                </c:pt>
                <c:pt idx="154">
                  <c:v>-0.36279529268780175</c:v>
                </c:pt>
                <c:pt idx="155">
                  <c:v>-0.36174649497709549</c:v>
                </c:pt>
                <c:pt idx="156">
                  <c:v>-0.34052082702232556</c:v>
                </c:pt>
                <c:pt idx="157">
                  <c:v>-0.33642552167575823</c:v>
                </c:pt>
                <c:pt idx="158">
                  <c:v>-0.33447775449873229</c:v>
                </c:pt>
                <c:pt idx="159">
                  <c:v>-0.3297331934264896</c:v>
                </c:pt>
                <c:pt idx="160">
                  <c:v>-0.32948347968584524</c:v>
                </c:pt>
                <c:pt idx="161">
                  <c:v>-0.32938359418958751</c:v>
                </c:pt>
                <c:pt idx="162">
                  <c:v>-0.3255380025836645</c:v>
                </c:pt>
                <c:pt idx="163">
                  <c:v>-0.3255380025836645</c:v>
                </c:pt>
                <c:pt idx="164">
                  <c:v>-0.32528828884302013</c:v>
                </c:pt>
                <c:pt idx="165">
                  <c:v>-0.32513846059863349</c:v>
                </c:pt>
                <c:pt idx="166">
                  <c:v>-0.32473891861360255</c:v>
                </c:pt>
                <c:pt idx="167">
                  <c:v>-0.32473891861360255</c:v>
                </c:pt>
                <c:pt idx="168">
                  <c:v>-0.32473891861360255</c:v>
                </c:pt>
                <c:pt idx="169">
                  <c:v>-0.32473891861360255</c:v>
                </c:pt>
                <c:pt idx="170">
                  <c:v>-0.32473891861360255</c:v>
                </c:pt>
                <c:pt idx="171">
                  <c:v>-0.32448920487295818</c:v>
                </c:pt>
                <c:pt idx="172">
                  <c:v>-0.32398977739166951</c:v>
                </c:pt>
                <c:pt idx="173">
                  <c:v>-0.32383994914728287</c:v>
                </c:pt>
                <c:pt idx="174">
                  <c:v>-0.32383994914728287</c:v>
                </c:pt>
                <c:pt idx="175">
                  <c:v>-0.32383994914728287</c:v>
                </c:pt>
                <c:pt idx="176">
                  <c:v>-0.31909538807504023</c:v>
                </c:pt>
                <c:pt idx="177">
                  <c:v>-0.31554945295789039</c:v>
                </c:pt>
                <c:pt idx="178">
                  <c:v>-0.31345185753647786</c:v>
                </c:pt>
                <c:pt idx="179">
                  <c:v>-0.30985597967119921</c:v>
                </c:pt>
                <c:pt idx="180">
                  <c:v>-0.30860741096797745</c:v>
                </c:pt>
                <c:pt idx="181">
                  <c:v>-0.30810798348668872</c:v>
                </c:pt>
                <c:pt idx="182">
                  <c:v>-0.30770844150165777</c:v>
                </c:pt>
                <c:pt idx="183">
                  <c:v>-0.30256433844438413</c:v>
                </c:pt>
                <c:pt idx="184">
                  <c:v>-0.29337487278867197</c:v>
                </c:pt>
                <c:pt idx="185">
                  <c:v>-0.29242596057422343</c:v>
                </c:pt>
                <c:pt idx="186">
                  <c:v>-0.28683237278378992</c:v>
                </c:pt>
                <c:pt idx="187">
                  <c:v>-0.28683237278378992</c:v>
                </c:pt>
                <c:pt idx="188">
                  <c:v>-0.28248735369657824</c:v>
                </c:pt>
                <c:pt idx="189">
                  <c:v>-0.28118884224522761</c:v>
                </c:pt>
                <c:pt idx="190">
                  <c:v>-0.28078930026019661</c:v>
                </c:pt>
                <c:pt idx="191">
                  <c:v>-0.27579502544730961</c:v>
                </c:pt>
                <c:pt idx="192">
                  <c:v>-0.27529559796602088</c:v>
                </c:pt>
                <c:pt idx="193">
                  <c:v>-0.27274851781144849</c:v>
                </c:pt>
                <c:pt idx="194">
                  <c:v>-0.27199937658951545</c:v>
                </c:pt>
                <c:pt idx="195">
                  <c:v>-0.27184954834512881</c:v>
                </c:pt>
                <c:pt idx="196">
                  <c:v>-0.26465779261457151</c:v>
                </c:pt>
                <c:pt idx="197">
                  <c:v>-0.26031277352735976</c:v>
                </c:pt>
                <c:pt idx="198">
                  <c:v>-0.25991323154232882</c:v>
                </c:pt>
                <c:pt idx="199">
                  <c:v>-0.25941380406104009</c:v>
                </c:pt>
                <c:pt idx="200">
                  <c:v>-0.25901426207600914</c:v>
                </c:pt>
                <c:pt idx="201">
                  <c:v>-0.25876454833536477</c:v>
                </c:pt>
                <c:pt idx="202">
                  <c:v>-0.2550687849738284</c:v>
                </c:pt>
                <c:pt idx="203">
                  <c:v>-0.25441952924815309</c:v>
                </c:pt>
                <c:pt idx="204">
                  <c:v>-0.24942525443526603</c:v>
                </c:pt>
                <c:pt idx="205">
                  <c:v>-0.24917554069462167</c:v>
                </c:pt>
                <c:pt idx="206">
                  <c:v>-0.24852628496894635</c:v>
                </c:pt>
                <c:pt idx="207">
                  <c:v>-0.24458080786676561</c:v>
                </c:pt>
                <c:pt idx="208">
                  <c:v>-0.24453086511863675</c:v>
                </c:pt>
                <c:pt idx="209">
                  <c:v>-0.24428115137799239</c:v>
                </c:pt>
                <c:pt idx="210">
                  <c:v>-0.24378172389670366</c:v>
                </c:pt>
                <c:pt idx="211">
                  <c:v>-0.24378172389670366</c:v>
                </c:pt>
                <c:pt idx="212">
                  <c:v>-0.24328229641541499</c:v>
                </c:pt>
                <c:pt idx="213">
                  <c:v>-0.24313246817102835</c:v>
                </c:pt>
                <c:pt idx="214">
                  <c:v>-0.24313246817102835</c:v>
                </c:pt>
                <c:pt idx="215">
                  <c:v>-0.23893727732820325</c:v>
                </c:pt>
                <c:pt idx="216">
                  <c:v>-0.23893727732820325</c:v>
                </c:pt>
                <c:pt idx="217">
                  <c:v>-0.23888733458007438</c:v>
                </c:pt>
                <c:pt idx="218">
                  <c:v>-0.23863762083943002</c:v>
                </c:pt>
                <c:pt idx="219">
                  <c:v>-0.23788847961749698</c:v>
                </c:pt>
                <c:pt idx="220">
                  <c:v>-0.23788847961749698</c:v>
                </c:pt>
                <c:pt idx="221">
                  <c:v>-0.23763876587685262</c:v>
                </c:pt>
                <c:pt idx="222">
                  <c:v>-0.23763876587685262</c:v>
                </c:pt>
                <c:pt idx="223">
                  <c:v>-0.23763876587685262</c:v>
                </c:pt>
                <c:pt idx="224">
                  <c:v>-0.23369328877467188</c:v>
                </c:pt>
                <c:pt idx="225">
                  <c:v>-0.23364334602654302</c:v>
                </c:pt>
                <c:pt idx="226">
                  <c:v>-0.23274437656022334</c:v>
                </c:pt>
                <c:pt idx="227">
                  <c:v>-0.22869901396178482</c:v>
                </c:pt>
                <c:pt idx="228">
                  <c:v>-0.22817461510643167</c:v>
                </c:pt>
                <c:pt idx="229">
                  <c:v>-0.22789992999172293</c:v>
                </c:pt>
                <c:pt idx="230">
                  <c:v>-0.22765021625107856</c:v>
                </c:pt>
                <c:pt idx="231">
                  <c:v>-0.22765021625107856</c:v>
                </c:pt>
                <c:pt idx="232">
                  <c:v>-0.2274005025104342</c:v>
                </c:pt>
                <c:pt idx="233">
                  <c:v>-0.2274005025104342</c:v>
                </c:pt>
                <c:pt idx="234">
                  <c:v>-0.22700096052540325</c:v>
                </c:pt>
                <c:pt idx="235">
                  <c:v>-0.22700096052540325</c:v>
                </c:pt>
                <c:pt idx="236">
                  <c:v>-0.22685113228101661</c:v>
                </c:pt>
                <c:pt idx="237">
                  <c:v>-0.22685113228101661</c:v>
                </c:pt>
                <c:pt idx="238">
                  <c:v>-0.22685113228101661</c:v>
                </c:pt>
                <c:pt idx="239">
                  <c:v>-0.22285571243070701</c:v>
                </c:pt>
                <c:pt idx="240">
                  <c:v>-0.22265594143819151</c:v>
                </c:pt>
                <c:pt idx="241">
                  <c:v>-0.22265594143819151</c:v>
                </c:pt>
                <c:pt idx="242">
                  <c:v>-0.22260599869006265</c:v>
                </c:pt>
                <c:pt idx="243">
                  <c:v>-0.22240622769754714</c:v>
                </c:pt>
                <c:pt idx="244">
                  <c:v>-0.22210657120877392</c:v>
                </c:pt>
                <c:pt idx="245">
                  <c:v>-0.22200668571251619</c:v>
                </c:pt>
                <c:pt idx="246">
                  <c:v>-0.22135742998684088</c:v>
                </c:pt>
                <c:pt idx="247">
                  <c:v>-0.22110771624619652</c:v>
                </c:pt>
                <c:pt idx="248">
                  <c:v>-0.22110771624619652</c:v>
                </c:pt>
                <c:pt idx="249">
                  <c:v>-0.21806120861033546</c:v>
                </c:pt>
                <c:pt idx="250">
                  <c:v>-0.21806120861033546</c:v>
                </c:pt>
                <c:pt idx="251">
                  <c:v>-0.217461895632789</c:v>
                </c:pt>
                <c:pt idx="252">
                  <c:v>-0.21741195288466014</c:v>
                </c:pt>
                <c:pt idx="253">
                  <c:v>-0.21741195288466014</c:v>
                </c:pt>
                <c:pt idx="254">
                  <c:v>-0.21741195288466014</c:v>
                </c:pt>
                <c:pt idx="255">
                  <c:v>-0.21741195288466014</c:v>
                </c:pt>
                <c:pt idx="256">
                  <c:v>-0.21741195288466014</c:v>
                </c:pt>
                <c:pt idx="257">
                  <c:v>-0.21711229639588692</c:v>
                </c:pt>
                <c:pt idx="258">
                  <c:v>-0.21701241089962914</c:v>
                </c:pt>
                <c:pt idx="259">
                  <c:v>-0.21701241089962914</c:v>
                </c:pt>
                <c:pt idx="260">
                  <c:v>-0.21671275441085591</c:v>
                </c:pt>
                <c:pt idx="261">
                  <c:v>-0.21211802158299986</c:v>
                </c:pt>
                <c:pt idx="262">
                  <c:v>-0.21176842234609777</c:v>
                </c:pt>
                <c:pt idx="263">
                  <c:v>-0.21176842234609777</c:v>
                </c:pt>
                <c:pt idx="264">
                  <c:v>-0.21176842234609777</c:v>
                </c:pt>
                <c:pt idx="265">
                  <c:v>-0.21176842234609777</c:v>
                </c:pt>
                <c:pt idx="266">
                  <c:v>-0.21176842234609777</c:v>
                </c:pt>
                <c:pt idx="267">
                  <c:v>-0.21176842234609777</c:v>
                </c:pt>
                <c:pt idx="268">
                  <c:v>-0.21176842234609777</c:v>
                </c:pt>
                <c:pt idx="269">
                  <c:v>-0.21176842234609777</c:v>
                </c:pt>
                <c:pt idx="270">
                  <c:v>-0.21151870860545341</c:v>
                </c:pt>
                <c:pt idx="271">
                  <c:v>-0.21151870860545341</c:v>
                </c:pt>
                <c:pt idx="272">
                  <c:v>-0.21129396623887348</c:v>
                </c:pt>
                <c:pt idx="273">
                  <c:v>-0.21111916662042246</c:v>
                </c:pt>
                <c:pt idx="274">
                  <c:v>-0.21111916662042246</c:v>
                </c:pt>
                <c:pt idx="275">
                  <c:v>-0.2110692238722936</c:v>
                </c:pt>
                <c:pt idx="276">
                  <c:v>-0.2110692238722936</c:v>
                </c:pt>
                <c:pt idx="277">
                  <c:v>-0.2108694528797781</c:v>
                </c:pt>
                <c:pt idx="278">
                  <c:v>-0.21046991089474715</c:v>
                </c:pt>
                <c:pt idx="279">
                  <c:v>-0.21022019715410278</c:v>
                </c:pt>
                <c:pt idx="280">
                  <c:v>-0.20667426203695299</c:v>
                </c:pt>
                <c:pt idx="281">
                  <c:v>-0.20652443379256635</c:v>
                </c:pt>
                <c:pt idx="282">
                  <c:v>-0.20647449104443749</c:v>
                </c:pt>
                <c:pt idx="283">
                  <c:v>-0.20647449104443749</c:v>
                </c:pt>
                <c:pt idx="284">
                  <c:v>-0.2061248918075354</c:v>
                </c:pt>
                <c:pt idx="285">
                  <c:v>-0.2061248918075354</c:v>
                </c:pt>
                <c:pt idx="286">
                  <c:v>-0.20587517806689104</c:v>
                </c:pt>
                <c:pt idx="287">
                  <c:v>-0.20587517806689104</c:v>
                </c:pt>
                <c:pt idx="288">
                  <c:v>-0.20587517806689104</c:v>
                </c:pt>
                <c:pt idx="289">
                  <c:v>-0.20587517806689104</c:v>
                </c:pt>
                <c:pt idx="290">
                  <c:v>-0.20547563608186009</c:v>
                </c:pt>
                <c:pt idx="291">
                  <c:v>-0.20547563608186009</c:v>
                </c:pt>
                <c:pt idx="292">
                  <c:v>-0.20522592234121573</c:v>
                </c:pt>
                <c:pt idx="293">
                  <c:v>-0.20522592234121573</c:v>
                </c:pt>
                <c:pt idx="294">
                  <c:v>-0.20153015897967935</c:v>
                </c:pt>
                <c:pt idx="295">
                  <c:v>-0.20153015897967935</c:v>
                </c:pt>
                <c:pt idx="296">
                  <c:v>-0.20128044523903499</c:v>
                </c:pt>
                <c:pt idx="297">
                  <c:v>-0.20123050249090613</c:v>
                </c:pt>
                <c:pt idx="298">
                  <c:v>-0.20088090325400404</c:v>
                </c:pt>
                <c:pt idx="299">
                  <c:v>-0.20083096050587518</c:v>
                </c:pt>
                <c:pt idx="300">
                  <c:v>-0.20083096050587518</c:v>
                </c:pt>
                <c:pt idx="301">
                  <c:v>-0.20083096050587518</c:v>
                </c:pt>
                <c:pt idx="302">
                  <c:v>-0.2007310750096174</c:v>
                </c:pt>
                <c:pt idx="303">
                  <c:v>-0.19998193378768436</c:v>
                </c:pt>
                <c:pt idx="304">
                  <c:v>-0.19963233455078228</c:v>
                </c:pt>
                <c:pt idx="305">
                  <c:v>-0.19958239180265341</c:v>
                </c:pt>
                <c:pt idx="306">
                  <c:v>-0.19958239180265341</c:v>
                </c:pt>
                <c:pt idx="307">
                  <c:v>-0.19958239180265341</c:v>
                </c:pt>
                <c:pt idx="308">
                  <c:v>-0.19623622767801907</c:v>
                </c:pt>
                <c:pt idx="309">
                  <c:v>-0.19623622767801907</c:v>
                </c:pt>
                <c:pt idx="310">
                  <c:v>-0.1957368001967304</c:v>
                </c:pt>
                <c:pt idx="311">
                  <c:v>-0.19548708645608603</c:v>
                </c:pt>
                <c:pt idx="312">
                  <c:v>-0.19523737271544167</c:v>
                </c:pt>
                <c:pt idx="313">
                  <c:v>-0.19523737271544167</c:v>
                </c:pt>
                <c:pt idx="314">
                  <c:v>-0.19523737271544167</c:v>
                </c:pt>
                <c:pt idx="315">
                  <c:v>-0.19523737271544167</c:v>
                </c:pt>
                <c:pt idx="316">
                  <c:v>-0.19458811698976636</c:v>
                </c:pt>
                <c:pt idx="317">
                  <c:v>-0.19458811698976636</c:v>
                </c:pt>
                <c:pt idx="318">
                  <c:v>-0.19393886126409104</c:v>
                </c:pt>
                <c:pt idx="319">
                  <c:v>-0.19074252538384334</c:v>
                </c:pt>
                <c:pt idx="320">
                  <c:v>-0.19034298339881239</c:v>
                </c:pt>
                <c:pt idx="321">
                  <c:v>-0.19019315515442575</c:v>
                </c:pt>
                <c:pt idx="322">
                  <c:v>-0.19009326965816803</c:v>
                </c:pt>
                <c:pt idx="323">
                  <c:v>-0.18994344141378139</c:v>
                </c:pt>
                <c:pt idx="324">
                  <c:v>-0.18994344141378139</c:v>
                </c:pt>
                <c:pt idx="325">
                  <c:v>-0.18984355591752367</c:v>
                </c:pt>
                <c:pt idx="326">
                  <c:v>-0.18864492996243076</c:v>
                </c:pt>
                <c:pt idx="327">
                  <c:v>-0.18694687652604919</c:v>
                </c:pt>
                <c:pt idx="328">
                  <c:v>-0.1863975062966316</c:v>
                </c:pt>
                <c:pt idx="329">
                  <c:v>-0.18589807881534293</c:v>
                </c:pt>
                <c:pt idx="330">
                  <c:v>-0.18574825057095629</c:v>
                </c:pt>
                <c:pt idx="331">
                  <c:v>-0.18549853683031198</c:v>
                </c:pt>
                <c:pt idx="332">
                  <c:v>-0.18509899484528097</c:v>
                </c:pt>
                <c:pt idx="333">
                  <c:v>-0.18499910934902325</c:v>
                </c:pt>
                <c:pt idx="334">
                  <c:v>-0.18469945286025002</c:v>
                </c:pt>
                <c:pt idx="335">
                  <c:v>-0.18469945286025002</c:v>
                </c:pt>
                <c:pt idx="336">
                  <c:v>-0.18457459598992787</c:v>
                </c:pt>
                <c:pt idx="337">
                  <c:v>-0.18457459598992787</c:v>
                </c:pt>
                <c:pt idx="338">
                  <c:v>-0.18434985362334794</c:v>
                </c:pt>
                <c:pt idx="339">
                  <c:v>-0.18434985362334794</c:v>
                </c:pt>
                <c:pt idx="340">
                  <c:v>-0.18429991087521908</c:v>
                </c:pt>
                <c:pt idx="341">
                  <c:v>-0.18429991087521908</c:v>
                </c:pt>
                <c:pt idx="342">
                  <c:v>-0.18410013988270357</c:v>
                </c:pt>
                <c:pt idx="343">
                  <c:v>-0.18410013988270357</c:v>
                </c:pt>
                <c:pt idx="344">
                  <c:v>-0.18410013988270357</c:v>
                </c:pt>
                <c:pt idx="345">
                  <c:v>-0.18405019713457471</c:v>
                </c:pt>
                <c:pt idx="346">
                  <c:v>-0.18405019713457471</c:v>
                </c:pt>
                <c:pt idx="347">
                  <c:v>-0.18032946239897385</c:v>
                </c:pt>
                <c:pt idx="348">
                  <c:v>-0.18015466278052283</c:v>
                </c:pt>
                <c:pt idx="349">
                  <c:v>-0.18002980591020062</c:v>
                </c:pt>
                <c:pt idx="350">
                  <c:v>-0.17970517804736297</c:v>
                </c:pt>
                <c:pt idx="351">
                  <c:v>-0.17958032117704081</c:v>
                </c:pt>
                <c:pt idx="352">
                  <c:v>-0.17910586506981657</c:v>
                </c:pt>
                <c:pt idx="353">
                  <c:v>-0.17870632308478557</c:v>
                </c:pt>
                <c:pt idx="354">
                  <c:v>-0.1747358746085404</c:v>
                </c:pt>
                <c:pt idx="355">
                  <c:v>-0.17456107499008933</c:v>
                </c:pt>
                <c:pt idx="356">
                  <c:v>-0.17431136124944496</c:v>
                </c:pt>
                <c:pt idx="357">
                  <c:v>-0.17421147575318724</c:v>
                </c:pt>
                <c:pt idx="358">
                  <c:v>-0.17421147575318724</c:v>
                </c:pt>
                <c:pt idx="359">
                  <c:v>-0.17411159025692952</c:v>
                </c:pt>
                <c:pt idx="360">
                  <c:v>-0.17411159025692952</c:v>
                </c:pt>
                <c:pt idx="361">
                  <c:v>-0.17371204827189857</c:v>
                </c:pt>
                <c:pt idx="362">
                  <c:v>-0.17371204827189857</c:v>
                </c:pt>
                <c:pt idx="363">
                  <c:v>-0.17371204827189857</c:v>
                </c:pt>
                <c:pt idx="364">
                  <c:v>-0.17371204827189857</c:v>
                </c:pt>
                <c:pt idx="365">
                  <c:v>-0.17356222002751193</c:v>
                </c:pt>
                <c:pt idx="366">
                  <c:v>-0.1734623345312542</c:v>
                </c:pt>
                <c:pt idx="367">
                  <c:v>-0.1734623345312542</c:v>
                </c:pt>
                <c:pt idx="368">
                  <c:v>-0.1734623345312542</c:v>
                </c:pt>
                <c:pt idx="369">
                  <c:v>-0.17323759216467427</c:v>
                </c:pt>
                <c:pt idx="370">
                  <c:v>-0.17306279254622325</c:v>
                </c:pt>
                <c:pt idx="371">
                  <c:v>-0.17281307880557889</c:v>
                </c:pt>
                <c:pt idx="372">
                  <c:v>-0.17216382307990358</c:v>
                </c:pt>
                <c:pt idx="373">
                  <c:v>-0.17216382307990358</c:v>
                </c:pt>
                <c:pt idx="374">
                  <c:v>-0.16846805971836715</c:v>
                </c:pt>
                <c:pt idx="375">
                  <c:v>-0.16846805971836715</c:v>
                </c:pt>
                <c:pt idx="376">
                  <c:v>-0.16846805971836715</c:v>
                </c:pt>
                <c:pt idx="377">
                  <c:v>-0.16816840322959392</c:v>
                </c:pt>
                <c:pt idx="378">
                  <c:v>-0.1680685177333362</c:v>
                </c:pt>
                <c:pt idx="379">
                  <c:v>-0.16776886124456297</c:v>
                </c:pt>
                <c:pt idx="380">
                  <c:v>-0.16756909025204747</c:v>
                </c:pt>
                <c:pt idx="381">
                  <c:v>-0.16756909025204747</c:v>
                </c:pt>
                <c:pt idx="382">
                  <c:v>-0.16756909025204747</c:v>
                </c:pt>
                <c:pt idx="383">
                  <c:v>-0.16467241086057299</c:v>
                </c:pt>
                <c:pt idx="384">
                  <c:v>-0.16452258261618641</c:v>
                </c:pt>
                <c:pt idx="385">
                  <c:v>-0.16422292612741318</c:v>
                </c:pt>
                <c:pt idx="386">
                  <c:v>-0.16422292612741318</c:v>
                </c:pt>
                <c:pt idx="387">
                  <c:v>-0.16409806925709097</c:v>
                </c:pt>
                <c:pt idx="388">
                  <c:v>-0.16402315513489768</c:v>
                </c:pt>
                <c:pt idx="389">
                  <c:v>-0.1638733268905111</c:v>
                </c:pt>
                <c:pt idx="390">
                  <c:v>-0.16379841276831775</c:v>
                </c:pt>
                <c:pt idx="391">
                  <c:v>-0.16362361314986673</c:v>
                </c:pt>
                <c:pt idx="392">
                  <c:v>-0.16322407116483578</c:v>
                </c:pt>
                <c:pt idx="393">
                  <c:v>-0.16297435742419142</c:v>
                </c:pt>
                <c:pt idx="394">
                  <c:v>-0.16297435742419142</c:v>
                </c:pt>
                <c:pt idx="395">
                  <c:v>-0.16292441467606256</c:v>
                </c:pt>
                <c:pt idx="396">
                  <c:v>-0.16277458643167592</c:v>
                </c:pt>
                <c:pt idx="397">
                  <c:v>-0.1625997868132249</c:v>
                </c:pt>
                <c:pt idx="398">
                  <c:v>-0.16257481543916047</c:v>
                </c:pt>
                <c:pt idx="399">
                  <c:v>-0.16257481543916047</c:v>
                </c:pt>
                <c:pt idx="400">
                  <c:v>-0.16232510169851611</c:v>
                </c:pt>
                <c:pt idx="401">
                  <c:v>-0.15817985360381986</c:v>
                </c:pt>
                <c:pt idx="402">
                  <c:v>-0.15817985360381986</c:v>
                </c:pt>
                <c:pt idx="403">
                  <c:v>-0.15817985360381986</c:v>
                </c:pt>
                <c:pt idx="404">
                  <c:v>-0.15768042612253114</c:v>
                </c:pt>
                <c:pt idx="405">
                  <c:v>-0.15758054062627341</c:v>
                </c:pt>
                <c:pt idx="406">
                  <c:v>-0.15753059787814455</c:v>
                </c:pt>
                <c:pt idx="407">
                  <c:v>-0.15753059787814455</c:v>
                </c:pt>
                <c:pt idx="408">
                  <c:v>-0.15728088413750019</c:v>
                </c:pt>
                <c:pt idx="409">
                  <c:v>-0.15728088413750019</c:v>
                </c:pt>
                <c:pt idx="410">
                  <c:v>-0.15728088413750019</c:v>
                </c:pt>
                <c:pt idx="411">
                  <c:v>-0.15718099864124246</c:v>
                </c:pt>
                <c:pt idx="412">
                  <c:v>-0.15628202917492279</c:v>
                </c:pt>
                <c:pt idx="413">
                  <c:v>-0.15623208642679393</c:v>
                </c:pt>
                <c:pt idx="414">
                  <c:v>-0.15603231543427842</c:v>
                </c:pt>
                <c:pt idx="415">
                  <c:v>-0.15603231543427842</c:v>
                </c:pt>
                <c:pt idx="416">
                  <c:v>-0.15603231543427842</c:v>
                </c:pt>
                <c:pt idx="417">
                  <c:v>-0.15603231543427842</c:v>
                </c:pt>
                <c:pt idx="418">
                  <c:v>-0.15603231543427842</c:v>
                </c:pt>
                <c:pt idx="419">
                  <c:v>-0.15258626581338636</c:v>
                </c:pt>
                <c:pt idx="420">
                  <c:v>-0.15256129443932193</c:v>
                </c:pt>
                <c:pt idx="421">
                  <c:v>-0.15203689558396882</c:v>
                </c:pt>
                <c:pt idx="422">
                  <c:v>-0.15203689558396882</c:v>
                </c:pt>
                <c:pt idx="423">
                  <c:v>-0.15166232497300225</c:v>
                </c:pt>
                <c:pt idx="424">
                  <c:v>-0.15166232497300225</c:v>
                </c:pt>
                <c:pt idx="425">
                  <c:v>-0.15163735359893782</c:v>
                </c:pt>
                <c:pt idx="426">
                  <c:v>-0.15163735359893782</c:v>
                </c:pt>
                <c:pt idx="427">
                  <c:v>-0.15093815512513364</c:v>
                </c:pt>
                <c:pt idx="428">
                  <c:v>-0.14769187649675708</c:v>
                </c:pt>
                <c:pt idx="429">
                  <c:v>-0.14744216275611272</c:v>
                </c:pt>
                <c:pt idx="430">
                  <c:v>-0.14734227725985499</c:v>
                </c:pt>
                <c:pt idx="431">
                  <c:v>-0.14729233451172613</c:v>
                </c:pt>
                <c:pt idx="432">
                  <c:v>-0.14729233451172613</c:v>
                </c:pt>
                <c:pt idx="433">
                  <c:v>-0.14711753489327506</c:v>
                </c:pt>
                <c:pt idx="434">
                  <c:v>-0.14669302153417968</c:v>
                </c:pt>
                <c:pt idx="435">
                  <c:v>-0.14669302153417968</c:v>
                </c:pt>
                <c:pt idx="436">
                  <c:v>-0.14669302153417968</c:v>
                </c:pt>
                <c:pt idx="437">
                  <c:v>-0.14634342229727759</c:v>
                </c:pt>
                <c:pt idx="438">
                  <c:v>-0.1460687371825688</c:v>
                </c:pt>
                <c:pt idx="439">
                  <c:v>-0.1455942810753445</c:v>
                </c:pt>
                <c:pt idx="440">
                  <c:v>-0.1455942810753445</c:v>
                </c:pt>
                <c:pt idx="441">
                  <c:v>-0.14546942420502235</c:v>
                </c:pt>
                <c:pt idx="442">
                  <c:v>-0.14227308832477464</c:v>
                </c:pt>
                <c:pt idx="443">
                  <c:v>-0.1413990902325194</c:v>
                </c:pt>
                <c:pt idx="444">
                  <c:v>-0.14134914748439054</c:v>
                </c:pt>
                <c:pt idx="445">
                  <c:v>-0.14114937649187503</c:v>
                </c:pt>
                <c:pt idx="446">
                  <c:v>-0.13680435740466335</c:v>
                </c:pt>
                <c:pt idx="447">
                  <c:v>-0.13680435740466335</c:v>
                </c:pt>
                <c:pt idx="448">
                  <c:v>-0.13655464366401898</c:v>
                </c:pt>
                <c:pt idx="449">
                  <c:v>-0.13655464366401898</c:v>
                </c:pt>
                <c:pt idx="450">
                  <c:v>-0.13615510167898803</c:v>
                </c:pt>
                <c:pt idx="451">
                  <c:v>-0.13600527343460139</c:v>
                </c:pt>
                <c:pt idx="452">
                  <c:v>-0.13580550244208595</c:v>
                </c:pt>
                <c:pt idx="453">
                  <c:v>-0.13580550244208595</c:v>
                </c:pt>
                <c:pt idx="454">
                  <c:v>-0.13575555969395708</c:v>
                </c:pt>
                <c:pt idx="455">
                  <c:v>-0.13575555969395708</c:v>
                </c:pt>
                <c:pt idx="456">
                  <c:v>-0.13565567419769931</c:v>
                </c:pt>
                <c:pt idx="457">
                  <c:v>-0.13565567419769931</c:v>
                </c:pt>
                <c:pt idx="458">
                  <c:v>-0.13540596045705494</c:v>
                </c:pt>
                <c:pt idx="459">
                  <c:v>-0.13540596045705494</c:v>
                </c:pt>
                <c:pt idx="460">
                  <c:v>-0.13510630396828177</c:v>
                </c:pt>
                <c:pt idx="461">
                  <c:v>-0.13490653297576627</c:v>
                </c:pt>
                <c:pt idx="462">
                  <c:v>-0.13470676198325077</c:v>
                </c:pt>
                <c:pt idx="463">
                  <c:v>-0.13101099862171439</c:v>
                </c:pt>
                <c:pt idx="464">
                  <c:v>-0.13091111312545661</c:v>
                </c:pt>
                <c:pt idx="465">
                  <c:v>-0.13071134213294117</c:v>
                </c:pt>
                <c:pt idx="466">
                  <c:v>-0.13016197190352358</c:v>
                </c:pt>
                <c:pt idx="467">
                  <c:v>-0.13016197190352358</c:v>
                </c:pt>
                <c:pt idx="468">
                  <c:v>-0.13016197190352358</c:v>
                </c:pt>
                <c:pt idx="469">
                  <c:v>-0.13016197190352358</c:v>
                </c:pt>
                <c:pt idx="470">
                  <c:v>-0.13016197190352358</c:v>
                </c:pt>
                <c:pt idx="471">
                  <c:v>-0.13016197190352358</c:v>
                </c:pt>
                <c:pt idx="472">
                  <c:v>-0.13011202915539472</c:v>
                </c:pt>
                <c:pt idx="473">
                  <c:v>-0.12596678106069847</c:v>
                </c:pt>
                <c:pt idx="474">
                  <c:v>-0.12581695281631183</c:v>
                </c:pt>
                <c:pt idx="475">
                  <c:v>-0.12581695281631183</c:v>
                </c:pt>
                <c:pt idx="476">
                  <c:v>-0.12551729632753861</c:v>
                </c:pt>
                <c:pt idx="477">
                  <c:v>-0.12516769709063652</c:v>
                </c:pt>
                <c:pt idx="478">
                  <c:v>-0.12456838411309007</c:v>
                </c:pt>
                <c:pt idx="479">
                  <c:v>-0.12054799288871604</c:v>
                </c:pt>
                <c:pt idx="480">
                  <c:v>-0.11977388029271852</c:v>
                </c:pt>
                <c:pt idx="481">
                  <c:v>-0.11967399479646079</c:v>
                </c:pt>
                <c:pt idx="482">
                  <c:v>-0.11964902342239636</c:v>
                </c:pt>
                <c:pt idx="483">
                  <c:v>-0.11897479632265662</c:v>
                </c:pt>
                <c:pt idx="484">
                  <c:v>-0.11862519708575453</c:v>
                </c:pt>
                <c:pt idx="485">
                  <c:v>-0.11462977723544487</c:v>
                </c:pt>
                <c:pt idx="486">
                  <c:v>-0.11452989173918715</c:v>
                </c:pt>
                <c:pt idx="487">
                  <c:v>-0.11428017799854279</c:v>
                </c:pt>
                <c:pt idx="488">
                  <c:v>-0.11338120853222311</c:v>
                </c:pt>
                <c:pt idx="489">
                  <c:v>-0.11328132303596539</c:v>
                </c:pt>
                <c:pt idx="490">
                  <c:v>-0.10928590318565579</c:v>
                </c:pt>
                <c:pt idx="491">
                  <c:v>-0.10928590318565579</c:v>
                </c:pt>
                <c:pt idx="492">
                  <c:v>-0.10886138982656035</c:v>
                </c:pt>
                <c:pt idx="493">
                  <c:v>-0.10431659974683316</c:v>
                </c:pt>
                <c:pt idx="494">
                  <c:v>-0.10416677150244652</c:v>
                </c:pt>
                <c:pt idx="495">
                  <c:v>-0.10386711501367335</c:v>
                </c:pt>
                <c:pt idx="496">
                  <c:v>-0.10356745852490012</c:v>
                </c:pt>
                <c:pt idx="497">
                  <c:v>-0.1032678020361269</c:v>
                </c:pt>
                <c:pt idx="498">
                  <c:v>-0.10314294516580469</c:v>
                </c:pt>
                <c:pt idx="499">
                  <c:v>-9.8098727604788771E-2</c:v>
                </c:pt>
                <c:pt idx="500">
                  <c:v>-9.8098727604788771E-2</c:v>
                </c:pt>
                <c:pt idx="501">
                  <c:v>-9.7524386001306806E-2</c:v>
                </c:pt>
                <c:pt idx="502">
                  <c:v>-9.4727592106090053E-2</c:v>
                </c:pt>
                <c:pt idx="503">
                  <c:v>-9.3553937525061581E-2</c:v>
                </c:pt>
                <c:pt idx="504">
                  <c:v>-9.2754853554999683E-2</c:v>
                </c:pt>
                <c:pt idx="505">
                  <c:v>-9.2754853554999683E-2</c:v>
                </c:pt>
                <c:pt idx="506">
                  <c:v>-9.2629996684677474E-2</c:v>
                </c:pt>
                <c:pt idx="507">
                  <c:v>-9.2505139814355319E-2</c:v>
                </c:pt>
                <c:pt idx="508">
                  <c:v>-9.2205483325582094E-2</c:v>
                </c:pt>
                <c:pt idx="509">
                  <c:v>-9.2205483325582094E-2</c:v>
                </c:pt>
                <c:pt idx="510">
                  <c:v>-8.7760578742112627E-2</c:v>
                </c:pt>
                <c:pt idx="511">
                  <c:v>-8.7760578742112627E-2</c:v>
                </c:pt>
                <c:pt idx="512">
                  <c:v>-8.3964929884318473E-2</c:v>
                </c:pt>
                <c:pt idx="513">
                  <c:v>-8.2916132173612211E-2</c:v>
                </c:pt>
                <c:pt idx="514">
                  <c:v>-8.2691389807032278E-2</c:v>
                </c:pt>
                <c:pt idx="515">
                  <c:v>-8.2166990951679175E-2</c:v>
                </c:pt>
                <c:pt idx="516">
                  <c:v>-8.2117048203550258E-2</c:v>
                </c:pt>
                <c:pt idx="517">
                  <c:v>-8.1967219959163673E-2</c:v>
                </c:pt>
                <c:pt idx="518">
                  <c:v>-8.1517735226003807E-2</c:v>
                </c:pt>
                <c:pt idx="519">
                  <c:v>-8.131796423348836E-2</c:v>
                </c:pt>
                <c:pt idx="520">
                  <c:v>-8.0668708507813047E-2</c:v>
                </c:pt>
                <c:pt idx="521">
                  <c:v>-8.0518880263426407E-2</c:v>
                </c:pt>
                <c:pt idx="522">
                  <c:v>-8.0518880263426407E-2</c:v>
                </c:pt>
                <c:pt idx="523">
                  <c:v>-7.6873059650018893E-2</c:v>
                </c:pt>
                <c:pt idx="524">
                  <c:v>-7.6873059650018893E-2</c:v>
                </c:pt>
                <c:pt idx="525">
                  <c:v>-7.6873059650018893E-2</c:v>
                </c:pt>
                <c:pt idx="526">
                  <c:v>-7.6473517664987944E-2</c:v>
                </c:pt>
                <c:pt idx="527">
                  <c:v>-7.6398603542794596E-2</c:v>
                </c:pt>
                <c:pt idx="528">
                  <c:v>-7.6223803924343581E-2</c:v>
                </c:pt>
                <c:pt idx="529">
                  <c:v>-7.607397567995694E-2</c:v>
                </c:pt>
                <c:pt idx="530">
                  <c:v>-7.564946232086156E-2</c:v>
                </c:pt>
                <c:pt idx="531">
                  <c:v>-7.5524605450539406E-2</c:v>
                </c:pt>
                <c:pt idx="532">
                  <c:v>-7.1728956592745252E-2</c:v>
                </c:pt>
                <c:pt idx="533">
                  <c:v>-7.1629071096487473E-2</c:v>
                </c:pt>
                <c:pt idx="534">
                  <c:v>-7.1629071096487473E-2</c:v>
                </c:pt>
                <c:pt idx="535">
                  <c:v>-7.1129643615198801E-2</c:v>
                </c:pt>
                <c:pt idx="536">
                  <c:v>-7.0505359263587919E-2</c:v>
                </c:pt>
                <c:pt idx="537">
                  <c:v>-6.7234109261146924E-2</c:v>
                </c:pt>
                <c:pt idx="538">
                  <c:v>-6.6734681779858196E-2</c:v>
                </c:pt>
                <c:pt idx="539">
                  <c:v>-6.573582681728074E-2</c:v>
                </c:pt>
                <c:pt idx="540">
                  <c:v>-6.5486113076636432E-2</c:v>
                </c:pt>
                <c:pt idx="541">
                  <c:v>-6.543617032850757E-2</c:v>
                </c:pt>
                <c:pt idx="542">
                  <c:v>-6.4786914602832257E-2</c:v>
                </c:pt>
                <c:pt idx="543">
                  <c:v>-6.0991265745038103E-2</c:v>
                </c:pt>
                <c:pt idx="544">
                  <c:v>-6.0841437500651518E-2</c:v>
                </c:pt>
                <c:pt idx="545">
                  <c:v>-6.0092296278718482E-2</c:v>
                </c:pt>
                <c:pt idx="546">
                  <c:v>-5.8144529101692544E-2</c:v>
                </c:pt>
                <c:pt idx="547">
                  <c:v>-5.4548651236413837E-2</c:v>
                </c:pt>
                <c:pt idx="548">
                  <c:v>-4.8605464209078297E-2</c:v>
                </c:pt>
                <c:pt idx="549">
                  <c:v>-3.8816685575819632E-2</c:v>
                </c:pt>
                <c:pt idx="550">
                  <c:v>-3.7767887865113425E-2</c:v>
                </c:pt>
                <c:pt idx="551">
                  <c:v>-3.3273040533515097E-2</c:v>
                </c:pt>
                <c:pt idx="552">
                  <c:v>-2.7779338239339313E-2</c:v>
                </c:pt>
                <c:pt idx="553">
                  <c:v>-2.7180025261792862E-2</c:v>
                </c:pt>
                <c:pt idx="554">
                  <c:v>-2.3034777167096676E-2</c:v>
                </c:pt>
                <c:pt idx="555">
                  <c:v>-1.7541074872920892E-2</c:v>
                </c:pt>
                <c:pt idx="556">
                  <c:v>-1.7541074872920892E-2</c:v>
                </c:pt>
                <c:pt idx="557">
                  <c:v>-1.6192620673441405E-2</c:v>
                </c:pt>
                <c:pt idx="558">
                  <c:v>-1.2546800060033836E-2</c:v>
                </c:pt>
                <c:pt idx="559">
                  <c:v>-1.2147258075002831E-2</c:v>
                </c:pt>
                <c:pt idx="560">
                  <c:v>-1.1722744715907507E-2</c:v>
                </c:pt>
                <c:pt idx="561">
                  <c:v>-1.1547945097456491E-2</c:v>
                </c:pt>
                <c:pt idx="562">
                  <c:v>-7.3028115065024712E-3</c:v>
                </c:pt>
                <c:pt idx="563">
                  <c:v>-6.6285844067627275E-3</c:v>
                </c:pt>
                <c:pt idx="564">
                  <c:v>-6.2540137957961539E-3</c:v>
                </c:pt>
                <c:pt idx="565">
                  <c:v>-5.9543573070229838E-3</c:v>
                </c:pt>
                <c:pt idx="566">
                  <c:v>-9.1013974600706593E-4</c:v>
                </c:pt>
                <c:pt idx="567">
                  <c:v>-9.1013974600706593E-4</c:v>
                </c:pt>
                <c:pt idx="568">
                  <c:v>-6.1048325723378483E-4</c:v>
                </c:pt>
                <c:pt idx="569">
                  <c:v>3.6845930818489858E-3</c:v>
                </c:pt>
                <c:pt idx="570">
                  <c:v>4.9831045331996116E-3</c:v>
                </c:pt>
                <c:pt idx="571">
                  <c:v>5.3077323960373235E-3</c:v>
                </c:pt>
                <c:pt idx="572">
                  <c:v>1.0277035834859949E-2</c:v>
                </c:pt>
                <c:pt idx="573">
                  <c:v>1.5296282021811436E-2</c:v>
                </c:pt>
                <c:pt idx="574">
                  <c:v>1.5521024388391313E-2</c:v>
                </c:pt>
                <c:pt idx="575">
                  <c:v>1.9566386986829776E-2</c:v>
                </c:pt>
                <c:pt idx="576">
                  <c:v>2.1164554926953683E-2</c:v>
                </c:pt>
                <c:pt idx="577">
                  <c:v>2.5759287754809734E-2</c:v>
                </c:pt>
                <c:pt idx="578">
                  <c:v>2.5759287754809734E-2</c:v>
                </c:pt>
                <c:pt idx="579">
                  <c:v>2.5859173251067458E-2</c:v>
                </c:pt>
                <c:pt idx="580">
                  <c:v>3.5747837380583847E-2</c:v>
                </c:pt>
                <c:pt idx="581">
                  <c:v>3.6546921350645745E-2</c:v>
                </c:pt>
                <c:pt idx="582">
                  <c:v>4.1740967156048248E-2</c:v>
                </c:pt>
                <c:pt idx="583">
                  <c:v>4.6984955709579612E-2</c:v>
                </c:pt>
                <c:pt idx="584">
                  <c:v>4.7384497694610617E-2</c:v>
                </c:pt>
                <c:pt idx="585">
                  <c:v>5.2528600751884258E-2</c:v>
                </c:pt>
                <c:pt idx="586">
                  <c:v>5.2628486248141981E-2</c:v>
                </c:pt>
                <c:pt idx="587">
                  <c:v>5.2928142736915262E-2</c:v>
                </c:pt>
                <c:pt idx="588">
                  <c:v>5.827201678670435E-2</c:v>
                </c:pt>
                <c:pt idx="589">
                  <c:v>6.3516005340235715E-2</c:v>
                </c:pt>
                <c:pt idx="590">
                  <c:v>6.875999389376708E-2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DC-4842-8C9C-1B068D450377}"/>
            </c:ext>
          </c:extLst>
        </c:ser>
        <c:ser>
          <c:idx val="5"/>
          <c:order val="2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Active!$U$21:$U$996</c:f>
              <c:numCache>
                <c:formatCode>General</c:formatCode>
                <c:ptCount val="976"/>
                <c:pt idx="438">
                  <c:v>0.71029307499702554</c:v>
                </c:pt>
                <c:pt idx="439">
                  <c:v>-0.38659056000324199</c:v>
                </c:pt>
                <c:pt idx="440">
                  <c:v>-0.38459056000283454</c:v>
                </c:pt>
                <c:pt idx="442">
                  <c:v>0.80922399499831954</c:v>
                </c:pt>
                <c:pt idx="462">
                  <c:v>0.47339549999742303</c:v>
                </c:pt>
                <c:pt idx="479">
                  <c:v>-0.74418455499835545</c:v>
                </c:pt>
                <c:pt idx="482">
                  <c:v>0.45566750499710906</c:v>
                </c:pt>
                <c:pt idx="488">
                  <c:v>-1.0584099945845082E-3</c:v>
                </c:pt>
                <c:pt idx="489">
                  <c:v>-0.68429707000177586</c:v>
                </c:pt>
                <c:pt idx="491">
                  <c:v>7.1565300022484735E-3</c:v>
                </c:pt>
                <c:pt idx="492">
                  <c:v>-0.78610777499852702</c:v>
                </c:pt>
                <c:pt idx="493">
                  <c:v>-0.4264668050018372</c:v>
                </c:pt>
                <c:pt idx="494">
                  <c:v>0.49267520500143291</c:v>
                </c:pt>
                <c:pt idx="495">
                  <c:v>0.15695922500162851</c:v>
                </c:pt>
                <c:pt idx="496">
                  <c:v>-0.17675675499776844</c:v>
                </c:pt>
                <c:pt idx="497">
                  <c:v>-0.52147273500304436</c:v>
                </c:pt>
                <c:pt idx="498">
                  <c:v>1.4978939994762186E-2</c:v>
                </c:pt>
                <c:pt idx="499">
                  <c:v>-0.33457339000597131</c:v>
                </c:pt>
                <c:pt idx="501">
                  <c:v>0.69230431500182021</c:v>
                </c:pt>
                <c:pt idx="502">
                  <c:v>-0.3123781649992452</c:v>
                </c:pt>
                <c:pt idx="503">
                  <c:v>2.0067580000613816E-2</c:v>
                </c:pt>
                <c:pt idx="506">
                  <c:v>-0.47539002500707284</c:v>
                </c:pt>
                <c:pt idx="507">
                  <c:v>-4.9383500008843839E-3</c:v>
                </c:pt>
                <c:pt idx="510">
                  <c:v>-1.9774699998379219E-2</c:v>
                </c:pt>
                <c:pt idx="511">
                  <c:v>-1.7747000019880943E-3</c:v>
                </c:pt>
                <c:pt idx="512">
                  <c:v>0.17015622000326402</c:v>
                </c:pt>
                <c:pt idx="513">
                  <c:v>-1.849710002716165E-3</c:v>
                </c:pt>
                <c:pt idx="514">
                  <c:v>0.80236330499610631</c:v>
                </c:pt>
                <c:pt idx="515">
                  <c:v>0.32486033999157371</c:v>
                </c:pt>
                <c:pt idx="521">
                  <c:v>-0.44657755000662291</c:v>
                </c:pt>
                <c:pt idx="522">
                  <c:v>-0.44557755001005717</c:v>
                </c:pt>
                <c:pt idx="527">
                  <c:v>-0.16067227500025183</c:v>
                </c:pt>
                <c:pt idx="530">
                  <c:v>9.2037775000790134E-2</c:v>
                </c:pt>
                <c:pt idx="531">
                  <c:v>0.50748944999941159</c:v>
                </c:pt>
                <c:pt idx="536">
                  <c:v>-0.23375321499042911</c:v>
                </c:pt>
                <c:pt idx="561">
                  <c:v>9.1277200044714846E-3</c:v>
                </c:pt>
                <c:pt idx="566">
                  <c:v>-2.2649569997156505E-2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DC-4842-8C9C-1B068D450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64992"/>
        <c:axId val="1"/>
      </c:scatterChart>
      <c:valAx>
        <c:axId val="728464992"/>
        <c:scaling>
          <c:orientation val="minMax"/>
          <c:min val="11000"/>
        </c:scaling>
        <c:delete val="0"/>
        <c:axPos val="b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60768400882407"/>
              <c:y val="0.8306722682028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7.4999999999999997E-2"/>
          <c:min val="-2.5000000000000001E-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079754601226995E-2"/>
              <c:y val="0.36421792323882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649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417210118673812"/>
          <c:y val="0.91693424903356724"/>
          <c:w val="0.30674862728048563"/>
          <c:h val="6.38977635782747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 Sge -Secondary data</a:t>
            </a:r>
          </a:p>
        </c:rich>
      </c:tx>
      <c:layout>
        <c:manualLayout>
          <c:xMode val="edge"/>
          <c:yMode val="edge"/>
          <c:x val="0.36294027565084225"/>
          <c:y val="3.5031847133757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6263399693722"/>
          <c:y val="0.15286624203821655"/>
          <c:w val="0.81776416539050534"/>
          <c:h val="0.61464968152866239"/>
        </c:manualLayout>
      </c:layout>
      <c:scatterChart>
        <c:scatterStyle val="lineMarker"/>
        <c:varyColors val="0"/>
        <c:ser>
          <c:idx val="4"/>
          <c:order val="0"/>
          <c:tx>
            <c:strRef>
              <c:f>Active!$S$20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Active!$S$21:$S$996</c:f>
              <c:numCache>
                <c:formatCode>m/d/yyyy</c:formatCode>
                <c:ptCount val="976"/>
                <c:pt idx="228" formatCode="General">
                  <c:v>0.59647159500309499</c:v>
                </c:pt>
                <c:pt idx="272" formatCode="General">
                  <c:v>-0.1538619450002443</c:v>
                </c:pt>
                <c:pt idx="336" formatCode="General">
                  <c:v>-0.752203495001595</c:v>
                </c:pt>
                <c:pt idx="337" formatCode="General">
                  <c:v>-0.74520349500380689</c:v>
                </c:pt>
                <c:pt idx="347" formatCode="General">
                  <c:v>-4.6846545003063511E-2</c:v>
                </c:pt>
                <c:pt idx="349" formatCode="General">
                  <c:v>-0.39456252500531264</c:v>
                </c:pt>
                <c:pt idx="351" formatCode="General">
                  <c:v>0.19986350500403205</c:v>
                </c:pt>
                <c:pt idx="354" formatCode="General">
                  <c:v>0.20878849499422358</c:v>
                </c:pt>
                <c:pt idx="369" formatCode="General">
                  <c:v>0.71720859500055667</c:v>
                </c:pt>
                <c:pt idx="387" formatCode="General">
                  <c:v>0.24287120499502635</c:v>
                </c:pt>
                <c:pt idx="390" formatCode="General">
                  <c:v>-9.6844774998317007E-2</c:v>
                </c:pt>
                <c:pt idx="397" formatCode="General">
                  <c:v>0.75429130499833263</c:v>
                </c:pt>
                <c:pt idx="420" formatCode="General">
                  <c:v>-0.73719402500137221</c:v>
                </c:pt>
                <c:pt idx="423" formatCode="General">
                  <c:v>0.44865803500579204</c:v>
                </c:pt>
                <c:pt idx="424" formatCode="General">
                  <c:v>0.4506580350061995</c:v>
                </c:pt>
                <c:pt idx="433" formatCode="General">
                  <c:v>0.8052990049982327</c:v>
                </c:pt>
                <c:pt idx="441" formatCode="General">
                  <c:v>2.9861114999221172E-2</c:v>
                </c:pt>
                <c:pt idx="560" formatCode="General">
                  <c:v>-2.0046249992446974E-3</c:v>
                </c:pt>
                <c:pt idx="563" formatCode="General">
                  <c:v>-1.9762849988183007E-3</c:v>
                </c:pt>
                <c:pt idx="571" formatCode="General">
                  <c:v>7.1038449896150269E-3</c:v>
                </c:pt>
                <c:pt idx="573" formatCode="General">
                  <c:v>-2.0762154999829363E-2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38-4C43-9CD5-05AD775783E5}"/>
            </c:ext>
          </c:extLst>
        </c:ser>
        <c:ser>
          <c:idx val="7"/>
          <c:order val="1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Active!$P$21:$P$996</c:f>
              <c:numCache>
                <c:formatCode>General</c:formatCode>
                <c:ptCount val="976"/>
                <c:pt idx="0">
                  <c:v>0.33741409173035231</c:v>
                </c:pt>
                <c:pt idx="1">
                  <c:v>0.335464049841735</c:v>
                </c:pt>
                <c:pt idx="2">
                  <c:v>0.32376379851003129</c:v>
                </c:pt>
                <c:pt idx="3">
                  <c:v>0.30747831354833549</c:v>
                </c:pt>
                <c:pt idx="4">
                  <c:v>0.30700397903488807</c:v>
                </c:pt>
                <c:pt idx="5">
                  <c:v>0.30700397903488807</c:v>
                </c:pt>
                <c:pt idx="6">
                  <c:v>0.3063188291821306</c:v>
                </c:pt>
                <c:pt idx="7">
                  <c:v>0.30613436576023439</c:v>
                </c:pt>
                <c:pt idx="8">
                  <c:v>0.30542286399006324</c:v>
                </c:pt>
                <c:pt idx="9">
                  <c:v>0.30486947372437451</c:v>
                </c:pt>
                <c:pt idx="10">
                  <c:v>0.30460595455023703</c:v>
                </c:pt>
                <c:pt idx="11">
                  <c:v>0.30452689879799583</c:v>
                </c:pt>
                <c:pt idx="12">
                  <c:v>0.30384174894523841</c:v>
                </c:pt>
                <c:pt idx="13">
                  <c:v>0.30384174894523841</c:v>
                </c:pt>
                <c:pt idx="14">
                  <c:v>0.30376269319299715</c:v>
                </c:pt>
                <c:pt idx="15">
                  <c:v>0.30370998935816967</c:v>
                </c:pt>
                <c:pt idx="16">
                  <c:v>0.30368363744075588</c:v>
                </c:pt>
                <c:pt idx="17">
                  <c:v>0.30363093360592841</c:v>
                </c:pt>
                <c:pt idx="18">
                  <c:v>0.30363093360592841</c:v>
                </c:pt>
                <c:pt idx="19">
                  <c:v>0.30081127844265748</c:v>
                </c:pt>
                <c:pt idx="20">
                  <c:v>0.29849230971024771</c:v>
                </c:pt>
                <c:pt idx="21">
                  <c:v>0.29775445602266282</c:v>
                </c:pt>
                <c:pt idx="22">
                  <c:v>0.29720106575697408</c:v>
                </c:pt>
                <c:pt idx="23">
                  <c:v>0.29606793330818298</c:v>
                </c:pt>
                <c:pt idx="24">
                  <c:v>0.2949084489419781</c:v>
                </c:pt>
                <c:pt idx="25">
                  <c:v>0.2949084489419781</c:v>
                </c:pt>
                <c:pt idx="26">
                  <c:v>0.29485574510715062</c:v>
                </c:pt>
                <c:pt idx="27">
                  <c:v>0.29316922239267079</c:v>
                </c:pt>
                <c:pt idx="28">
                  <c:v>0.29303746280560206</c:v>
                </c:pt>
                <c:pt idx="29">
                  <c:v>0.29269488787922332</c:v>
                </c:pt>
                <c:pt idx="30">
                  <c:v>0.29261583212698211</c:v>
                </c:pt>
                <c:pt idx="31">
                  <c:v>0.29256312829215458</c:v>
                </c:pt>
                <c:pt idx="32">
                  <c:v>0.29251042445732711</c:v>
                </c:pt>
                <c:pt idx="33">
                  <c:v>0.29240501678767211</c:v>
                </c:pt>
                <c:pt idx="34">
                  <c:v>0.29206244186129338</c:v>
                </c:pt>
                <c:pt idx="35">
                  <c:v>0.29206244186129338</c:v>
                </c:pt>
                <c:pt idx="36">
                  <c:v>0.2920097380264659</c:v>
                </c:pt>
                <c:pt idx="37">
                  <c:v>0.2902705114771586</c:v>
                </c:pt>
                <c:pt idx="38">
                  <c:v>0.28958536162440118</c:v>
                </c:pt>
                <c:pt idx="39">
                  <c:v>0.28950630587215992</c:v>
                </c:pt>
                <c:pt idx="40">
                  <c:v>0.28950630587215992</c:v>
                </c:pt>
                <c:pt idx="41">
                  <c:v>0.28945360203733245</c:v>
                </c:pt>
                <c:pt idx="42">
                  <c:v>0.28911102711095371</c:v>
                </c:pt>
                <c:pt idx="43">
                  <c:v>0.28903197135871245</c:v>
                </c:pt>
                <c:pt idx="44">
                  <c:v>0.28776707932285261</c:v>
                </c:pt>
                <c:pt idx="45">
                  <c:v>0.28768802357061135</c:v>
                </c:pt>
                <c:pt idx="46">
                  <c:v>0.28750356014871514</c:v>
                </c:pt>
                <c:pt idx="47">
                  <c:v>0.28729274480940514</c:v>
                </c:pt>
                <c:pt idx="48">
                  <c:v>0.2870819294700952</c:v>
                </c:pt>
                <c:pt idx="49">
                  <c:v>0.28673935454371646</c:v>
                </c:pt>
                <c:pt idx="50">
                  <c:v>0.28660759495664773</c:v>
                </c:pt>
                <c:pt idx="51">
                  <c:v>0.28652853920440646</c:v>
                </c:pt>
                <c:pt idx="52">
                  <c:v>0.28644948345216525</c:v>
                </c:pt>
                <c:pt idx="53">
                  <c:v>0.28500012799440916</c:v>
                </c:pt>
                <c:pt idx="54">
                  <c:v>0.28457849731578921</c:v>
                </c:pt>
                <c:pt idx="55">
                  <c:v>0.28381429171079053</c:v>
                </c:pt>
                <c:pt idx="56">
                  <c:v>0.28344536486699806</c:v>
                </c:pt>
                <c:pt idx="57">
                  <c:v>0.28328725336251559</c:v>
                </c:pt>
                <c:pt idx="58">
                  <c:v>0.28112639613458834</c:v>
                </c:pt>
                <c:pt idx="59">
                  <c:v>0.28070476545596834</c:v>
                </c:pt>
                <c:pt idx="60">
                  <c:v>0.28057300586889961</c:v>
                </c:pt>
                <c:pt idx="61">
                  <c:v>0.28044124628183087</c:v>
                </c:pt>
                <c:pt idx="62">
                  <c:v>0.27801686987976615</c:v>
                </c:pt>
                <c:pt idx="63">
                  <c:v>0.27625129141304511</c:v>
                </c:pt>
                <c:pt idx="64">
                  <c:v>0.27524991855132269</c:v>
                </c:pt>
                <c:pt idx="65">
                  <c:v>0.27496004745977148</c:v>
                </c:pt>
                <c:pt idx="66">
                  <c:v>0.27496004745977148</c:v>
                </c:pt>
                <c:pt idx="67">
                  <c:v>0.27264107872736171</c:v>
                </c:pt>
                <c:pt idx="68">
                  <c:v>0.27248296722287924</c:v>
                </c:pt>
                <c:pt idx="69">
                  <c:v>0.27248296722287924</c:v>
                </c:pt>
                <c:pt idx="70">
                  <c:v>0.27227215188356924</c:v>
                </c:pt>
                <c:pt idx="71">
                  <c:v>0.27227215188356924</c:v>
                </c:pt>
                <c:pt idx="72">
                  <c:v>0.2689518102894371</c:v>
                </c:pt>
                <c:pt idx="73">
                  <c:v>0.26333885188030898</c:v>
                </c:pt>
                <c:pt idx="74">
                  <c:v>0.26186314450513914</c:v>
                </c:pt>
                <c:pt idx="75">
                  <c:v>0.25364134627204998</c:v>
                </c:pt>
                <c:pt idx="76">
                  <c:v>0.25216563889688015</c:v>
                </c:pt>
                <c:pt idx="77">
                  <c:v>0.24678984774447574</c:v>
                </c:pt>
                <c:pt idx="78">
                  <c:v>0.246658088157407</c:v>
                </c:pt>
                <c:pt idx="79">
                  <c:v>0.24631551323102829</c:v>
                </c:pt>
                <c:pt idx="80">
                  <c:v>0.24497156544292717</c:v>
                </c:pt>
                <c:pt idx="81">
                  <c:v>0.24483980585585843</c:v>
                </c:pt>
                <c:pt idx="82">
                  <c:v>0.24457628668172096</c:v>
                </c:pt>
                <c:pt idx="83">
                  <c:v>0.24441817517723849</c:v>
                </c:pt>
                <c:pt idx="84">
                  <c:v>0.24436547134241099</c:v>
                </c:pt>
                <c:pt idx="85">
                  <c:v>0.24423371175534225</c:v>
                </c:pt>
                <c:pt idx="86">
                  <c:v>0.24415465600310102</c:v>
                </c:pt>
                <c:pt idx="87">
                  <c:v>0.24389113682896355</c:v>
                </c:pt>
                <c:pt idx="88">
                  <c:v>0.24360126573741231</c:v>
                </c:pt>
                <c:pt idx="89">
                  <c:v>0.24346950615034357</c:v>
                </c:pt>
                <c:pt idx="90">
                  <c:v>0.2434168023155161</c:v>
                </c:pt>
                <c:pt idx="91">
                  <c:v>0.2432059869762061</c:v>
                </c:pt>
                <c:pt idx="92">
                  <c:v>0.2415194642617263</c:v>
                </c:pt>
                <c:pt idx="93">
                  <c:v>0.24138770467465756</c:v>
                </c:pt>
                <c:pt idx="94">
                  <c:v>0.24083431440896888</c:v>
                </c:pt>
                <c:pt idx="95">
                  <c:v>0.24070255482190014</c:v>
                </c:pt>
                <c:pt idx="96">
                  <c:v>0.23904238402483408</c:v>
                </c:pt>
                <c:pt idx="97">
                  <c:v>0.23835723417207663</c:v>
                </c:pt>
                <c:pt idx="98">
                  <c:v>0.23606461735708062</c:v>
                </c:pt>
                <c:pt idx="99">
                  <c:v>0.2354321713391507</c:v>
                </c:pt>
                <c:pt idx="100">
                  <c:v>0.23516865216501323</c:v>
                </c:pt>
                <c:pt idx="101">
                  <c:v>0.23369294478984337</c:v>
                </c:pt>
                <c:pt idx="102">
                  <c:v>0.23258616425846601</c:v>
                </c:pt>
                <c:pt idx="103">
                  <c:v>0.23071517812208997</c:v>
                </c:pt>
                <c:pt idx="104">
                  <c:v>0.22968745334295382</c:v>
                </c:pt>
                <c:pt idx="105">
                  <c:v>0.22923947074692011</c:v>
                </c:pt>
                <c:pt idx="106">
                  <c:v>0.22781646720657778</c:v>
                </c:pt>
                <c:pt idx="107">
                  <c:v>0.22713131735382033</c:v>
                </c:pt>
                <c:pt idx="108">
                  <c:v>0.22692050201451036</c:v>
                </c:pt>
                <c:pt idx="109">
                  <c:v>0.22692050201451036</c:v>
                </c:pt>
                <c:pt idx="110">
                  <c:v>0.22172917428400216</c:v>
                </c:pt>
                <c:pt idx="111">
                  <c:v>0.22151835894469218</c:v>
                </c:pt>
                <c:pt idx="112">
                  <c:v>0.21556282560918533</c:v>
                </c:pt>
                <c:pt idx="113">
                  <c:v>0.21543106602211659</c:v>
                </c:pt>
                <c:pt idx="114">
                  <c:v>0.21508849109573785</c:v>
                </c:pt>
                <c:pt idx="115">
                  <c:v>0.21495673150866912</c:v>
                </c:pt>
                <c:pt idx="116">
                  <c:v>0.2142715816559117</c:v>
                </c:pt>
                <c:pt idx="117">
                  <c:v>0.2125323551066044</c:v>
                </c:pt>
                <c:pt idx="118">
                  <c:v>0.21245329935436313</c:v>
                </c:pt>
                <c:pt idx="119">
                  <c:v>0.21084583239212457</c:v>
                </c:pt>
                <c:pt idx="120">
                  <c:v>0.21071407280505583</c:v>
                </c:pt>
                <c:pt idx="121">
                  <c:v>0.21050325746574586</c:v>
                </c:pt>
                <c:pt idx="122">
                  <c:v>0.21050325746574586</c:v>
                </c:pt>
                <c:pt idx="123">
                  <c:v>0.21042420171350462</c:v>
                </c:pt>
                <c:pt idx="124">
                  <c:v>0.21010797870453965</c:v>
                </c:pt>
                <c:pt idx="125">
                  <c:v>0.21002892295229841</c:v>
                </c:pt>
                <c:pt idx="126">
                  <c:v>0.21002892295229841</c:v>
                </c:pt>
                <c:pt idx="127">
                  <c:v>0.20989716336522968</c:v>
                </c:pt>
                <c:pt idx="128">
                  <c:v>0.20981810761298841</c:v>
                </c:pt>
                <c:pt idx="129">
                  <c:v>0.20976540377816094</c:v>
                </c:pt>
                <c:pt idx="130">
                  <c:v>0.20973905186074721</c:v>
                </c:pt>
                <c:pt idx="131">
                  <c:v>0.20968634802591968</c:v>
                </c:pt>
                <c:pt idx="132">
                  <c:v>0.20955458843885094</c:v>
                </c:pt>
                <c:pt idx="133">
                  <c:v>0.20947553268660973</c:v>
                </c:pt>
                <c:pt idx="134">
                  <c:v>0.20578626424868512</c:v>
                </c:pt>
                <c:pt idx="135">
                  <c:v>0.20496935480885894</c:v>
                </c:pt>
                <c:pt idx="136">
                  <c:v>0.20415244536903279</c:v>
                </c:pt>
                <c:pt idx="137">
                  <c:v>0.20407338961679156</c:v>
                </c:pt>
                <c:pt idx="138">
                  <c:v>0.20399433386455029</c:v>
                </c:pt>
                <c:pt idx="139">
                  <c:v>0.20386257427748156</c:v>
                </c:pt>
                <c:pt idx="140">
                  <c:v>0.20178077280179554</c:v>
                </c:pt>
                <c:pt idx="141">
                  <c:v>0.20151725362765807</c:v>
                </c:pt>
                <c:pt idx="142">
                  <c:v>0.20138549404058934</c:v>
                </c:pt>
                <c:pt idx="143">
                  <c:v>0.20104291911421063</c:v>
                </c:pt>
                <c:pt idx="144">
                  <c:v>0.20070034418783189</c:v>
                </c:pt>
                <c:pt idx="145">
                  <c:v>0.19988343474800574</c:v>
                </c:pt>
                <c:pt idx="146">
                  <c:v>0.19922463681266206</c:v>
                </c:pt>
                <c:pt idx="147">
                  <c:v>0.19914558106042082</c:v>
                </c:pt>
                <c:pt idx="148">
                  <c:v>0.19853948695990464</c:v>
                </c:pt>
                <c:pt idx="149">
                  <c:v>0.19798609669421596</c:v>
                </c:pt>
                <c:pt idx="150">
                  <c:v>0.19632592589714987</c:v>
                </c:pt>
                <c:pt idx="151">
                  <c:v>0.19564077604439245</c:v>
                </c:pt>
                <c:pt idx="152">
                  <c:v>0.19258395362439779</c:v>
                </c:pt>
                <c:pt idx="153">
                  <c:v>0.18973794654371307</c:v>
                </c:pt>
                <c:pt idx="154">
                  <c:v>0.18731357014164834</c:v>
                </c:pt>
                <c:pt idx="155">
                  <c:v>0.18676017987595966</c:v>
                </c:pt>
                <c:pt idx="156">
                  <c:v>0.1755606149751171</c:v>
                </c:pt>
                <c:pt idx="157">
                  <c:v>0.17339975774718983</c:v>
                </c:pt>
                <c:pt idx="158">
                  <c:v>0.1723720329680537</c:v>
                </c:pt>
                <c:pt idx="159">
                  <c:v>0.16986860081374769</c:v>
                </c:pt>
                <c:pt idx="160">
                  <c:v>0.16973684122667895</c:v>
                </c:pt>
                <c:pt idx="161">
                  <c:v>0.16968413739185148</c:v>
                </c:pt>
                <c:pt idx="162">
                  <c:v>0.16765503975099294</c:v>
                </c:pt>
                <c:pt idx="163">
                  <c:v>0.16765503975099294</c:v>
                </c:pt>
                <c:pt idx="164">
                  <c:v>0.1675232801639242</c:v>
                </c:pt>
                <c:pt idx="165">
                  <c:v>0.16744422441168297</c:v>
                </c:pt>
                <c:pt idx="166">
                  <c:v>0.16723340907237297</c:v>
                </c:pt>
                <c:pt idx="167">
                  <c:v>0.16723340907237297</c:v>
                </c:pt>
                <c:pt idx="168">
                  <c:v>0.16723340907237297</c:v>
                </c:pt>
                <c:pt idx="169">
                  <c:v>0.16723340907237297</c:v>
                </c:pt>
                <c:pt idx="170">
                  <c:v>0.16723340907237297</c:v>
                </c:pt>
                <c:pt idx="171">
                  <c:v>0.16710164948530423</c:v>
                </c:pt>
                <c:pt idx="172">
                  <c:v>0.16683813031116676</c:v>
                </c:pt>
                <c:pt idx="173">
                  <c:v>0.16675907455892552</c:v>
                </c:pt>
                <c:pt idx="174">
                  <c:v>0.16675907455892552</c:v>
                </c:pt>
                <c:pt idx="175">
                  <c:v>0.16675907455892552</c:v>
                </c:pt>
                <c:pt idx="176">
                  <c:v>0.16425564240461954</c:v>
                </c:pt>
                <c:pt idx="177">
                  <c:v>0.1623846562682435</c:v>
                </c:pt>
                <c:pt idx="178">
                  <c:v>0.16127787573686611</c:v>
                </c:pt>
                <c:pt idx="179">
                  <c:v>0.15938053768307631</c:v>
                </c:pt>
                <c:pt idx="180">
                  <c:v>0.15872173974773263</c:v>
                </c:pt>
                <c:pt idx="181">
                  <c:v>0.15845822057359515</c:v>
                </c:pt>
                <c:pt idx="182">
                  <c:v>0.15824740523428518</c:v>
                </c:pt>
                <c:pt idx="183">
                  <c:v>0.15553315774066923</c:v>
                </c:pt>
                <c:pt idx="184">
                  <c:v>0.15068440493653976</c:v>
                </c:pt>
                <c:pt idx="185">
                  <c:v>0.15018371850567855</c:v>
                </c:pt>
                <c:pt idx="186">
                  <c:v>0.14723230375533886</c:v>
                </c:pt>
                <c:pt idx="187">
                  <c:v>0.14723230375533886</c:v>
                </c:pt>
                <c:pt idx="188">
                  <c:v>0.14493968694034287</c:v>
                </c:pt>
                <c:pt idx="189">
                  <c:v>0.14425453708758543</c:v>
                </c:pt>
                <c:pt idx="190">
                  <c:v>0.14404372174827546</c:v>
                </c:pt>
                <c:pt idx="191">
                  <c:v>0.14140853000690073</c:v>
                </c:pt>
                <c:pt idx="192">
                  <c:v>0.14114501083276326</c:v>
                </c:pt>
                <c:pt idx="193">
                  <c:v>0.13980106304466217</c:v>
                </c:pt>
                <c:pt idx="194">
                  <c:v>0.13940578428345596</c:v>
                </c:pt>
                <c:pt idx="195">
                  <c:v>0.13932672853121472</c:v>
                </c:pt>
                <c:pt idx="196">
                  <c:v>0.13553205242363511</c:v>
                </c:pt>
                <c:pt idx="197">
                  <c:v>0.1332394356086391</c:v>
                </c:pt>
                <c:pt idx="198">
                  <c:v>0.13302862026932913</c:v>
                </c:pt>
                <c:pt idx="199">
                  <c:v>0.13276510109519166</c:v>
                </c:pt>
                <c:pt idx="200">
                  <c:v>0.13255428575588168</c:v>
                </c:pt>
                <c:pt idx="201">
                  <c:v>0.13242252616881295</c:v>
                </c:pt>
                <c:pt idx="202">
                  <c:v>0.13047248428019564</c:v>
                </c:pt>
                <c:pt idx="203">
                  <c:v>0.13012990935381694</c:v>
                </c:pt>
                <c:pt idx="204">
                  <c:v>0.12749471761244222</c:v>
                </c:pt>
                <c:pt idx="205">
                  <c:v>0.12736295802537348</c:v>
                </c:pt>
                <c:pt idx="206">
                  <c:v>0.12702038309899477</c:v>
                </c:pt>
                <c:pt idx="207">
                  <c:v>0.12493858162330876</c:v>
                </c:pt>
                <c:pt idx="208">
                  <c:v>0.12491222970589499</c:v>
                </c:pt>
                <c:pt idx="209">
                  <c:v>0.12478047011882626</c:v>
                </c:pt>
                <c:pt idx="210">
                  <c:v>0.12451695094468879</c:v>
                </c:pt>
                <c:pt idx="211">
                  <c:v>0.12451695094468879</c:v>
                </c:pt>
                <c:pt idx="212">
                  <c:v>0.12425343177055131</c:v>
                </c:pt>
                <c:pt idx="213">
                  <c:v>0.12417437601831008</c:v>
                </c:pt>
                <c:pt idx="214">
                  <c:v>0.12417437601831008</c:v>
                </c:pt>
                <c:pt idx="215">
                  <c:v>0.1219608149555553</c:v>
                </c:pt>
                <c:pt idx="216">
                  <c:v>0.1219608149555553</c:v>
                </c:pt>
                <c:pt idx="217">
                  <c:v>0.12193446303814157</c:v>
                </c:pt>
                <c:pt idx="218">
                  <c:v>0.12180270345107283</c:v>
                </c:pt>
                <c:pt idx="219">
                  <c:v>0.12140742468986662</c:v>
                </c:pt>
                <c:pt idx="220">
                  <c:v>0.12140742468986662</c:v>
                </c:pt>
                <c:pt idx="221">
                  <c:v>0.12127566510279789</c:v>
                </c:pt>
                <c:pt idx="222">
                  <c:v>0.12127566510279789</c:v>
                </c:pt>
                <c:pt idx="223">
                  <c:v>0.12127566510279789</c:v>
                </c:pt>
                <c:pt idx="224">
                  <c:v>0.11919386362711187</c:v>
                </c:pt>
                <c:pt idx="225">
                  <c:v>0.11916751170969811</c:v>
                </c:pt>
                <c:pt idx="226">
                  <c:v>0.11869317719625067</c:v>
                </c:pt>
                <c:pt idx="227">
                  <c:v>0.11655867188573715</c:v>
                </c:pt>
                <c:pt idx="228">
                  <c:v>0.11628197675289279</c:v>
                </c:pt>
                <c:pt idx="229">
                  <c:v>0.11613704120711718</c:v>
                </c:pt>
                <c:pt idx="230">
                  <c:v>0.11600528162004844</c:v>
                </c:pt>
                <c:pt idx="231">
                  <c:v>0.11600528162004844</c:v>
                </c:pt>
                <c:pt idx="232">
                  <c:v>0.11587352203297971</c:v>
                </c:pt>
                <c:pt idx="233">
                  <c:v>0.11587352203297971</c:v>
                </c:pt>
                <c:pt idx="234">
                  <c:v>0.11566270669366974</c:v>
                </c:pt>
                <c:pt idx="235">
                  <c:v>0.11566270669366974</c:v>
                </c:pt>
                <c:pt idx="236">
                  <c:v>0.1155836509414285</c:v>
                </c:pt>
                <c:pt idx="237">
                  <c:v>0.1155836509414285</c:v>
                </c:pt>
                <c:pt idx="238">
                  <c:v>0.1155836509414285</c:v>
                </c:pt>
                <c:pt idx="239">
                  <c:v>0.11347549754832872</c:v>
                </c:pt>
                <c:pt idx="240">
                  <c:v>0.11337008987867372</c:v>
                </c:pt>
                <c:pt idx="241">
                  <c:v>0.11337008987867372</c:v>
                </c:pt>
                <c:pt idx="242">
                  <c:v>0.11334373796125999</c:v>
                </c:pt>
                <c:pt idx="243">
                  <c:v>0.11323833029160499</c:v>
                </c:pt>
                <c:pt idx="244">
                  <c:v>0.11308021878712252</c:v>
                </c:pt>
                <c:pt idx="245">
                  <c:v>0.11302751495229502</c:v>
                </c:pt>
                <c:pt idx="246">
                  <c:v>0.11268494002591631</c:v>
                </c:pt>
                <c:pt idx="247">
                  <c:v>0.11255318043884757</c:v>
                </c:pt>
                <c:pt idx="248">
                  <c:v>0.11255318043884757</c:v>
                </c:pt>
                <c:pt idx="249">
                  <c:v>0.110945713476609</c:v>
                </c:pt>
                <c:pt idx="250">
                  <c:v>0.110945713476609</c:v>
                </c:pt>
                <c:pt idx="251">
                  <c:v>0.11062949046764403</c:v>
                </c:pt>
                <c:pt idx="252">
                  <c:v>0.11060313855023027</c:v>
                </c:pt>
                <c:pt idx="253">
                  <c:v>0.11060313855023027</c:v>
                </c:pt>
                <c:pt idx="254">
                  <c:v>0.11060313855023027</c:v>
                </c:pt>
                <c:pt idx="255">
                  <c:v>0.11060313855023027</c:v>
                </c:pt>
                <c:pt idx="256">
                  <c:v>0.11060313855023027</c:v>
                </c:pt>
                <c:pt idx="257">
                  <c:v>0.1104450270457478</c:v>
                </c:pt>
                <c:pt idx="258">
                  <c:v>0.1103923232109203</c:v>
                </c:pt>
                <c:pt idx="259">
                  <c:v>0.1103923232109203</c:v>
                </c:pt>
                <c:pt idx="260">
                  <c:v>0.11023421170643782</c:v>
                </c:pt>
                <c:pt idx="261">
                  <c:v>0.10780983530437308</c:v>
                </c:pt>
                <c:pt idx="262">
                  <c:v>0.10762537188247684</c:v>
                </c:pt>
                <c:pt idx="263">
                  <c:v>0.10762537188247684</c:v>
                </c:pt>
                <c:pt idx="264">
                  <c:v>0.10762537188247684</c:v>
                </c:pt>
                <c:pt idx="265">
                  <c:v>0.10762537188247684</c:v>
                </c:pt>
                <c:pt idx="266">
                  <c:v>0.10762537188247684</c:v>
                </c:pt>
                <c:pt idx="267">
                  <c:v>0.10762537188247684</c:v>
                </c:pt>
                <c:pt idx="268">
                  <c:v>0.10762537188247684</c:v>
                </c:pt>
                <c:pt idx="269">
                  <c:v>0.10762537188247684</c:v>
                </c:pt>
                <c:pt idx="270">
                  <c:v>0.1074936122954081</c:v>
                </c:pt>
                <c:pt idx="271">
                  <c:v>0.1074936122954081</c:v>
                </c:pt>
                <c:pt idx="272">
                  <c:v>0.10737502866704624</c:v>
                </c:pt>
                <c:pt idx="273">
                  <c:v>0.10728279695609813</c:v>
                </c:pt>
                <c:pt idx="274">
                  <c:v>0.10728279695609813</c:v>
                </c:pt>
                <c:pt idx="275">
                  <c:v>0.10725644503868439</c:v>
                </c:pt>
                <c:pt idx="276">
                  <c:v>0.10725644503868439</c:v>
                </c:pt>
                <c:pt idx="277">
                  <c:v>0.10715103736902939</c:v>
                </c:pt>
                <c:pt idx="278">
                  <c:v>0.10694022202971942</c:v>
                </c:pt>
                <c:pt idx="279">
                  <c:v>0.10680846244265069</c:v>
                </c:pt>
                <c:pt idx="280">
                  <c:v>0.10493747630627465</c:v>
                </c:pt>
                <c:pt idx="281">
                  <c:v>0.10485842055403338</c:v>
                </c:pt>
                <c:pt idx="282">
                  <c:v>0.10483206863661965</c:v>
                </c:pt>
                <c:pt idx="283">
                  <c:v>0.10483206863661965</c:v>
                </c:pt>
                <c:pt idx="284">
                  <c:v>0.10464760521472341</c:v>
                </c:pt>
                <c:pt idx="285">
                  <c:v>0.10464760521472341</c:v>
                </c:pt>
                <c:pt idx="286">
                  <c:v>0.10451584562765467</c:v>
                </c:pt>
                <c:pt idx="287">
                  <c:v>0.10451584562765467</c:v>
                </c:pt>
                <c:pt idx="288">
                  <c:v>0.10451584562765467</c:v>
                </c:pt>
                <c:pt idx="289">
                  <c:v>0.10451584562765467</c:v>
                </c:pt>
                <c:pt idx="290">
                  <c:v>0.1043050302883447</c:v>
                </c:pt>
                <c:pt idx="291">
                  <c:v>0.1043050302883447</c:v>
                </c:pt>
                <c:pt idx="292">
                  <c:v>0.10417327070127597</c:v>
                </c:pt>
                <c:pt idx="293">
                  <c:v>0.10417327070127597</c:v>
                </c:pt>
                <c:pt idx="294">
                  <c:v>0.10222322881265866</c:v>
                </c:pt>
                <c:pt idx="295">
                  <c:v>0.10222322881265866</c:v>
                </c:pt>
                <c:pt idx="296">
                  <c:v>0.10209146922558993</c:v>
                </c:pt>
                <c:pt idx="297">
                  <c:v>0.10206511730817619</c:v>
                </c:pt>
                <c:pt idx="298">
                  <c:v>0.10188065388627995</c:v>
                </c:pt>
                <c:pt idx="299">
                  <c:v>0.10185430196886622</c:v>
                </c:pt>
                <c:pt idx="300">
                  <c:v>0.10185430196886622</c:v>
                </c:pt>
                <c:pt idx="301">
                  <c:v>0.10185430196886622</c:v>
                </c:pt>
                <c:pt idx="302">
                  <c:v>0.10180159813403872</c:v>
                </c:pt>
                <c:pt idx="303">
                  <c:v>0.10140631937283251</c:v>
                </c:pt>
                <c:pt idx="304">
                  <c:v>0.10122185595093627</c:v>
                </c:pt>
                <c:pt idx="305">
                  <c:v>0.10119550403352254</c:v>
                </c:pt>
                <c:pt idx="306">
                  <c:v>0.10119550403352254</c:v>
                </c:pt>
                <c:pt idx="307">
                  <c:v>0.10119550403352254</c:v>
                </c:pt>
                <c:pt idx="308">
                  <c:v>9.9429925566801469E-2</c:v>
                </c:pt>
                <c:pt idx="309">
                  <c:v>9.9429925566801469E-2</c:v>
                </c:pt>
                <c:pt idx="310">
                  <c:v>9.9166406392663997E-2</c:v>
                </c:pt>
                <c:pt idx="311">
                  <c:v>9.9034646805595261E-2</c:v>
                </c:pt>
                <c:pt idx="312">
                  <c:v>9.8902887218526525E-2</c:v>
                </c:pt>
                <c:pt idx="313">
                  <c:v>9.8902887218526525E-2</c:v>
                </c:pt>
                <c:pt idx="314">
                  <c:v>9.8902887218526525E-2</c:v>
                </c:pt>
                <c:pt idx="315">
                  <c:v>9.8902887218526525E-2</c:v>
                </c:pt>
                <c:pt idx="316">
                  <c:v>9.8560312292147817E-2</c:v>
                </c:pt>
                <c:pt idx="317">
                  <c:v>9.8560312292147817E-2</c:v>
                </c:pt>
                <c:pt idx="318">
                  <c:v>9.8217737365769109E-2</c:v>
                </c:pt>
                <c:pt idx="319">
                  <c:v>9.6531214651289277E-2</c:v>
                </c:pt>
                <c:pt idx="320">
                  <c:v>9.6320399311979304E-2</c:v>
                </c:pt>
                <c:pt idx="321">
                  <c:v>9.6241343559738068E-2</c:v>
                </c:pt>
                <c:pt idx="322">
                  <c:v>9.6188639724910568E-2</c:v>
                </c:pt>
                <c:pt idx="323">
                  <c:v>9.6109583972669332E-2</c:v>
                </c:pt>
                <c:pt idx="324">
                  <c:v>9.6109583972669332E-2</c:v>
                </c:pt>
                <c:pt idx="325">
                  <c:v>9.6056880137841832E-2</c:v>
                </c:pt>
                <c:pt idx="326">
                  <c:v>9.5424434119911888E-2</c:v>
                </c:pt>
                <c:pt idx="327">
                  <c:v>9.45284689278445E-2</c:v>
                </c:pt>
                <c:pt idx="328">
                  <c:v>9.4238597836293264E-2</c:v>
                </c:pt>
                <c:pt idx="329">
                  <c:v>9.3975078662155792E-2</c:v>
                </c:pt>
                <c:pt idx="330">
                  <c:v>9.3896022909914556E-2</c:v>
                </c:pt>
                <c:pt idx="331">
                  <c:v>9.376426332284582E-2</c:v>
                </c:pt>
                <c:pt idx="332">
                  <c:v>9.3553447983535848E-2</c:v>
                </c:pt>
                <c:pt idx="333">
                  <c:v>9.3500744148708348E-2</c:v>
                </c:pt>
                <c:pt idx="334">
                  <c:v>9.3342632644225876E-2</c:v>
                </c:pt>
                <c:pt idx="335">
                  <c:v>9.3342632644225876E-2</c:v>
                </c:pt>
                <c:pt idx="336">
                  <c:v>9.3276752850691508E-2</c:v>
                </c:pt>
                <c:pt idx="337">
                  <c:v>9.3276752850691508E-2</c:v>
                </c:pt>
                <c:pt idx="338">
                  <c:v>9.315816922232964E-2</c:v>
                </c:pt>
                <c:pt idx="339">
                  <c:v>9.315816922232964E-2</c:v>
                </c:pt>
                <c:pt idx="340">
                  <c:v>9.3131817304915904E-2</c:v>
                </c:pt>
                <c:pt idx="341">
                  <c:v>9.3131817304915904E-2</c:v>
                </c:pt>
                <c:pt idx="342">
                  <c:v>9.3026409635260904E-2</c:v>
                </c:pt>
                <c:pt idx="343">
                  <c:v>9.3026409635260904E-2</c:v>
                </c:pt>
                <c:pt idx="344">
                  <c:v>9.3026409635260904E-2</c:v>
                </c:pt>
                <c:pt idx="345">
                  <c:v>9.3000057717847168E-2</c:v>
                </c:pt>
                <c:pt idx="346">
                  <c:v>9.3000057717847168E-2</c:v>
                </c:pt>
                <c:pt idx="347">
                  <c:v>9.1036839870522995E-2</c:v>
                </c:pt>
                <c:pt idx="348">
                  <c:v>9.0944608159574863E-2</c:v>
                </c:pt>
                <c:pt idx="349">
                  <c:v>9.0878728366040495E-2</c:v>
                </c:pt>
                <c:pt idx="350">
                  <c:v>9.0707440902851155E-2</c:v>
                </c:pt>
                <c:pt idx="351">
                  <c:v>9.0641561109316787E-2</c:v>
                </c:pt>
                <c:pt idx="352">
                  <c:v>9.0391217893886183E-2</c:v>
                </c:pt>
                <c:pt idx="353">
                  <c:v>9.0180402554576211E-2</c:v>
                </c:pt>
                <c:pt idx="354">
                  <c:v>8.8085425120183303E-2</c:v>
                </c:pt>
                <c:pt idx="355">
                  <c:v>8.7993193409235199E-2</c:v>
                </c:pt>
                <c:pt idx="356">
                  <c:v>8.7861433822166463E-2</c:v>
                </c:pt>
                <c:pt idx="357">
                  <c:v>8.7808729987338963E-2</c:v>
                </c:pt>
                <c:pt idx="358">
                  <c:v>8.7808729987338963E-2</c:v>
                </c:pt>
                <c:pt idx="359">
                  <c:v>8.7756026152511463E-2</c:v>
                </c:pt>
                <c:pt idx="360">
                  <c:v>8.7756026152511463E-2</c:v>
                </c:pt>
                <c:pt idx="361">
                  <c:v>8.7545210813201491E-2</c:v>
                </c:pt>
                <c:pt idx="362">
                  <c:v>8.7545210813201491E-2</c:v>
                </c:pt>
                <c:pt idx="363">
                  <c:v>8.7545210813201491E-2</c:v>
                </c:pt>
                <c:pt idx="364">
                  <c:v>8.7545210813201491E-2</c:v>
                </c:pt>
                <c:pt idx="365">
                  <c:v>8.7466155060960254E-2</c:v>
                </c:pt>
                <c:pt idx="366">
                  <c:v>8.7413451226132755E-2</c:v>
                </c:pt>
                <c:pt idx="367">
                  <c:v>8.7413451226132755E-2</c:v>
                </c:pt>
                <c:pt idx="368">
                  <c:v>8.7413451226132755E-2</c:v>
                </c:pt>
                <c:pt idx="369">
                  <c:v>8.7294867597770887E-2</c:v>
                </c:pt>
                <c:pt idx="370">
                  <c:v>8.7202635886822782E-2</c:v>
                </c:pt>
                <c:pt idx="371">
                  <c:v>8.7070876299754046E-2</c:v>
                </c:pt>
                <c:pt idx="372">
                  <c:v>8.6728301373375338E-2</c:v>
                </c:pt>
                <c:pt idx="373">
                  <c:v>8.6728301373375338E-2</c:v>
                </c:pt>
                <c:pt idx="374">
                  <c:v>8.4778259484758034E-2</c:v>
                </c:pt>
                <c:pt idx="375">
                  <c:v>8.4778259484758034E-2</c:v>
                </c:pt>
                <c:pt idx="376">
                  <c:v>8.4778259484758034E-2</c:v>
                </c:pt>
                <c:pt idx="377">
                  <c:v>8.4620147980275562E-2</c:v>
                </c:pt>
                <c:pt idx="378">
                  <c:v>8.4567444145448062E-2</c:v>
                </c:pt>
                <c:pt idx="379">
                  <c:v>8.4409332640965562E-2</c:v>
                </c:pt>
                <c:pt idx="380">
                  <c:v>8.430392497131059E-2</c:v>
                </c:pt>
                <c:pt idx="381">
                  <c:v>8.430392497131059E-2</c:v>
                </c:pt>
                <c:pt idx="382">
                  <c:v>8.430392497131059E-2</c:v>
                </c:pt>
                <c:pt idx="383">
                  <c:v>8.2775513761313257E-2</c:v>
                </c:pt>
                <c:pt idx="384">
                  <c:v>8.2696458009072021E-2</c:v>
                </c:pt>
                <c:pt idx="385">
                  <c:v>8.2538346504589521E-2</c:v>
                </c:pt>
                <c:pt idx="386">
                  <c:v>8.2538346504589521E-2</c:v>
                </c:pt>
                <c:pt idx="387">
                  <c:v>8.2472466711055153E-2</c:v>
                </c:pt>
                <c:pt idx="388">
                  <c:v>8.2432938834934549E-2</c:v>
                </c:pt>
                <c:pt idx="389">
                  <c:v>8.2353883082693286E-2</c:v>
                </c:pt>
                <c:pt idx="390">
                  <c:v>8.2314355206572681E-2</c:v>
                </c:pt>
                <c:pt idx="391">
                  <c:v>8.2222123495624549E-2</c:v>
                </c:pt>
                <c:pt idx="392">
                  <c:v>8.2011308156314577E-2</c:v>
                </c:pt>
                <c:pt idx="393">
                  <c:v>8.1879548569245841E-2</c:v>
                </c:pt>
                <c:pt idx="394">
                  <c:v>8.1879548569245841E-2</c:v>
                </c:pt>
                <c:pt idx="395">
                  <c:v>8.1853196651832105E-2</c:v>
                </c:pt>
                <c:pt idx="396">
                  <c:v>8.1774140899590869E-2</c:v>
                </c:pt>
                <c:pt idx="397">
                  <c:v>8.1681909188642737E-2</c:v>
                </c:pt>
                <c:pt idx="398">
                  <c:v>8.1668733229935869E-2</c:v>
                </c:pt>
                <c:pt idx="399">
                  <c:v>8.1668733229935869E-2</c:v>
                </c:pt>
                <c:pt idx="400">
                  <c:v>8.1536973642867133E-2</c:v>
                </c:pt>
                <c:pt idx="401">
                  <c:v>7.9349764497526121E-2</c:v>
                </c:pt>
                <c:pt idx="402">
                  <c:v>7.9349764497526121E-2</c:v>
                </c:pt>
                <c:pt idx="403">
                  <c:v>7.9349764497526121E-2</c:v>
                </c:pt>
                <c:pt idx="404">
                  <c:v>7.9086245323388649E-2</c:v>
                </c:pt>
                <c:pt idx="405">
                  <c:v>7.9033541488561149E-2</c:v>
                </c:pt>
                <c:pt idx="406">
                  <c:v>7.9007189571147413E-2</c:v>
                </c:pt>
                <c:pt idx="407">
                  <c:v>7.9007189571147413E-2</c:v>
                </c:pt>
                <c:pt idx="408">
                  <c:v>7.8875429984078677E-2</c:v>
                </c:pt>
                <c:pt idx="409">
                  <c:v>7.8875429984078677E-2</c:v>
                </c:pt>
                <c:pt idx="410">
                  <c:v>7.8875429984078677E-2</c:v>
                </c:pt>
                <c:pt idx="411">
                  <c:v>7.8822726149251177E-2</c:v>
                </c:pt>
                <c:pt idx="412">
                  <c:v>7.8348391635803732E-2</c:v>
                </c:pt>
                <c:pt idx="413">
                  <c:v>7.8322039718389969E-2</c:v>
                </c:pt>
                <c:pt idx="414">
                  <c:v>7.8216632048734996E-2</c:v>
                </c:pt>
                <c:pt idx="415">
                  <c:v>7.8216632048734996E-2</c:v>
                </c:pt>
                <c:pt idx="416">
                  <c:v>7.8216632048734996E-2</c:v>
                </c:pt>
                <c:pt idx="417">
                  <c:v>7.8216632048734996E-2</c:v>
                </c:pt>
                <c:pt idx="418">
                  <c:v>7.8216632048734996E-2</c:v>
                </c:pt>
                <c:pt idx="419">
                  <c:v>7.6398349747186428E-2</c:v>
                </c:pt>
                <c:pt idx="420">
                  <c:v>7.638517378847956E-2</c:v>
                </c:pt>
                <c:pt idx="421">
                  <c:v>7.610847865563522E-2</c:v>
                </c:pt>
                <c:pt idx="422">
                  <c:v>7.610847865563522E-2</c:v>
                </c:pt>
                <c:pt idx="423">
                  <c:v>7.5910839275032116E-2</c:v>
                </c:pt>
                <c:pt idx="424">
                  <c:v>7.5910839275032116E-2</c:v>
                </c:pt>
                <c:pt idx="425">
                  <c:v>7.589766331632522E-2</c:v>
                </c:pt>
                <c:pt idx="426">
                  <c:v>7.589766331632522E-2</c:v>
                </c:pt>
                <c:pt idx="427">
                  <c:v>7.5528736472532776E-2</c:v>
                </c:pt>
                <c:pt idx="428">
                  <c:v>7.3815861840639208E-2</c:v>
                </c:pt>
                <c:pt idx="429">
                  <c:v>7.3684102253570471E-2</c:v>
                </c:pt>
                <c:pt idx="430">
                  <c:v>7.3631398418742972E-2</c:v>
                </c:pt>
                <c:pt idx="431">
                  <c:v>7.3605046501329235E-2</c:v>
                </c:pt>
                <c:pt idx="432">
                  <c:v>7.3605046501329235E-2</c:v>
                </c:pt>
                <c:pt idx="433">
                  <c:v>7.3512814790381104E-2</c:v>
                </c:pt>
                <c:pt idx="434">
                  <c:v>7.3288823492364263E-2</c:v>
                </c:pt>
                <c:pt idx="435">
                  <c:v>7.3288823492364263E-2</c:v>
                </c:pt>
                <c:pt idx="436">
                  <c:v>7.3288823492364263E-2</c:v>
                </c:pt>
                <c:pt idx="437">
                  <c:v>7.3104360070468027E-2</c:v>
                </c:pt>
                <c:pt idx="438">
                  <c:v>7.2959424524692423E-2</c:v>
                </c:pt>
                <c:pt idx="439">
                  <c:v>7.2709081309261819E-2</c:v>
                </c:pt>
                <c:pt idx="440">
                  <c:v>7.2709081309261819E-2</c:v>
                </c:pt>
                <c:pt idx="441">
                  <c:v>7.2643201515727451E-2</c:v>
                </c:pt>
                <c:pt idx="442">
                  <c:v>7.0956678801247647E-2</c:v>
                </c:pt>
                <c:pt idx="443">
                  <c:v>7.0495520246507071E-2</c:v>
                </c:pt>
                <c:pt idx="444">
                  <c:v>7.0469168329093307E-2</c:v>
                </c:pt>
                <c:pt idx="445">
                  <c:v>7.0363760659438335E-2</c:v>
                </c:pt>
                <c:pt idx="446">
                  <c:v>6.8071143844442322E-2</c:v>
                </c:pt>
                <c:pt idx="447">
                  <c:v>6.8071143844442322E-2</c:v>
                </c:pt>
                <c:pt idx="448">
                  <c:v>6.7939384257373586E-2</c:v>
                </c:pt>
                <c:pt idx="449">
                  <c:v>6.7939384257373586E-2</c:v>
                </c:pt>
                <c:pt idx="450">
                  <c:v>6.7728568918063614E-2</c:v>
                </c:pt>
                <c:pt idx="451">
                  <c:v>6.7649513165822378E-2</c:v>
                </c:pt>
                <c:pt idx="452">
                  <c:v>6.7544105496167378E-2</c:v>
                </c:pt>
                <c:pt idx="453">
                  <c:v>6.7544105496167378E-2</c:v>
                </c:pt>
                <c:pt idx="454">
                  <c:v>6.7517753578753642E-2</c:v>
                </c:pt>
                <c:pt idx="455">
                  <c:v>6.7517753578753642E-2</c:v>
                </c:pt>
                <c:pt idx="456">
                  <c:v>6.7465049743926142E-2</c:v>
                </c:pt>
                <c:pt idx="457">
                  <c:v>6.7465049743926142E-2</c:v>
                </c:pt>
                <c:pt idx="458">
                  <c:v>6.7333290156857406E-2</c:v>
                </c:pt>
                <c:pt idx="459">
                  <c:v>6.7333290156857406E-2</c:v>
                </c:pt>
                <c:pt idx="460">
                  <c:v>6.7175178652374906E-2</c:v>
                </c:pt>
                <c:pt idx="461">
                  <c:v>6.7069770982719934E-2</c:v>
                </c:pt>
                <c:pt idx="462">
                  <c:v>6.6964363313064934E-2</c:v>
                </c:pt>
                <c:pt idx="463">
                  <c:v>6.5014321424447657E-2</c:v>
                </c:pt>
                <c:pt idx="464">
                  <c:v>6.4961617589620158E-2</c:v>
                </c:pt>
                <c:pt idx="465">
                  <c:v>6.4856209919965158E-2</c:v>
                </c:pt>
                <c:pt idx="466">
                  <c:v>6.4566338828413949E-2</c:v>
                </c:pt>
                <c:pt idx="467">
                  <c:v>6.4566338828413949E-2</c:v>
                </c:pt>
                <c:pt idx="468">
                  <c:v>6.4566338828413949E-2</c:v>
                </c:pt>
                <c:pt idx="469">
                  <c:v>6.4566338828413949E-2</c:v>
                </c:pt>
                <c:pt idx="470">
                  <c:v>6.4566338828413949E-2</c:v>
                </c:pt>
                <c:pt idx="471">
                  <c:v>6.4566338828413949E-2</c:v>
                </c:pt>
                <c:pt idx="472">
                  <c:v>6.4539986911000186E-2</c:v>
                </c:pt>
                <c:pt idx="473">
                  <c:v>6.2352777765659173E-2</c:v>
                </c:pt>
                <c:pt idx="474">
                  <c:v>6.2273722013417937E-2</c:v>
                </c:pt>
                <c:pt idx="475">
                  <c:v>6.2273722013417937E-2</c:v>
                </c:pt>
                <c:pt idx="476">
                  <c:v>6.2115610508935465E-2</c:v>
                </c:pt>
                <c:pt idx="477">
                  <c:v>6.1931147087039229E-2</c:v>
                </c:pt>
                <c:pt idx="478">
                  <c:v>6.1614924078074257E-2</c:v>
                </c:pt>
                <c:pt idx="479">
                  <c:v>5.9493594726267612E-2</c:v>
                </c:pt>
                <c:pt idx="480">
                  <c:v>5.9085140006354536E-2</c:v>
                </c:pt>
                <c:pt idx="481">
                  <c:v>5.9032436171527036E-2</c:v>
                </c:pt>
                <c:pt idx="482">
                  <c:v>5.9019260212820168E-2</c:v>
                </c:pt>
                <c:pt idx="483">
                  <c:v>5.8663509327734564E-2</c:v>
                </c:pt>
                <c:pt idx="484">
                  <c:v>5.8479045905838356E-2</c:v>
                </c:pt>
                <c:pt idx="485">
                  <c:v>5.637089251273858E-2</c:v>
                </c:pt>
                <c:pt idx="486">
                  <c:v>5.631818867791108E-2</c:v>
                </c:pt>
                <c:pt idx="487">
                  <c:v>5.6186429090842344E-2</c:v>
                </c:pt>
                <c:pt idx="488">
                  <c:v>5.5712094577394899E-2</c:v>
                </c:pt>
                <c:pt idx="489">
                  <c:v>5.5659390742567399E-2</c:v>
                </c:pt>
                <c:pt idx="490">
                  <c:v>5.3551237349467623E-2</c:v>
                </c:pt>
                <c:pt idx="491">
                  <c:v>5.3551237349467623E-2</c:v>
                </c:pt>
                <c:pt idx="492">
                  <c:v>5.3327246051450755E-2</c:v>
                </c:pt>
                <c:pt idx="493">
                  <c:v>5.0929221566799771E-2</c:v>
                </c:pt>
                <c:pt idx="494">
                  <c:v>5.0850165814558534E-2</c:v>
                </c:pt>
                <c:pt idx="495">
                  <c:v>5.0692054310076062E-2</c:v>
                </c:pt>
                <c:pt idx="496">
                  <c:v>5.0533942805593562E-2</c:v>
                </c:pt>
                <c:pt idx="497">
                  <c:v>5.037583130111109E-2</c:v>
                </c:pt>
                <c:pt idx="498">
                  <c:v>5.0309951507576722E-2</c:v>
                </c:pt>
                <c:pt idx="499">
                  <c:v>4.7648407848788238E-2</c:v>
                </c:pt>
                <c:pt idx="500">
                  <c:v>4.7648407848788238E-2</c:v>
                </c:pt>
                <c:pt idx="501">
                  <c:v>4.7345360798530162E-2</c:v>
                </c:pt>
                <c:pt idx="502">
                  <c:v>4.5869653423360301E-2</c:v>
                </c:pt>
                <c:pt idx="503">
                  <c:v>4.5250383364137253E-2</c:v>
                </c:pt>
                <c:pt idx="504">
                  <c:v>4.4828752685517281E-2</c:v>
                </c:pt>
                <c:pt idx="505">
                  <c:v>4.4828752685517281E-2</c:v>
                </c:pt>
                <c:pt idx="506">
                  <c:v>4.4762872891982941E-2</c:v>
                </c:pt>
                <c:pt idx="507">
                  <c:v>4.4696993098448545E-2</c:v>
                </c:pt>
                <c:pt idx="508">
                  <c:v>4.4538881593966073E-2</c:v>
                </c:pt>
                <c:pt idx="509">
                  <c:v>4.4538881593966073E-2</c:v>
                </c:pt>
                <c:pt idx="510">
                  <c:v>4.2193560944142561E-2</c:v>
                </c:pt>
                <c:pt idx="511">
                  <c:v>4.2193560944142561E-2</c:v>
                </c:pt>
                <c:pt idx="512">
                  <c:v>4.0190815220697784E-2</c:v>
                </c:pt>
                <c:pt idx="513">
                  <c:v>3.9637424955009104E-2</c:v>
                </c:pt>
                <c:pt idx="514">
                  <c:v>3.9518841326647236E-2</c:v>
                </c:pt>
                <c:pt idx="515">
                  <c:v>3.9242146193802896E-2</c:v>
                </c:pt>
                <c:pt idx="516">
                  <c:v>3.921579427638916E-2</c:v>
                </c:pt>
                <c:pt idx="517">
                  <c:v>3.9136738524147896E-2</c:v>
                </c:pt>
                <c:pt idx="518">
                  <c:v>3.889957126742416E-2</c:v>
                </c:pt>
                <c:pt idx="519">
                  <c:v>3.8794163597769216E-2</c:v>
                </c:pt>
                <c:pt idx="520">
                  <c:v>3.845158867139048E-2</c:v>
                </c:pt>
                <c:pt idx="521">
                  <c:v>3.8372532919149216E-2</c:v>
                </c:pt>
                <c:pt idx="522">
                  <c:v>3.8372532919149216E-2</c:v>
                </c:pt>
                <c:pt idx="523">
                  <c:v>3.6448842947945703E-2</c:v>
                </c:pt>
                <c:pt idx="524">
                  <c:v>3.6448842947945703E-2</c:v>
                </c:pt>
                <c:pt idx="525">
                  <c:v>3.6448842947945703E-2</c:v>
                </c:pt>
                <c:pt idx="526">
                  <c:v>3.6238027608635703E-2</c:v>
                </c:pt>
                <c:pt idx="527">
                  <c:v>3.6198499732515099E-2</c:v>
                </c:pt>
                <c:pt idx="528">
                  <c:v>3.6106268021566967E-2</c:v>
                </c:pt>
                <c:pt idx="529">
                  <c:v>3.6027212269325759E-2</c:v>
                </c:pt>
                <c:pt idx="530">
                  <c:v>3.5803220971308891E-2</c:v>
                </c:pt>
                <c:pt idx="531">
                  <c:v>3.5737341177774495E-2</c:v>
                </c:pt>
                <c:pt idx="532">
                  <c:v>3.3734595454329719E-2</c:v>
                </c:pt>
                <c:pt idx="533">
                  <c:v>3.3681891619502247E-2</c:v>
                </c:pt>
                <c:pt idx="534">
                  <c:v>3.3681891619502247E-2</c:v>
                </c:pt>
                <c:pt idx="535">
                  <c:v>3.3418372445364775E-2</c:v>
                </c:pt>
                <c:pt idx="536">
                  <c:v>3.3088973477692907E-2</c:v>
                </c:pt>
                <c:pt idx="537">
                  <c:v>3.136292288709247E-2</c:v>
                </c:pt>
                <c:pt idx="538">
                  <c:v>3.1099403712954998E-2</c:v>
                </c:pt>
                <c:pt idx="539">
                  <c:v>3.0572365364680054E-2</c:v>
                </c:pt>
                <c:pt idx="540">
                  <c:v>3.0440605777611318E-2</c:v>
                </c:pt>
                <c:pt idx="541">
                  <c:v>3.0414253860197582E-2</c:v>
                </c:pt>
                <c:pt idx="542">
                  <c:v>3.0071678933818902E-2</c:v>
                </c:pt>
                <c:pt idx="543">
                  <c:v>2.806893321037407E-2</c:v>
                </c:pt>
                <c:pt idx="544">
                  <c:v>2.7989877458132861E-2</c:v>
                </c:pt>
                <c:pt idx="545">
                  <c:v>2.7594598696926653E-2</c:v>
                </c:pt>
                <c:pt idx="546">
                  <c:v>2.6566873917790501E-2</c:v>
                </c:pt>
                <c:pt idx="547">
                  <c:v>2.4669535864000725E-2</c:v>
                </c:pt>
                <c:pt idx="548">
                  <c:v>2.1533657691764796E-2</c:v>
                </c:pt>
                <c:pt idx="549">
                  <c:v>1.6368681878670355E-2</c:v>
                </c:pt>
                <c:pt idx="550">
                  <c:v>1.5815291612981675E-2</c:v>
                </c:pt>
                <c:pt idx="551">
                  <c:v>1.3443619045744426E-2</c:v>
                </c:pt>
                <c:pt idx="552">
                  <c:v>1.0544908130232233E-2</c:v>
                </c:pt>
                <c:pt idx="553">
                  <c:v>1.0228685121267234E-2</c:v>
                </c:pt>
                <c:pt idx="554">
                  <c:v>8.0414759759262489E-3</c:v>
                </c:pt>
                <c:pt idx="555">
                  <c:v>5.1427650604140562E-3</c:v>
                </c:pt>
                <c:pt idx="556">
                  <c:v>5.1427650604140562E-3</c:v>
                </c:pt>
                <c:pt idx="557">
                  <c:v>4.4312632902428484E-3</c:v>
                </c:pt>
                <c:pt idx="558">
                  <c:v>2.5075733190393357E-3</c:v>
                </c:pt>
                <c:pt idx="559">
                  <c:v>2.2967579797293358E-3</c:v>
                </c:pt>
                <c:pt idx="560">
                  <c:v>2.0727666817124679E-3</c:v>
                </c:pt>
                <c:pt idx="561">
                  <c:v>1.9805349707643916E-3</c:v>
                </c:pt>
                <c:pt idx="562">
                  <c:v>-2.5937800940412092E-4</c:v>
                </c:pt>
                <c:pt idx="563">
                  <c:v>-6.1512889448972485E-4</c:v>
                </c:pt>
                <c:pt idx="564">
                  <c:v>-8.1276827509280114E-4</c:v>
                </c:pt>
                <c:pt idx="565">
                  <c:v>-9.7087977957532878E-4</c:v>
                </c:pt>
                <c:pt idx="566">
                  <c:v>-3.6324234383637855E-3</c:v>
                </c:pt>
                <c:pt idx="567">
                  <c:v>-3.6324234383637855E-3</c:v>
                </c:pt>
                <c:pt idx="568">
                  <c:v>-3.7905349428462576E-3</c:v>
                </c:pt>
                <c:pt idx="569">
                  <c:v>-6.0567998404285062E-3</c:v>
                </c:pt>
                <c:pt idx="570">
                  <c:v>-6.7419496931859224E-3</c:v>
                </c:pt>
                <c:pt idx="571">
                  <c:v>-6.9132371563753181E-3</c:v>
                </c:pt>
                <c:pt idx="572">
                  <c:v>-9.5352529390431706E-3</c:v>
                </c:pt>
                <c:pt idx="573">
                  <c:v>-1.2183620639124759E-2</c:v>
                </c:pt>
                <c:pt idx="574">
                  <c:v>-1.2302204267486572E-2</c:v>
                </c:pt>
                <c:pt idx="575">
                  <c:v>-1.443670957800014E-2</c:v>
                </c:pt>
                <c:pt idx="576">
                  <c:v>-1.5279970935240028E-2</c:v>
                </c:pt>
                <c:pt idx="577">
                  <c:v>-1.7704347337304749E-2</c:v>
                </c:pt>
                <c:pt idx="578">
                  <c:v>-1.7704347337304749E-2</c:v>
                </c:pt>
                <c:pt idx="579">
                  <c:v>-1.7757051172132277E-2</c:v>
                </c:pt>
                <c:pt idx="580">
                  <c:v>-2.297473082005419E-2</c:v>
                </c:pt>
                <c:pt idx="581">
                  <c:v>-2.339636149867419E-2</c:v>
                </c:pt>
                <c:pt idx="582">
                  <c:v>-2.6136960909703855E-2</c:v>
                </c:pt>
                <c:pt idx="583">
                  <c:v>-2.8903912238147311E-2</c:v>
                </c:pt>
                <c:pt idx="584">
                  <c:v>-2.9114727577457311E-2</c:v>
                </c:pt>
                <c:pt idx="585">
                  <c:v>-3.182897507107324E-2</c:v>
                </c:pt>
                <c:pt idx="586">
                  <c:v>-3.1881678905900768E-2</c:v>
                </c:pt>
                <c:pt idx="587">
                  <c:v>-3.203979041038324E-2</c:v>
                </c:pt>
                <c:pt idx="588">
                  <c:v>-3.4859445573654169E-2</c:v>
                </c:pt>
                <c:pt idx="589">
                  <c:v>-3.7626396902097625E-2</c:v>
                </c:pt>
                <c:pt idx="590">
                  <c:v>-4.0393348230541082E-2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38-4C43-9CD5-05AD775783E5}"/>
            </c:ext>
          </c:extLst>
        </c:ser>
        <c:ser>
          <c:idx val="5"/>
          <c:order val="2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-1613</c:v>
                </c:pt>
                <c:pt idx="1">
                  <c:v>-1539</c:v>
                </c:pt>
                <c:pt idx="2">
                  <c:v>-1095</c:v>
                </c:pt>
                <c:pt idx="3">
                  <c:v>-477</c:v>
                </c:pt>
                <c:pt idx="4">
                  <c:v>-459</c:v>
                </c:pt>
                <c:pt idx="5">
                  <c:v>-459</c:v>
                </c:pt>
                <c:pt idx="6">
                  <c:v>-433</c:v>
                </c:pt>
                <c:pt idx="7">
                  <c:v>-426</c:v>
                </c:pt>
                <c:pt idx="8">
                  <c:v>-399</c:v>
                </c:pt>
                <c:pt idx="9">
                  <c:v>-378</c:v>
                </c:pt>
                <c:pt idx="10">
                  <c:v>-368</c:v>
                </c:pt>
                <c:pt idx="11">
                  <c:v>-365</c:v>
                </c:pt>
                <c:pt idx="12">
                  <c:v>-339</c:v>
                </c:pt>
                <c:pt idx="13">
                  <c:v>-339</c:v>
                </c:pt>
                <c:pt idx="14">
                  <c:v>-336</c:v>
                </c:pt>
                <c:pt idx="15">
                  <c:v>-334</c:v>
                </c:pt>
                <c:pt idx="16">
                  <c:v>-333</c:v>
                </c:pt>
                <c:pt idx="17">
                  <c:v>-331</c:v>
                </c:pt>
                <c:pt idx="18">
                  <c:v>-331</c:v>
                </c:pt>
                <c:pt idx="19">
                  <c:v>-224</c:v>
                </c:pt>
                <c:pt idx="20">
                  <c:v>-136</c:v>
                </c:pt>
                <c:pt idx="21">
                  <c:v>-108</c:v>
                </c:pt>
                <c:pt idx="22">
                  <c:v>-87</c:v>
                </c:pt>
                <c:pt idx="23">
                  <c:v>-44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66</c:v>
                </c:pt>
                <c:pt idx="28">
                  <c:v>71</c:v>
                </c:pt>
                <c:pt idx="29">
                  <c:v>84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95</c:v>
                </c:pt>
                <c:pt idx="34">
                  <c:v>108</c:v>
                </c:pt>
                <c:pt idx="35">
                  <c:v>108</c:v>
                </c:pt>
                <c:pt idx="36">
                  <c:v>110</c:v>
                </c:pt>
                <c:pt idx="37">
                  <c:v>176</c:v>
                </c:pt>
                <c:pt idx="38">
                  <c:v>202</c:v>
                </c:pt>
                <c:pt idx="39">
                  <c:v>205</c:v>
                </c:pt>
                <c:pt idx="40">
                  <c:v>205</c:v>
                </c:pt>
                <c:pt idx="41">
                  <c:v>207</c:v>
                </c:pt>
                <c:pt idx="42">
                  <c:v>220</c:v>
                </c:pt>
                <c:pt idx="43">
                  <c:v>223</c:v>
                </c:pt>
                <c:pt idx="44">
                  <c:v>271</c:v>
                </c:pt>
                <c:pt idx="45">
                  <c:v>274</c:v>
                </c:pt>
                <c:pt idx="46">
                  <c:v>281</c:v>
                </c:pt>
                <c:pt idx="47">
                  <c:v>289</c:v>
                </c:pt>
                <c:pt idx="48">
                  <c:v>297</c:v>
                </c:pt>
                <c:pt idx="49">
                  <c:v>310</c:v>
                </c:pt>
                <c:pt idx="50">
                  <c:v>315</c:v>
                </c:pt>
                <c:pt idx="51">
                  <c:v>318</c:v>
                </c:pt>
                <c:pt idx="52">
                  <c:v>321</c:v>
                </c:pt>
                <c:pt idx="53">
                  <c:v>376</c:v>
                </c:pt>
                <c:pt idx="54">
                  <c:v>392</c:v>
                </c:pt>
                <c:pt idx="55">
                  <c:v>421</c:v>
                </c:pt>
                <c:pt idx="56">
                  <c:v>435</c:v>
                </c:pt>
                <c:pt idx="57">
                  <c:v>441</c:v>
                </c:pt>
                <c:pt idx="58">
                  <c:v>523</c:v>
                </c:pt>
                <c:pt idx="59">
                  <c:v>539</c:v>
                </c:pt>
                <c:pt idx="60">
                  <c:v>544</c:v>
                </c:pt>
                <c:pt idx="61">
                  <c:v>549</c:v>
                </c:pt>
                <c:pt idx="62">
                  <c:v>641</c:v>
                </c:pt>
                <c:pt idx="63">
                  <c:v>708</c:v>
                </c:pt>
                <c:pt idx="64">
                  <c:v>746</c:v>
                </c:pt>
                <c:pt idx="65">
                  <c:v>757</c:v>
                </c:pt>
                <c:pt idx="66">
                  <c:v>757</c:v>
                </c:pt>
                <c:pt idx="67">
                  <c:v>845</c:v>
                </c:pt>
                <c:pt idx="68">
                  <c:v>851</c:v>
                </c:pt>
                <c:pt idx="69">
                  <c:v>851</c:v>
                </c:pt>
                <c:pt idx="70">
                  <c:v>859</c:v>
                </c:pt>
                <c:pt idx="71">
                  <c:v>859</c:v>
                </c:pt>
                <c:pt idx="72">
                  <c:v>985</c:v>
                </c:pt>
                <c:pt idx="73">
                  <c:v>1198</c:v>
                </c:pt>
                <c:pt idx="74">
                  <c:v>1254</c:v>
                </c:pt>
                <c:pt idx="75">
                  <c:v>1566</c:v>
                </c:pt>
                <c:pt idx="76">
                  <c:v>1622</c:v>
                </c:pt>
                <c:pt idx="77">
                  <c:v>1826</c:v>
                </c:pt>
                <c:pt idx="78">
                  <c:v>1831</c:v>
                </c:pt>
                <c:pt idx="79">
                  <c:v>1844</c:v>
                </c:pt>
                <c:pt idx="80">
                  <c:v>1895</c:v>
                </c:pt>
                <c:pt idx="81">
                  <c:v>1900</c:v>
                </c:pt>
                <c:pt idx="82">
                  <c:v>1910</c:v>
                </c:pt>
                <c:pt idx="83">
                  <c:v>1916</c:v>
                </c:pt>
                <c:pt idx="84">
                  <c:v>1918</c:v>
                </c:pt>
                <c:pt idx="85">
                  <c:v>1923</c:v>
                </c:pt>
                <c:pt idx="86">
                  <c:v>1926</c:v>
                </c:pt>
                <c:pt idx="87">
                  <c:v>1936</c:v>
                </c:pt>
                <c:pt idx="88">
                  <c:v>1947</c:v>
                </c:pt>
                <c:pt idx="89">
                  <c:v>1952</c:v>
                </c:pt>
                <c:pt idx="90">
                  <c:v>1954</c:v>
                </c:pt>
                <c:pt idx="91">
                  <c:v>1962</c:v>
                </c:pt>
                <c:pt idx="92">
                  <c:v>2026</c:v>
                </c:pt>
                <c:pt idx="93">
                  <c:v>2031</c:v>
                </c:pt>
                <c:pt idx="94">
                  <c:v>2052</c:v>
                </c:pt>
                <c:pt idx="95">
                  <c:v>2057</c:v>
                </c:pt>
                <c:pt idx="96">
                  <c:v>2120</c:v>
                </c:pt>
                <c:pt idx="97">
                  <c:v>2146</c:v>
                </c:pt>
                <c:pt idx="98">
                  <c:v>2233</c:v>
                </c:pt>
                <c:pt idx="99">
                  <c:v>2257</c:v>
                </c:pt>
                <c:pt idx="100">
                  <c:v>2267</c:v>
                </c:pt>
                <c:pt idx="101">
                  <c:v>2323</c:v>
                </c:pt>
                <c:pt idx="102">
                  <c:v>2365</c:v>
                </c:pt>
                <c:pt idx="103">
                  <c:v>2436</c:v>
                </c:pt>
                <c:pt idx="104">
                  <c:v>2475</c:v>
                </c:pt>
                <c:pt idx="105">
                  <c:v>2492</c:v>
                </c:pt>
                <c:pt idx="106">
                  <c:v>2546</c:v>
                </c:pt>
                <c:pt idx="107">
                  <c:v>2572</c:v>
                </c:pt>
                <c:pt idx="108">
                  <c:v>2580</c:v>
                </c:pt>
                <c:pt idx="109">
                  <c:v>2580</c:v>
                </c:pt>
                <c:pt idx="110">
                  <c:v>2777</c:v>
                </c:pt>
                <c:pt idx="111">
                  <c:v>2785</c:v>
                </c:pt>
                <c:pt idx="112">
                  <c:v>3011</c:v>
                </c:pt>
                <c:pt idx="113">
                  <c:v>3016</c:v>
                </c:pt>
                <c:pt idx="114">
                  <c:v>3029</c:v>
                </c:pt>
                <c:pt idx="115">
                  <c:v>3034</c:v>
                </c:pt>
                <c:pt idx="116">
                  <c:v>3060</c:v>
                </c:pt>
                <c:pt idx="117">
                  <c:v>3126</c:v>
                </c:pt>
                <c:pt idx="118">
                  <c:v>3129</c:v>
                </c:pt>
                <c:pt idx="119">
                  <c:v>3190</c:v>
                </c:pt>
                <c:pt idx="120">
                  <c:v>3195</c:v>
                </c:pt>
                <c:pt idx="121">
                  <c:v>3203</c:v>
                </c:pt>
                <c:pt idx="122">
                  <c:v>3203</c:v>
                </c:pt>
                <c:pt idx="123">
                  <c:v>3206</c:v>
                </c:pt>
                <c:pt idx="124">
                  <c:v>3218</c:v>
                </c:pt>
                <c:pt idx="125">
                  <c:v>3221</c:v>
                </c:pt>
                <c:pt idx="126">
                  <c:v>3221</c:v>
                </c:pt>
                <c:pt idx="127">
                  <c:v>3226</c:v>
                </c:pt>
                <c:pt idx="128">
                  <c:v>3229</c:v>
                </c:pt>
                <c:pt idx="129">
                  <c:v>3231</c:v>
                </c:pt>
                <c:pt idx="130">
                  <c:v>3232</c:v>
                </c:pt>
                <c:pt idx="131">
                  <c:v>3234</c:v>
                </c:pt>
                <c:pt idx="132">
                  <c:v>3239</c:v>
                </c:pt>
                <c:pt idx="133">
                  <c:v>3242</c:v>
                </c:pt>
                <c:pt idx="134">
                  <c:v>3382</c:v>
                </c:pt>
                <c:pt idx="135">
                  <c:v>3413</c:v>
                </c:pt>
                <c:pt idx="136">
                  <c:v>3444</c:v>
                </c:pt>
                <c:pt idx="137">
                  <c:v>3447</c:v>
                </c:pt>
                <c:pt idx="138">
                  <c:v>3450</c:v>
                </c:pt>
                <c:pt idx="139">
                  <c:v>3455</c:v>
                </c:pt>
                <c:pt idx="140">
                  <c:v>3534</c:v>
                </c:pt>
                <c:pt idx="141">
                  <c:v>3544</c:v>
                </c:pt>
                <c:pt idx="142">
                  <c:v>3549</c:v>
                </c:pt>
                <c:pt idx="143">
                  <c:v>3562</c:v>
                </c:pt>
                <c:pt idx="144">
                  <c:v>3575</c:v>
                </c:pt>
                <c:pt idx="145">
                  <c:v>3606</c:v>
                </c:pt>
                <c:pt idx="146">
                  <c:v>3631</c:v>
                </c:pt>
                <c:pt idx="147">
                  <c:v>3634</c:v>
                </c:pt>
                <c:pt idx="148">
                  <c:v>3657</c:v>
                </c:pt>
                <c:pt idx="149">
                  <c:v>3678</c:v>
                </c:pt>
                <c:pt idx="150">
                  <c:v>3741</c:v>
                </c:pt>
                <c:pt idx="151">
                  <c:v>3767</c:v>
                </c:pt>
                <c:pt idx="152">
                  <c:v>3883</c:v>
                </c:pt>
                <c:pt idx="153">
                  <c:v>3991</c:v>
                </c:pt>
                <c:pt idx="154">
                  <c:v>4083</c:v>
                </c:pt>
                <c:pt idx="155">
                  <c:v>4104</c:v>
                </c:pt>
                <c:pt idx="156">
                  <c:v>4529</c:v>
                </c:pt>
                <c:pt idx="157">
                  <c:v>4611</c:v>
                </c:pt>
                <c:pt idx="158">
                  <c:v>4650</c:v>
                </c:pt>
                <c:pt idx="159">
                  <c:v>4745</c:v>
                </c:pt>
                <c:pt idx="160">
                  <c:v>4750</c:v>
                </c:pt>
                <c:pt idx="161">
                  <c:v>4752</c:v>
                </c:pt>
                <c:pt idx="162">
                  <c:v>4829</c:v>
                </c:pt>
                <c:pt idx="163">
                  <c:v>4829</c:v>
                </c:pt>
                <c:pt idx="164">
                  <c:v>4834</c:v>
                </c:pt>
                <c:pt idx="165">
                  <c:v>4837</c:v>
                </c:pt>
                <c:pt idx="166">
                  <c:v>4845</c:v>
                </c:pt>
                <c:pt idx="167">
                  <c:v>4845</c:v>
                </c:pt>
                <c:pt idx="168">
                  <c:v>4845</c:v>
                </c:pt>
                <c:pt idx="169">
                  <c:v>4845</c:v>
                </c:pt>
                <c:pt idx="170">
                  <c:v>4845</c:v>
                </c:pt>
                <c:pt idx="171">
                  <c:v>4850</c:v>
                </c:pt>
                <c:pt idx="172">
                  <c:v>4860</c:v>
                </c:pt>
                <c:pt idx="173">
                  <c:v>4863</c:v>
                </c:pt>
                <c:pt idx="174">
                  <c:v>4863</c:v>
                </c:pt>
                <c:pt idx="175">
                  <c:v>4863</c:v>
                </c:pt>
                <c:pt idx="176">
                  <c:v>4958</c:v>
                </c:pt>
                <c:pt idx="177">
                  <c:v>5029</c:v>
                </c:pt>
                <c:pt idx="178">
                  <c:v>5071</c:v>
                </c:pt>
                <c:pt idx="179">
                  <c:v>5143</c:v>
                </c:pt>
                <c:pt idx="180">
                  <c:v>5168</c:v>
                </c:pt>
                <c:pt idx="181">
                  <c:v>5178</c:v>
                </c:pt>
                <c:pt idx="182">
                  <c:v>5186</c:v>
                </c:pt>
                <c:pt idx="183">
                  <c:v>5289</c:v>
                </c:pt>
                <c:pt idx="184">
                  <c:v>5473</c:v>
                </c:pt>
                <c:pt idx="185">
                  <c:v>5492</c:v>
                </c:pt>
                <c:pt idx="186">
                  <c:v>5604</c:v>
                </c:pt>
                <c:pt idx="187">
                  <c:v>5604</c:v>
                </c:pt>
                <c:pt idx="188">
                  <c:v>5691</c:v>
                </c:pt>
                <c:pt idx="189">
                  <c:v>5717</c:v>
                </c:pt>
                <c:pt idx="190">
                  <c:v>5725</c:v>
                </c:pt>
                <c:pt idx="191">
                  <c:v>5825</c:v>
                </c:pt>
                <c:pt idx="192">
                  <c:v>5835</c:v>
                </c:pt>
                <c:pt idx="193">
                  <c:v>5886</c:v>
                </c:pt>
                <c:pt idx="194">
                  <c:v>5901</c:v>
                </c:pt>
                <c:pt idx="195">
                  <c:v>5904</c:v>
                </c:pt>
                <c:pt idx="196">
                  <c:v>6048</c:v>
                </c:pt>
                <c:pt idx="197">
                  <c:v>6135</c:v>
                </c:pt>
                <c:pt idx="198">
                  <c:v>6143</c:v>
                </c:pt>
                <c:pt idx="199">
                  <c:v>6153</c:v>
                </c:pt>
                <c:pt idx="200">
                  <c:v>6161</c:v>
                </c:pt>
                <c:pt idx="201">
                  <c:v>6166</c:v>
                </c:pt>
                <c:pt idx="202">
                  <c:v>6240</c:v>
                </c:pt>
                <c:pt idx="203">
                  <c:v>6253</c:v>
                </c:pt>
                <c:pt idx="204">
                  <c:v>6353</c:v>
                </c:pt>
                <c:pt idx="205">
                  <c:v>6358</c:v>
                </c:pt>
                <c:pt idx="206">
                  <c:v>6371</c:v>
                </c:pt>
                <c:pt idx="207">
                  <c:v>6450</c:v>
                </c:pt>
                <c:pt idx="208">
                  <c:v>6451</c:v>
                </c:pt>
                <c:pt idx="209">
                  <c:v>6456</c:v>
                </c:pt>
                <c:pt idx="210">
                  <c:v>6466</c:v>
                </c:pt>
                <c:pt idx="211">
                  <c:v>6466</c:v>
                </c:pt>
                <c:pt idx="212">
                  <c:v>6476</c:v>
                </c:pt>
                <c:pt idx="213">
                  <c:v>6479</c:v>
                </c:pt>
                <c:pt idx="214">
                  <c:v>6479</c:v>
                </c:pt>
                <c:pt idx="215">
                  <c:v>6563</c:v>
                </c:pt>
                <c:pt idx="216">
                  <c:v>6563</c:v>
                </c:pt>
                <c:pt idx="217">
                  <c:v>6564</c:v>
                </c:pt>
                <c:pt idx="218">
                  <c:v>6569</c:v>
                </c:pt>
                <c:pt idx="219">
                  <c:v>6584</c:v>
                </c:pt>
                <c:pt idx="220">
                  <c:v>6584</c:v>
                </c:pt>
                <c:pt idx="221">
                  <c:v>6589</c:v>
                </c:pt>
                <c:pt idx="222">
                  <c:v>6589</c:v>
                </c:pt>
                <c:pt idx="223">
                  <c:v>6589</c:v>
                </c:pt>
                <c:pt idx="224">
                  <c:v>6668</c:v>
                </c:pt>
                <c:pt idx="225">
                  <c:v>6669</c:v>
                </c:pt>
                <c:pt idx="226">
                  <c:v>6687</c:v>
                </c:pt>
                <c:pt idx="227">
                  <c:v>6768</c:v>
                </c:pt>
                <c:pt idx="228">
                  <c:v>6778.5</c:v>
                </c:pt>
                <c:pt idx="229">
                  <c:v>6784</c:v>
                </c:pt>
                <c:pt idx="230">
                  <c:v>6789</c:v>
                </c:pt>
                <c:pt idx="231">
                  <c:v>6789</c:v>
                </c:pt>
                <c:pt idx="232">
                  <c:v>6794</c:v>
                </c:pt>
                <c:pt idx="233">
                  <c:v>6794</c:v>
                </c:pt>
                <c:pt idx="234">
                  <c:v>6802</c:v>
                </c:pt>
                <c:pt idx="235">
                  <c:v>6802</c:v>
                </c:pt>
                <c:pt idx="236">
                  <c:v>6805</c:v>
                </c:pt>
                <c:pt idx="237">
                  <c:v>6805</c:v>
                </c:pt>
                <c:pt idx="238">
                  <c:v>6805</c:v>
                </c:pt>
                <c:pt idx="239">
                  <c:v>6885</c:v>
                </c:pt>
                <c:pt idx="240">
                  <c:v>6889</c:v>
                </c:pt>
                <c:pt idx="241">
                  <c:v>6889</c:v>
                </c:pt>
                <c:pt idx="242">
                  <c:v>6890</c:v>
                </c:pt>
                <c:pt idx="243">
                  <c:v>6894</c:v>
                </c:pt>
                <c:pt idx="244">
                  <c:v>6900</c:v>
                </c:pt>
                <c:pt idx="245">
                  <c:v>6902</c:v>
                </c:pt>
                <c:pt idx="246">
                  <c:v>6915</c:v>
                </c:pt>
                <c:pt idx="247">
                  <c:v>6920</c:v>
                </c:pt>
                <c:pt idx="248">
                  <c:v>6920</c:v>
                </c:pt>
                <c:pt idx="249">
                  <c:v>6981</c:v>
                </c:pt>
                <c:pt idx="250">
                  <c:v>6981</c:v>
                </c:pt>
                <c:pt idx="251">
                  <c:v>6993</c:v>
                </c:pt>
                <c:pt idx="252">
                  <c:v>6994</c:v>
                </c:pt>
                <c:pt idx="253">
                  <c:v>6994</c:v>
                </c:pt>
                <c:pt idx="254">
                  <c:v>6994</c:v>
                </c:pt>
                <c:pt idx="255">
                  <c:v>6994</c:v>
                </c:pt>
                <c:pt idx="256">
                  <c:v>6994</c:v>
                </c:pt>
                <c:pt idx="257">
                  <c:v>7000</c:v>
                </c:pt>
                <c:pt idx="258">
                  <c:v>7002</c:v>
                </c:pt>
                <c:pt idx="259">
                  <c:v>7002</c:v>
                </c:pt>
                <c:pt idx="260">
                  <c:v>7008</c:v>
                </c:pt>
                <c:pt idx="261">
                  <c:v>7100</c:v>
                </c:pt>
                <c:pt idx="262">
                  <c:v>7107</c:v>
                </c:pt>
                <c:pt idx="263">
                  <c:v>7107</c:v>
                </c:pt>
                <c:pt idx="264">
                  <c:v>7107</c:v>
                </c:pt>
                <c:pt idx="265">
                  <c:v>7107</c:v>
                </c:pt>
                <c:pt idx="266">
                  <c:v>7107</c:v>
                </c:pt>
                <c:pt idx="267">
                  <c:v>7107</c:v>
                </c:pt>
                <c:pt idx="268">
                  <c:v>7107</c:v>
                </c:pt>
                <c:pt idx="269">
                  <c:v>7107</c:v>
                </c:pt>
                <c:pt idx="270">
                  <c:v>7112</c:v>
                </c:pt>
                <c:pt idx="271">
                  <c:v>7112</c:v>
                </c:pt>
                <c:pt idx="272">
                  <c:v>7116.5</c:v>
                </c:pt>
                <c:pt idx="273">
                  <c:v>7120</c:v>
                </c:pt>
                <c:pt idx="274">
                  <c:v>7120</c:v>
                </c:pt>
                <c:pt idx="275">
                  <c:v>7121</c:v>
                </c:pt>
                <c:pt idx="276">
                  <c:v>7121</c:v>
                </c:pt>
                <c:pt idx="277">
                  <c:v>7125</c:v>
                </c:pt>
                <c:pt idx="278">
                  <c:v>7133</c:v>
                </c:pt>
                <c:pt idx="279">
                  <c:v>7138</c:v>
                </c:pt>
                <c:pt idx="280">
                  <c:v>7209</c:v>
                </c:pt>
                <c:pt idx="281">
                  <c:v>7212</c:v>
                </c:pt>
                <c:pt idx="282">
                  <c:v>7213</c:v>
                </c:pt>
                <c:pt idx="283">
                  <c:v>7213</c:v>
                </c:pt>
                <c:pt idx="284">
                  <c:v>7220</c:v>
                </c:pt>
                <c:pt idx="285">
                  <c:v>7220</c:v>
                </c:pt>
                <c:pt idx="286">
                  <c:v>7225</c:v>
                </c:pt>
                <c:pt idx="287">
                  <c:v>7225</c:v>
                </c:pt>
                <c:pt idx="288">
                  <c:v>7225</c:v>
                </c:pt>
                <c:pt idx="289">
                  <c:v>7225</c:v>
                </c:pt>
                <c:pt idx="290">
                  <c:v>7233</c:v>
                </c:pt>
                <c:pt idx="291">
                  <c:v>7233</c:v>
                </c:pt>
                <c:pt idx="292">
                  <c:v>7238</c:v>
                </c:pt>
                <c:pt idx="293">
                  <c:v>7238</c:v>
                </c:pt>
                <c:pt idx="294">
                  <c:v>7312</c:v>
                </c:pt>
                <c:pt idx="295">
                  <c:v>7312</c:v>
                </c:pt>
                <c:pt idx="296">
                  <c:v>7317</c:v>
                </c:pt>
                <c:pt idx="297">
                  <c:v>7318</c:v>
                </c:pt>
                <c:pt idx="298">
                  <c:v>7325</c:v>
                </c:pt>
                <c:pt idx="299">
                  <c:v>7326</c:v>
                </c:pt>
                <c:pt idx="300">
                  <c:v>7326</c:v>
                </c:pt>
                <c:pt idx="301">
                  <c:v>7326</c:v>
                </c:pt>
                <c:pt idx="302">
                  <c:v>7328</c:v>
                </c:pt>
                <c:pt idx="303">
                  <c:v>7343</c:v>
                </c:pt>
                <c:pt idx="304">
                  <c:v>7350</c:v>
                </c:pt>
                <c:pt idx="305">
                  <c:v>7351</c:v>
                </c:pt>
                <c:pt idx="306">
                  <c:v>7351</c:v>
                </c:pt>
                <c:pt idx="307">
                  <c:v>7351</c:v>
                </c:pt>
                <c:pt idx="308">
                  <c:v>7418</c:v>
                </c:pt>
                <c:pt idx="309">
                  <c:v>7418</c:v>
                </c:pt>
                <c:pt idx="310">
                  <c:v>7428</c:v>
                </c:pt>
                <c:pt idx="311">
                  <c:v>7433</c:v>
                </c:pt>
                <c:pt idx="312">
                  <c:v>7438</c:v>
                </c:pt>
                <c:pt idx="313">
                  <c:v>7438</c:v>
                </c:pt>
                <c:pt idx="314">
                  <c:v>7438</c:v>
                </c:pt>
                <c:pt idx="315">
                  <c:v>7438</c:v>
                </c:pt>
                <c:pt idx="316">
                  <c:v>7451</c:v>
                </c:pt>
                <c:pt idx="317">
                  <c:v>7451</c:v>
                </c:pt>
                <c:pt idx="318">
                  <c:v>7464</c:v>
                </c:pt>
                <c:pt idx="319">
                  <c:v>7528</c:v>
                </c:pt>
                <c:pt idx="320">
                  <c:v>7536</c:v>
                </c:pt>
                <c:pt idx="321">
                  <c:v>7539</c:v>
                </c:pt>
                <c:pt idx="322">
                  <c:v>7541</c:v>
                </c:pt>
                <c:pt idx="323">
                  <c:v>7544</c:v>
                </c:pt>
                <c:pt idx="324">
                  <c:v>7544</c:v>
                </c:pt>
                <c:pt idx="325">
                  <c:v>7546</c:v>
                </c:pt>
                <c:pt idx="326">
                  <c:v>7570</c:v>
                </c:pt>
                <c:pt idx="327">
                  <c:v>7604</c:v>
                </c:pt>
                <c:pt idx="328">
                  <c:v>7615</c:v>
                </c:pt>
                <c:pt idx="329">
                  <c:v>7625</c:v>
                </c:pt>
                <c:pt idx="330">
                  <c:v>7628</c:v>
                </c:pt>
                <c:pt idx="331">
                  <c:v>7633</c:v>
                </c:pt>
                <c:pt idx="332">
                  <c:v>7641</c:v>
                </c:pt>
                <c:pt idx="333">
                  <c:v>7643</c:v>
                </c:pt>
                <c:pt idx="334">
                  <c:v>7649</c:v>
                </c:pt>
                <c:pt idx="335">
                  <c:v>7649</c:v>
                </c:pt>
                <c:pt idx="336">
                  <c:v>7651.5</c:v>
                </c:pt>
                <c:pt idx="337">
                  <c:v>7651.5</c:v>
                </c:pt>
                <c:pt idx="338">
                  <c:v>7656</c:v>
                </c:pt>
                <c:pt idx="339">
                  <c:v>7656</c:v>
                </c:pt>
                <c:pt idx="340">
                  <c:v>7657</c:v>
                </c:pt>
                <c:pt idx="341">
                  <c:v>7657</c:v>
                </c:pt>
                <c:pt idx="342">
                  <c:v>7661</c:v>
                </c:pt>
                <c:pt idx="343">
                  <c:v>7661</c:v>
                </c:pt>
                <c:pt idx="344">
                  <c:v>7661</c:v>
                </c:pt>
                <c:pt idx="345">
                  <c:v>7662</c:v>
                </c:pt>
                <c:pt idx="346">
                  <c:v>7662</c:v>
                </c:pt>
                <c:pt idx="347">
                  <c:v>7736.5</c:v>
                </c:pt>
                <c:pt idx="348">
                  <c:v>7740</c:v>
                </c:pt>
                <c:pt idx="349">
                  <c:v>7742.5</c:v>
                </c:pt>
                <c:pt idx="350">
                  <c:v>7749</c:v>
                </c:pt>
                <c:pt idx="351">
                  <c:v>7751.5</c:v>
                </c:pt>
                <c:pt idx="352">
                  <c:v>7761</c:v>
                </c:pt>
                <c:pt idx="353">
                  <c:v>7769</c:v>
                </c:pt>
                <c:pt idx="354">
                  <c:v>7848.5</c:v>
                </c:pt>
                <c:pt idx="355">
                  <c:v>7852</c:v>
                </c:pt>
                <c:pt idx="356">
                  <c:v>7857</c:v>
                </c:pt>
                <c:pt idx="357">
                  <c:v>7859</c:v>
                </c:pt>
                <c:pt idx="358">
                  <c:v>7859</c:v>
                </c:pt>
                <c:pt idx="359">
                  <c:v>7861</c:v>
                </c:pt>
                <c:pt idx="360">
                  <c:v>7861</c:v>
                </c:pt>
                <c:pt idx="361">
                  <c:v>7869</c:v>
                </c:pt>
                <c:pt idx="362">
                  <c:v>7869</c:v>
                </c:pt>
                <c:pt idx="363">
                  <c:v>7869</c:v>
                </c:pt>
                <c:pt idx="364">
                  <c:v>7869</c:v>
                </c:pt>
                <c:pt idx="365">
                  <c:v>7872</c:v>
                </c:pt>
                <c:pt idx="366">
                  <c:v>7874</c:v>
                </c:pt>
                <c:pt idx="367">
                  <c:v>7874</c:v>
                </c:pt>
                <c:pt idx="368">
                  <c:v>7874</c:v>
                </c:pt>
                <c:pt idx="369">
                  <c:v>7878.5</c:v>
                </c:pt>
                <c:pt idx="370">
                  <c:v>7882</c:v>
                </c:pt>
                <c:pt idx="371">
                  <c:v>7887</c:v>
                </c:pt>
                <c:pt idx="372">
                  <c:v>7900</c:v>
                </c:pt>
                <c:pt idx="373">
                  <c:v>7900</c:v>
                </c:pt>
                <c:pt idx="374">
                  <c:v>7974</c:v>
                </c:pt>
                <c:pt idx="375">
                  <c:v>7974</c:v>
                </c:pt>
                <c:pt idx="376">
                  <c:v>7974</c:v>
                </c:pt>
                <c:pt idx="377">
                  <c:v>7980</c:v>
                </c:pt>
                <c:pt idx="378">
                  <c:v>7982</c:v>
                </c:pt>
                <c:pt idx="379">
                  <c:v>7988</c:v>
                </c:pt>
                <c:pt idx="380">
                  <c:v>7992</c:v>
                </c:pt>
                <c:pt idx="381">
                  <c:v>7992</c:v>
                </c:pt>
                <c:pt idx="382">
                  <c:v>7992</c:v>
                </c:pt>
                <c:pt idx="383">
                  <c:v>8050</c:v>
                </c:pt>
                <c:pt idx="384">
                  <c:v>8053</c:v>
                </c:pt>
                <c:pt idx="385">
                  <c:v>8059</c:v>
                </c:pt>
                <c:pt idx="386">
                  <c:v>8059</c:v>
                </c:pt>
                <c:pt idx="387">
                  <c:v>8061.5</c:v>
                </c:pt>
                <c:pt idx="388">
                  <c:v>8063</c:v>
                </c:pt>
                <c:pt idx="389">
                  <c:v>8066</c:v>
                </c:pt>
                <c:pt idx="390">
                  <c:v>8067.5</c:v>
                </c:pt>
                <c:pt idx="391">
                  <c:v>8071</c:v>
                </c:pt>
                <c:pt idx="392">
                  <c:v>8079</c:v>
                </c:pt>
                <c:pt idx="393">
                  <c:v>8084</c:v>
                </c:pt>
                <c:pt idx="394">
                  <c:v>8084</c:v>
                </c:pt>
                <c:pt idx="395">
                  <c:v>8085</c:v>
                </c:pt>
                <c:pt idx="396">
                  <c:v>8088</c:v>
                </c:pt>
                <c:pt idx="397">
                  <c:v>8091.5</c:v>
                </c:pt>
                <c:pt idx="398">
                  <c:v>8092</c:v>
                </c:pt>
                <c:pt idx="399">
                  <c:v>8092</c:v>
                </c:pt>
                <c:pt idx="400">
                  <c:v>8097</c:v>
                </c:pt>
                <c:pt idx="401">
                  <c:v>8180</c:v>
                </c:pt>
                <c:pt idx="402">
                  <c:v>8180</c:v>
                </c:pt>
                <c:pt idx="403">
                  <c:v>8180</c:v>
                </c:pt>
                <c:pt idx="404">
                  <c:v>8190</c:v>
                </c:pt>
                <c:pt idx="405">
                  <c:v>8192</c:v>
                </c:pt>
                <c:pt idx="406">
                  <c:v>8193</c:v>
                </c:pt>
                <c:pt idx="407">
                  <c:v>8193</c:v>
                </c:pt>
                <c:pt idx="408">
                  <c:v>8198</c:v>
                </c:pt>
                <c:pt idx="409">
                  <c:v>8198</c:v>
                </c:pt>
                <c:pt idx="410">
                  <c:v>8198</c:v>
                </c:pt>
                <c:pt idx="411">
                  <c:v>8200</c:v>
                </c:pt>
                <c:pt idx="412">
                  <c:v>8218</c:v>
                </c:pt>
                <c:pt idx="413">
                  <c:v>8219</c:v>
                </c:pt>
                <c:pt idx="414">
                  <c:v>8223</c:v>
                </c:pt>
                <c:pt idx="415">
                  <c:v>8223</c:v>
                </c:pt>
                <c:pt idx="416">
                  <c:v>8223</c:v>
                </c:pt>
                <c:pt idx="417">
                  <c:v>8223</c:v>
                </c:pt>
                <c:pt idx="418">
                  <c:v>8223</c:v>
                </c:pt>
                <c:pt idx="419">
                  <c:v>8292</c:v>
                </c:pt>
                <c:pt idx="420">
                  <c:v>8292.5</c:v>
                </c:pt>
                <c:pt idx="421">
                  <c:v>8303</c:v>
                </c:pt>
                <c:pt idx="422">
                  <c:v>8303</c:v>
                </c:pt>
                <c:pt idx="423">
                  <c:v>8310.5</c:v>
                </c:pt>
                <c:pt idx="424">
                  <c:v>8310.5</c:v>
                </c:pt>
                <c:pt idx="425">
                  <c:v>8311</c:v>
                </c:pt>
                <c:pt idx="426">
                  <c:v>8311</c:v>
                </c:pt>
                <c:pt idx="427">
                  <c:v>8325</c:v>
                </c:pt>
                <c:pt idx="428">
                  <c:v>8390</c:v>
                </c:pt>
                <c:pt idx="429">
                  <c:v>8395</c:v>
                </c:pt>
                <c:pt idx="430">
                  <c:v>8397</c:v>
                </c:pt>
                <c:pt idx="431">
                  <c:v>8398</c:v>
                </c:pt>
                <c:pt idx="432">
                  <c:v>8398</c:v>
                </c:pt>
                <c:pt idx="433">
                  <c:v>8401.5</c:v>
                </c:pt>
                <c:pt idx="434">
                  <c:v>8410</c:v>
                </c:pt>
                <c:pt idx="435">
                  <c:v>8410</c:v>
                </c:pt>
                <c:pt idx="436">
                  <c:v>8410</c:v>
                </c:pt>
                <c:pt idx="437">
                  <c:v>8417</c:v>
                </c:pt>
                <c:pt idx="438">
                  <c:v>8422.5</c:v>
                </c:pt>
                <c:pt idx="439">
                  <c:v>8432</c:v>
                </c:pt>
                <c:pt idx="440">
                  <c:v>8432</c:v>
                </c:pt>
                <c:pt idx="441">
                  <c:v>8434.5</c:v>
                </c:pt>
                <c:pt idx="442">
                  <c:v>8498.5</c:v>
                </c:pt>
                <c:pt idx="443">
                  <c:v>8516</c:v>
                </c:pt>
                <c:pt idx="444">
                  <c:v>8517</c:v>
                </c:pt>
                <c:pt idx="445">
                  <c:v>8521</c:v>
                </c:pt>
                <c:pt idx="446">
                  <c:v>8608</c:v>
                </c:pt>
                <c:pt idx="447">
                  <c:v>8608</c:v>
                </c:pt>
                <c:pt idx="448">
                  <c:v>8613</c:v>
                </c:pt>
                <c:pt idx="449">
                  <c:v>8613</c:v>
                </c:pt>
                <c:pt idx="450">
                  <c:v>8621</c:v>
                </c:pt>
                <c:pt idx="451">
                  <c:v>8624</c:v>
                </c:pt>
                <c:pt idx="452">
                  <c:v>8628</c:v>
                </c:pt>
                <c:pt idx="453">
                  <c:v>8628</c:v>
                </c:pt>
                <c:pt idx="454">
                  <c:v>8629</c:v>
                </c:pt>
                <c:pt idx="455">
                  <c:v>8629</c:v>
                </c:pt>
                <c:pt idx="456">
                  <c:v>8631</c:v>
                </c:pt>
                <c:pt idx="457">
                  <c:v>8631</c:v>
                </c:pt>
                <c:pt idx="458">
                  <c:v>8636</c:v>
                </c:pt>
                <c:pt idx="459">
                  <c:v>8636</c:v>
                </c:pt>
                <c:pt idx="460">
                  <c:v>8642</c:v>
                </c:pt>
                <c:pt idx="461">
                  <c:v>8646</c:v>
                </c:pt>
                <c:pt idx="462">
                  <c:v>8650</c:v>
                </c:pt>
                <c:pt idx="463">
                  <c:v>8724</c:v>
                </c:pt>
                <c:pt idx="464">
                  <c:v>8726</c:v>
                </c:pt>
                <c:pt idx="465">
                  <c:v>8730</c:v>
                </c:pt>
                <c:pt idx="466">
                  <c:v>8741</c:v>
                </c:pt>
                <c:pt idx="467">
                  <c:v>8741</c:v>
                </c:pt>
                <c:pt idx="468">
                  <c:v>8741</c:v>
                </c:pt>
                <c:pt idx="469">
                  <c:v>8741</c:v>
                </c:pt>
                <c:pt idx="470">
                  <c:v>8741</c:v>
                </c:pt>
                <c:pt idx="471">
                  <c:v>8741</c:v>
                </c:pt>
                <c:pt idx="472">
                  <c:v>8742</c:v>
                </c:pt>
                <c:pt idx="473">
                  <c:v>8825</c:v>
                </c:pt>
                <c:pt idx="474">
                  <c:v>8828</c:v>
                </c:pt>
                <c:pt idx="475">
                  <c:v>8828</c:v>
                </c:pt>
                <c:pt idx="476">
                  <c:v>8834</c:v>
                </c:pt>
                <c:pt idx="477">
                  <c:v>8841</c:v>
                </c:pt>
                <c:pt idx="478">
                  <c:v>8853</c:v>
                </c:pt>
                <c:pt idx="479">
                  <c:v>8933.5</c:v>
                </c:pt>
                <c:pt idx="480">
                  <c:v>8949</c:v>
                </c:pt>
                <c:pt idx="481">
                  <c:v>8951</c:v>
                </c:pt>
                <c:pt idx="482">
                  <c:v>8951.5</c:v>
                </c:pt>
                <c:pt idx="483">
                  <c:v>8965</c:v>
                </c:pt>
                <c:pt idx="484">
                  <c:v>8972</c:v>
                </c:pt>
                <c:pt idx="485">
                  <c:v>9052</c:v>
                </c:pt>
                <c:pt idx="486">
                  <c:v>9054</c:v>
                </c:pt>
                <c:pt idx="487">
                  <c:v>9059</c:v>
                </c:pt>
                <c:pt idx="488">
                  <c:v>9077</c:v>
                </c:pt>
                <c:pt idx="489">
                  <c:v>9079</c:v>
                </c:pt>
                <c:pt idx="490">
                  <c:v>9159</c:v>
                </c:pt>
                <c:pt idx="491">
                  <c:v>9159</c:v>
                </c:pt>
                <c:pt idx="492">
                  <c:v>9167.5</c:v>
                </c:pt>
                <c:pt idx="493">
                  <c:v>9258.5</c:v>
                </c:pt>
                <c:pt idx="494">
                  <c:v>9261.5</c:v>
                </c:pt>
                <c:pt idx="495">
                  <c:v>9267.5</c:v>
                </c:pt>
                <c:pt idx="496">
                  <c:v>9273.5</c:v>
                </c:pt>
                <c:pt idx="497">
                  <c:v>9279.5</c:v>
                </c:pt>
                <c:pt idx="498">
                  <c:v>9282</c:v>
                </c:pt>
                <c:pt idx="499">
                  <c:v>9383</c:v>
                </c:pt>
                <c:pt idx="500">
                  <c:v>9383</c:v>
                </c:pt>
                <c:pt idx="501">
                  <c:v>9394.5</c:v>
                </c:pt>
                <c:pt idx="502">
                  <c:v>9450.5</c:v>
                </c:pt>
                <c:pt idx="503">
                  <c:v>9474</c:v>
                </c:pt>
                <c:pt idx="504">
                  <c:v>9490</c:v>
                </c:pt>
                <c:pt idx="505">
                  <c:v>9490</c:v>
                </c:pt>
                <c:pt idx="506">
                  <c:v>9492.5</c:v>
                </c:pt>
                <c:pt idx="507">
                  <c:v>9495</c:v>
                </c:pt>
                <c:pt idx="508">
                  <c:v>9501</c:v>
                </c:pt>
                <c:pt idx="509">
                  <c:v>9501</c:v>
                </c:pt>
                <c:pt idx="510">
                  <c:v>9590</c:v>
                </c:pt>
                <c:pt idx="511">
                  <c:v>9590</c:v>
                </c:pt>
                <c:pt idx="512">
                  <c:v>9666</c:v>
                </c:pt>
                <c:pt idx="513">
                  <c:v>9687</c:v>
                </c:pt>
                <c:pt idx="514">
                  <c:v>9691.5</c:v>
                </c:pt>
                <c:pt idx="515">
                  <c:v>9702</c:v>
                </c:pt>
                <c:pt idx="516">
                  <c:v>9703</c:v>
                </c:pt>
                <c:pt idx="517">
                  <c:v>9706</c:v>
                </c:pt>
                <c:pt idx="518">
                  <c:v>9715</c:v>
                </c:pt>
                <c:pt idx="519">
                  <c:v>9719</c:v>
                </c:pt>
                <c:pt idx="520">
                  <c:v>9732</c:v>
                </c:pt>
                <c:pt idx="521">
                  <c:v>9735</c:v>
                </c:pt>
                <c:pt idx="522">
                  <c:v>9735</c:v>
                </c:pt>
                <c:pt idx="523">
                  <c:v>9808</c:v>
                </c:pt>
                <c:pt idx="524">
                  <c:v>9808</c:v>
                </c:pt>
                <c:pt idx="525">
                  <c:v>9808</c:v>
                </c:pt>
                <c:pt idx="526">
                  <c:v>9816</c:v>
                </c:pt>
                <c:pt idx="527">
                  <c:v>9817.5</c:v>
                </c:pt>
                <c:pt idx="528">
                  <c:v>9821</c:v>
                </c:pt>
                <c:pt idx="529">
                  <c:v>9824</c:v>
                </c:pt>
                <c:pt idx="530">
                  <c:v>9832.5</c:v>
                </c:pt>
                <c:pt idx="531">
                  <c:v>9835</c:v>
                </c:pt>
                <c:pt idx="532">
                  <c:v>9911</c:v>
                </c:pt>
                <c:pt idx="533">
                  <c:v>9913</c:v>
                </c:pt>
                <c:pt idx="534">
                  <c:v>9913</c:v>
                </c:pt>
                <c:pt idx="535">
                  <c:v>9923</c:v>
                </c:pt>
                <c:pt idx="536">
                  <c:v>9935.5</c:v>
                </c:pt>
                <c:pt idx="537">
                  <c:v>10001</c:v>
                </c:pt>
                <c:pt idx="538">
                  <c:v>10011</c:v>
                </c:pt>
                <c:pt idx="539">
                  <c:v>10031</c:v>
                </c:pt>
                <c:pt idx="540">
                  <c:v>10036</c:v>
                </c:pt>
                <c:pt idx="541">
                  <c:v>10037</c:v>
                </c:pt>
                <c:pt idx="542">
                  <c:v>10050</c:v>
                </c:pt>
                <c:pt idx="543">
                  <c:v>10126</c:v>
                </c:pt>
                <c:pt idx="544">
                  <c:v>10129</c:v>
                </c:pt>
                <c:pt idx="545">
                  <c:v>10144</c:v>
                </c:pt>
                <c:pt idx="546">
                  <c:v>10183</c:v>
                </c:pt>
                <c:pt idx="547">
                  <c:v>10255</c:v>
                </c:pt>
                <c:pt idx="548">
                  <c:v>10374</c:v>
                </c:pt>
                <c:pt idx="549">
                  <c:v>10570</c:v>
                </c:pt>
                <c:pt idx="550">
                  <c:v>10591</c:v>
                </c:pt>
                <c:pt idx="551">
                  <c:v>10681</c:v>
                </c:pt>
                <c:pt idx="552">
                  <c:v>10791</c:v>
                </c:pt>
                <c:pt idx="553">
                  <c:v>10803</c:v>
                </c:pt>
                <c:pt idx="554">
                  <c:v>10886</c:v>
                </c:pt>
                <c:pt idx="555">
                  <c:v>10996</c:v>
                </c:pt>
                <c:pt idx="556">
                  <c:v>10996</c:v>
                </c:pt>
                <c:pt idx="557">
                  <c:v>11023</c:v>
                </c:pt>
                <c:pt idx="558">
                  <c:v>11096</c:v>
                </c:pt>
                <c:pt idx="559">
                  <c:v>11104</c:v>
                </c:pt>
                <c:pt idx="560">
                  <c:v>11112.5</c:v>
                </c:pt>
                <c:pt idx="561">
                  <c:v>11116</c:v>
                </c:pt>
                <c:pt idx="562">
                  <c:v>11201</c:v>
                </c:pt>
                <c:pt idx="563">
                  <c:v>11214.5</c:v>
                </c:pt>
                <c:pt idx="564">
                  <c:v>11222</c:v>
                </c:pt>
                <c:pt idx="565">
                  <c:v>11228</c:v>
                </c:pt>
                <c:pt idx="566">
                  <c:v>11329</c:v>
                </c:pt>
                <c:pt idx="567">
                  <c:v>11329</c:v>
                </c:pt>
                <c:pt idx="568">
                  <c:v>11335</c:v>
                </c:pt>
                <c:pt idx="569">
                  <c:v>11421</c:v>
                </c:pt>
                <c:pt idx="570">
                  <c:v>11447</c:v>
                </c:pt>
                <c:pt idx="571">
                  <c:v>11453.5</c:v>
                </c:pt>
                <c:pt idx="572">
                  <c:v>11553</c:v>
                </c:pt>
                <c:pt idx="573">
                  <c:v>11653.5</c:v>
                </c:pt>
                <c:pt idx="574">
                  <c:v>11658</c:v>
                </c:pt>
                <c:pt idx="575">
                  <c:v>11739</c:v>
                </c:pt>
                <c:pt idx="576">
                  <c:v>11771</c:v>
                </c:pt>
                <c:pt idx="577">
                  <c:v>11863</c:v>
                </c:pt>
                <c:pt idx="578">
                  <c:v>11863</c:v>
                </c:pt>
                <c:pt idx="579">
                  <c:v>11865</c:v>
                </c:pt>
                <c:pt idx="580">
                  <c:v>12063</c:v>
                </c:pt>
                <c:pt idx="581">
                  <c:v>12079</c:v>
                </c:pt>
                <c:pt idx="582">
                  <c:v>12183</c:v>
                </c:pt>
                <c:pt idx="583">
                  <c:v>12288</c:v>
                </c:pt>
                <c:pt idx="584">
                  <c:v>12296</c:v>
                </c:pt>
                <c:pt idx="585">
                  <c:v>12399</c:v>
                </c:pt>
                <c:pt idx="586">
                  <c:v>12401</c:v>
                </c:pt>
                <c:pt idx="587">
                  <c:v>12407</c:v>
                </c:pt>
                <c:pt idx="588">
                  <c:v>12514</c:v>
                </c:pt>
                <c:pt idx="589">
                  <c:v>12619</c:v>
                </c:pt>
                <c:pt idx="590">
                  <c:v>12724</c:v>
                </c:pt>
              </c:numCache>
            </c:numRef>
          </c:xVal>
          <c:yVal>
            <c:numRef>
              <c:f>Active!$U$21:$U$996</c:f>
              <c:numCache>
                <c:formatCode>General</c:formatCode>
                <c:ptCount val="976"/>
                <c:pt idx="438">
                  <c:v>0.71029307499702554</c:v>
                </c:pt>
                <c:pt idx="439">
                  <c:v>-0.38659056000324199</c:v>
                </c:pt>
                <c:pt idx="440">
                  <c:v>-0.38459056000283454</c:v>
                </c:pt>
                <c:pt idx="442">
                  <c:v>0.80922399499831954</c:v>
                </c:pt>
                <c:pt idx="462">
                  <c:v>0.47339549999742303</c:v>
                </c:pt>
                <c:pt idx="479">
                  <c:v>-0.74418455499835545</c:v>
                </c:pt>
                <c:pt idx="482">
                  <c:v>0.45566750499710906</c:v>
                </c:pt>
                <c:pt idx="488">
                  <c:v>-1.0584099945845082E-3</c:v>
                </c:pt>
                <c:pt idx="489">
                  <c:v>-0.68429707000177586</c:v>
                </c:pt>
                <c:pt idx="491">
                  <c:v>7.1565300022484735E-3</c:v>
                </c:pt>
                <c:pt idx="492">
                  <c:v>-0.78610777499852702</c:v>
                </c:pt>
                <c:pt idx="493">
                  <c:v>-0.4264668050018372</c:v>
                </c:pt>
                <c:pt idx="494">
                  <c:v>0.49267520500143291</c:v>
                </c:pt>
                <c:pt idx="495">
                  <c:v>0.15695922500162851</c:v>
                </c:pt>
                <c:pt idx="496">
                  <c:v>-0.17675675499776844</c:v>
                </c:pt>
                <c:pt idx="497">
                  <c:v>-0.52147273500304436</c:v>
                </c:pt>
                <c:pt idx="498">
                  <c:v>1.4978939994762186E-2</c:v>
                </c:pt>
                <c:pt idx="499">
                  <c:v>-0.33457339000597131</c:v>
                </c:pt>
                <c:pt idx="501">
                  <c:v>0.69230431500182021</c:v>
                </c:pt>
                <c:pt idx="502">
                  <c:v>-0.3123781649992452</c:v>
                </c:pt>
                <c:pt idx="503">
                  <c:v>2.0067580000613816E-2</c:v>
                </c:pt>
                <c:pt idx="506">
                  <c:v>-0.47539002500707284</c:v>
                </c:pt>
                <c:pt idx="507">
                  <c:v>-4.9383500008843839E-3</c:v>
                </c:pt>
                <c:pt idx="510">
                  <c:v>-1.9774699998379219E-2</c:v>
                </c:pt>
                <c:pt idx="511">
                  <c:v>-1.7747000019880943E-3</c:v>
                </c:pt>
                <c:pt idx="512">
                  <c:v>0.17015622000326402</c:v>
                </c:pt>
                <c:pt idx="513">
                  <c:v>-1.849710002716165E-3</c:v>
                </c:pt>
                <c:pt idx="514">
                  <c:v>0.80236330499610631</c:v>
                </c:pt>
                <c:pt idx="515">
                  <c:v>0.32486033999157371</c:v>
                </c:pt>
                <c:pt idx="521">
                  <c:v>-0.44657755000662291</c:v>
                </c:pt>
                <c:pt idx="522">
                  <c:v>-0.44557755001005717</c:v>
                </c:pt>
                <c:pt idx="527">
                  <c:v>-0.16067227500025183</c:v>
                </c:pt>
                <c:pt idx="530">
                  <c:v>9.2037775000790134E-2</c:v>
                </c:pt>
                <c:pt idx="531">
                  <c:v>0.50748944999941159</c:v>
                </c:pt>
                <c:pt idx="536">
                  <c:v>-0.23375321499042911</c:v>
                </c:pt>
                <c:pt idx="561">
                  <c:v>9.1277200044714846E-3</c:v>
                </c:pt>
                <c:pt idx="566">
                  <c:v>-2.2649569997156505E-2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38-4C43-9CD5-05AD77578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59088"/>
        <c:axId val="1"/>
      </c:scatterChart>
      <c:valAx>
        <c:axId val="728459088"/>
        <c:scaling>
          <c:orientation val="minMax"/>
          <c:max val="12000"/>
          <c:min val="11000"/>
        </c:scaling>
        <c:delete val="0"/>
        <c:axPos val="b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73660030627867"/>
              <c:y val="0.831210191082802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004594180704443E-2"/>
              <c:y val="0.36305732484076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590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825421133231241"/>
          <c:y val="0.91719745222929938"/>
          <c:w val="0.33078101071975496"/>
          <c:h val="6.36942675159235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 Sge - O-C Diagr.</a:t>
            </a:r>
          </a:p>
        </c:rich>
      </c:tx>
      <c:layout>
        <c:manualLayout>
          <c:xMode val="edge"/>
          <c:yMode val="edge"/>
          <c:x val="0.39493293591654249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69597615499255"/>
          <c:y val="0.14906854902912253"/>
          <c:w val="0.83010432190760064"/>
          <c:h val="0.624224549059450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2C-464B-B53E-7EC28CF96E79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Mallama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(old)'!$D$22:$D$50</c:f>
                <c:numCache>
                  <c:formatCode>General</c:formatCode>
                  <c:ptCount val="29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(old)'!$I$21:$I$999</c:f>
              <c:numCache>
                <c:formatCode>General</c:formatCode>
                <c:ptCount val="979"/>
                <c:pt idx="13">
                  <c:v>6.0755999584216624E-4</c:v>
                </c:pt>
                <c:pt idx="21">
                  <c:v>1.4129499977570958E-3</c:v>
                </c:pt>
                <c:pt idx="29">
                  <c:v>2.32531000074232E-3</c:v>
                </c:pt>
                <c:pt idx="47">
                  <c:v>1.0500299977138638E-3</c:v>
                </c:pt>
                <c:pt idx="57">
                  <c:v>4.6239000221248716E-4</c:v>
                </c:pt>
                <c:pt idx="76">
                  <c:v>6.9947000156389549E-4</c:v>
                </c:pt>
                <c:pt idx="93">
                  <c:v>-8.8816999777918682E-4</c:v>
                </c:pt>
                <c:pt idx="99">
                  <c:v>2.8241899999557063E-3</c:v>
                </c:pt>
                <c:pt idx="128">
                  <c:v>-4.3804700035252608E-3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2C-464B-B53E-7EC28CF96E79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Olson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plus>
            <c:minus>
              <c:numRef>
                <c:f>'A (old)'!$D$21:$D$50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(old)'!$J$21:$J$999</c:f>
              <c:numCache>
                <c:formatCode>General</c:formatCode>
                <c:ptCount val="979"/>
                <c:pt idx="144">
                  <c:v>-7.3194000069634058E-3</c:v>
                </c:pt>
                <c:pt idx="148">
                  <c:v>-7.4706900049932301E-3</c:v>
                </c:pt>
                <c:pt idx="167">
                  <c:v>-1.0951629999908619E-2</c:v>
                </c:pt>
                <c:pt idx="173">
                  <c:v>-1.2733340001432225E-2</c:v>
                </c:pt>
                <c:pt idx="187">
                  <c:v>-1.4392639997822698E-2</c:v>
                </c:pt>
                <c:pt idx="195">
                  <c:v>-1.4898570007062517E-2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2C-464B-B53E-7EC28CF96E79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(old)'!$K$21:$K$999</c:f>
              <c:numCache>
                <c:formatCode>General</c:formatCode>
                <c:ptCount val="979"/>
                <c:pt idx="4">
                  <c:v>9.3021700013196096E-3</c:v>
                </c:pt>
                <c:pt idx="5">
                  <c:v>6.2055200032773428E-3</c:v>
                </c:pt>
                <c:pt idx="9">
                  <c:v>1.317879999987781E-3</c:v>
                </c:pt>
                <c:pt idx="10">
                  <c:v>-1.7787700053304434E-3</c:v>
                </c:pt>
                <c:pt idx="14">
                  <c:v>3.0140289993141778E-2</c:v>
                </c:pt>
                <c:pt idx="17">
                  <c:v>5.3686300016124733E-3</c:v>
                </c:pt>
                <c:pt idx="18">
                  <c:v>4.6719800011487678E-3</c:v>
                </c:pt>
                <c:pt idx="19">
                  <c:v>3.5173399955965579E-3</c:v>
                </c:pt>
                <c:pt idx="20">
                  <c:v>5.8593499998096377E-3</c:v>
                </c:pt>
                <c:pt idx="23">
                  <c:v>9.1629999951692298E-4</c:v>
                </c:pt>
                <c:pt idx="24">
                  <c:v>-2.4156599974958226E-3</c:v>
                </c:pt>
                <c:pt idx="36">
                  <c:v>6.3536000379826874E-4</c:v>
                </c:pt>
                <c:pt idx="37">
                  <c:v>-3.4299999970244244E-4</c:v>
                </c:pt>
                <c:pt idx="43">
                  <c:v>3.5106999712297693E-4</c:v>
                </c:pt>
                <c:pt idx="49">
                  <c:v>-1.4272900079959072E-3</c:v>
                </c:pt>
                <c:pt idx="58">
                  <c:v>-1.6115800026454963E-3</c:v>
                </c:pt>
                <c:pt idx="59">
                  <c:v>-1.011580003250856E-3</c:v>
                </c:pt>
                <c:pt idx="64">
                  <c:v>-1.1899399978574365E-3</c:v>
                </c:pt>
                <c:pt idx="65">
                  <c:v>-8.8993999816011637E-4</c:v>
                </c:pt>
                <c:pt idx="68">
                  <c:v>-7.765400005155243E-4</c:v>
                </c:pt>
                <c:pt idx="71">
                  <c:v>-3.2551999902352691E-4</c:v>
                </c:pt>
                <c:pt idx="72">
                  <c:v>-3.2551999902352691E-4</c:v>
                </c:pt>
                <c:pt idx="128">
                  <c:v>-4.3804700035252608E-3</c:v>
                </c:pt>
                <c:pt idx="129">
                  <c:v>-4.3804700035252608E-3</c:v>
                </c:pt>
                <c:pt idx="149">
                  <c:v>-7.4706900049932301E-3</c:v>
                </c:pt>
                <c:pt idx="212">
                  <c:v>-1.0584170006040949E-2</c:v>
                </c:pt>
                <c:pt idx="213">
                  <c:v>-1.0022829999797978E-2</c:v>
                </c:pt>
                <c:pt idx="248">
                  <c:v>-7.9886400053510442E-3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2C-464B-B53E-7EC28CF96E79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OMT #2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(old)'!$L$21:$L$999</c:f>
              <c:numCache>
                <c:formatCode>General</c:formatCode>
                <c:ptCount val="979"/>
                <c:pt idx="75">
                  <c:v>-3.6492400031420402E-3</c:v>
                </c:pt>
                <c:pt idx="78">
                  <c:v>2.3448299980373122E-3</c:v>
                </c:pt>
                <c:pt idx="88">
                  <c:v>1.2935400009155273E-3</c:v>
                </c:pt>
                <c:pt idx="89">
                  <c:v>4.293539997888729E-3</c:v>
                </c:pt>
                <c:pt idx="100">
                  <c:v>2.285530004883185E-3</c:v>
                </c:pt>
                <c:pt idx="101">
                  <c:v>2.285530004883185E-3</c:v>
                </c:pt>
                <c:pt idx="108">
                  <c:v>2.2342399970511906E-3</c:v>
                </c:pt>
                <c:pt idx="120">
                  <c:v>-6.5340000583091751E-4</c:v>
                </c:pt>
                <c:pt idx="138">
                  <c:v>3.1694999779574573E-4</c:v>
                </c:pt>
                <c:pt idx="139">
                  <c:v>-2.54104000487132E-3</c:v>
                </c:pt>
                <c:pt idx="145">
                  <c:v>-6.5194000053452328E-3</c:v>
                </c:pt>
                <c:pt idx="146">
                  <c:v>-3.7127000032342039E-3</c:v>
                </c:pt>
                <c:pt idx="152">
                  <c:v>-5.6673400031286292E-3</c:v>
                </c:pt>
                <c:pt idx="163">
                  <c:v>-1.269699000113178E-2</c:v>
                </c:pt>
                <c:pt idx="164">
                  <c:v>-2.6969899990945123E-3</c:v>
                </c:pt>
                <c:pt idx="170">
                  <c:v>-6.5786999984993599E-3</c:v>
                </c:pt>
                <c:pt idx="171">
                  <c:v>-1.0675350000383332E-2</c:v>
                </c:pt>
                <c:pt idx="177">
                  <c:v>-7.9652999993413687E-3</c:v>
                </c:pt>
                <c:pt idx="185">
                  <c:v>-1.2614279999979772E-2</c:v>
                </c:pt>
                <c:pt idx="186">
                  <c:v>-5.7109299959847704E-3</c:v>
                </c:pt>
                <c:pt idx="189">
                  <c:v>-1.5689289997681044E-2</c:v>
                </c:pt>
                <c:pt idx="190">
                  <c:v>-8.6892899926169775E-3</c:v>
                </c:pt>
                <c:pt idx="191">
                  <c:v>-1.1643930003629066E-2</c:v>
                </c:pt>
                <c:pt idx="192">
                  <c:v>-8.5019200050737709E-3</c:v>
                </c:pt>
                <c:pt idx="201">
                  <c:v>-8.6498599994229153E-3</c:v>
                </c:pt>
                <c:pt idx="204">
                  <c:v>-8.6735800068709068E-3</c:v>
                </c:pt>
                <c:pt idx="205">
                  <c:v>-1.5582860003632959E-2</c:v>
                </c:pt>
                <c:pt idx="209">
                  <c:v>-1.2561219999042805E-2</c:v>
                </c:pt>
                <c:pt idx="215">
                  <c:v>-5.6934499953058548E-3</c:v>
                </c:pt>
                <c:pt idx="217">
                  <c:v>-1.2575159998959862E-2</c:v>
                </c:pt>
                <c:pt idx="231">
                  <c:v>-5.7339000341016799E-4</c:v>
                </c:pt>
                <c:pt idx="236">
                  <c:v>-2.8417000066838227E-3</c:v>
                </c:pt>
                <c:pt idx="239">
                  <c:v>-3.6543300011544488E-3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2C-464B-B53E-7EC28CF96E79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(old)'!$M$21:$M$999</c:f>
              <c:numCache>
                <c:formatCode>General</c:formatCode>
                <c:ptCount val="979"/>
                <c:pt idx="1">
                  <c:v>-3.1001400056993589E-3</c:v>
                </c:pt>
                <c:pt idx="2">
                  <c:v>5.8485699992161244E-3</c:v>
                </c:pt>
                <c:pt idx="3">
                  <c:v>1.0921499997493811E-2</c:v>
                </c:pt>
                <c:pt idx="6">
                  <c:v>1.2818920004065149E-2</c:v>
                </c:pt>
                <c:pt idx="7">
                  <c:v>3.937210000003688E-3</c:v>
                </c:pt>
                <c:pt idx="8">
                  <c:v>6.9372100042528473E-3</c:v>
                </c:pt>
                <c:pt idx="11">
                  <c:v>9.3128000298747793E-4</c:v>
                </c:pt>
                <c:pt idx="12">
                  <c:v>2.8346300023258664E-3</c:v>
                </c:pt>
                <c:pt idx="15">
                  <c:v>6.9745599976158701E-3</c:v>
                </c:pt>
                <c:pt idx="16">
                  <c:v>0.59647159500309499</c:v>
                </c:pt>
                <c:pt idx="22">
                  <c:v>3.0356299903360195E-3</c:v>
                </c:pt>
                <c:pt idx="25">
                  <c:v>-6.6950000473298132E-5</c:v>
                </c:pt>
                <c:pt idx="26">
                  <c:v>1.8363999988650903E-3</c:v>
                </c:pt>
                <c:pt idx="27">
                  <c:v>2.8364000027067959E-3</c:v>
                </c:pt>
                <c:pt idx="28">
                  <c:v>-9.4273000286193565E-4</c:v>
                </c:pt>
                <c:pt idx="30">
                  <c:v>-2.9940199965494685E-3</c:v>
                </c:pt>
                <c:pt idx="31">
                  <c:v>2.0059800008311868E-3</c:v>
                </c:pt>
                <c:pt idx="32">
                  <c:v>3.0059800046728924E-3</c:v>
                </c:pt>
                <c:pt idx="33">
                  <c:v>9.0059800058952533E-3</c:v>
                </c:pt>
                <c:pt idx="34">
                  <c:v>3.0513399979099631E-3</c:v>
                </c:pt>
                <c:pt idx="35">
                  <c:v>7.0513399987248704E-3</c:v>
                </c:pt>
                <c:pt idx="38">
                  <c:v>1.9250399927841499E-3</c:v>
                </c:pt>
                <c:pt idx="39">
                  <c:v>3.9250399931916036E-3</c:v>
                </c:pt>
                <c:pt idx="40">
                  <c:v>-0.1538619450002443</c:v>
                </c:pt>
                <c:pt idx="41">
                  <c:v>-2.0296000002417713E-3</c:v>
                </c:pt>
                <c:pt idx="42">
                  <c:v>-2.9599999834317714E-5</c:v>
                </c:pt>
                <c:pt idx="44">
                  <c:v>3.8737499999115244E-3</c:v>
                </c:pt>
                <c:pt idx="45">
                  <c:v>3.9191100004245527E-3</c:v>
                </c:pt>
                <c:pt idx="46">
                  <c:v>-1.1775399980251677E-3</c:v>
                </c:pt>
                <c:pt idx="48">
                  <c:v>6.9920399982947856E-3</c:v>
                </c:pt>
                <c:pt idx="50">
                  <c:v>-9.0592499982449226E-3</c:v>
                </c:pt>
                <c:pt idx="51">
                  <c:v>-3.0592499970225617E-3</c:v>
                </c:pt>
                <c:pt idx="52">
                  <c:v>1.5940750003210269E-2</c:v>
                </c:pt>
                <c:pt idx="53">
                  <c:v>-4.013890000351239E-3</c:v>
                </c:pt>
                <c:pt idx="54">
                  <c:v>-1.0138900033780374E-3</c:v>
                </c:pt>
                <c:pt idx="55">
                  <c:v>8.8945999596035108E-4</c:v>
                </c:pt>
                <c:pt idx="56">
                  <c:v>5.9040001360699534E-5</c:v>
                </c:pt>
                <c:pt idx="60">
                  <c:v>-8.5024000145494938E-4</c:v>
                </c:pt>
                <c:pt idx="61">
                  <c:v>8.8598099973751232E-3</c:v>
                </c:pt>
                <c:pt idx="62">
                  <c:v>-4.0948300011223182E-3</c:v>
                </c:pt>
                <c:pt idx="63">
                  <c:v>-2.0948300007148646E-3</c:v>
                </c:pt>
                <c:pt idx="66">
                  <c:v>2.5120110003626905E-2</c:v>
                </c:pt>
                <c:pt idx="67">
                  <c:v>-5.9765400001197122E-3</c:v>
                </c:pt>
                <c:pt idx="69">
                  <c:v>5.0234600057592615E-3</c:v>
                </c:pt>
                <c:pt idx="70">
                  <c:v>-0.15267088000109652</c:v>
                </c:pt>
                <c:pt idx="73">
                  <c:v>2.1468000340973958E-4</c:v>
                </c:pt>
                <c:pt idx="74">
                  <c:v>0.79040204999910202</c:v>
                </c:pt>
                <c:pt idx="77">
                  <c:v>6.080999446567148E-5</c:v>
                </c:pt>
                <c:pt idx="79">
                  <c:v>-0.752203495001595</c:v>
                </c:pt>
                <c:pt idx="80">
                  <c:v>-0.74520349500380689</c:v>
                </c:pt>
                <c:pt idx="82">
                  <c:v>4.0095200020004995E-3</c:v>
                </c:pt>
                <c:pt idx="83">
                  <c:v>0.59839018999628024</c:v>
                </c:pt>
                <c:pt idx="84">
                  <c:v>0.6013901900005294</c:v>
                </c:pt>
                <c:pt idx="85">
                  <c:v>-6.0871300011058338E-3</c:v>
                </c:pt>
                <c:pt idx="86">
                  <c:v>9.1286999668227509E-4</c:v>
                </c:pt>
                <c:pt idx="87">
                  <c:v>2.9128699970897287E-3</c:v>
                </c:pt>
                <c:pt idx="90">
                  <c:v>-4.6846545003063511E-2</c:v>
                </c:pt>
                <c:pt idx="91">
                  <c:v>1.9857999941450544E-3</c:v>
                </c:pt>
                <c:pt idx="92">
                  <c:v>-0.39456252500531264</c:v>
                </c:pt>
                <c:pt idx="94">
                  <c:v>0.19986350500403205</c:v>
                </c:pt>
                <c:pt idx="95">
                  <c:v>-4.0201299998443574E-3</c:v>
                </c:pt>
                <c:pt idx="97">
                  <c:v>0.20878849499422358</c:v>
                </c:pt>
                <c:pt idx="98">
                  <c:v>-0.54437916000460973</c:v>
                </c:pt>
                <c:pt idx="102">
                  <c:v>-1.9531300058588386E-3</c:v>
                </c:pt>
                <c:pt idx="103">
                  <c:v>1.1046869993151631E-2</c:v>
                </c:pt>
                <c:pt idx="104">
                  <c:v>-3.9077700057532638E-3</c:v>
                </c:pt>
                <c:pt idx="105">
                  <c:v>1.0092229997098912E-2</c:v>
                </c:pt>
                <c:pt idx="106">
                  <c:v>1.3092229994072113E-2</c:v>
                </c:pt>
                <c:pt idx="107">
                  <c:v>1.709222999488702E-2</c:v>
                </c:pt>
                <c:pt idx="109">
                  <c:v>2.9955799982417375E-3</c:v>
                </c:pt>
                <c:pt idx="110">
                  <c:v>4.9955799986491911E-3</c:v>
                </c:pt>
                <c:pt idx="111">
                  <c:v>6.9955799990566447E-3</c:v>
                </c:pt>
                <c:pt idx="112">
                  <c:v>0.71720859500055667</c:v>
                </c:pt>
                <c:pt idx="113">
                  <c:v>-8.9590599964139983E-3</c:v>
                </c:pt>
                <c:pt idx="114">
                  <c:v>9.4429000455420464E-4</c:v>
                </c:pt>
                <c:pt idx="115">
                  <c:v>-3.1070000040926971E-3</c:v>
                </c:pt>
                <c:pt idx="116">
                  <c:v>8.929999967222102E-4</c:v>
                </c:pt>
                <c:pt idx="117">
                  <c:v>-2.9374200021266006E-3</c:v>
                </c:pt>
                <c:pt idx="118">
                  <c:v>-2.1374200005084276E-3</c:v>
                </c:pt>
                <c:pt idx="119">
                  <c:v>6.0625800033449195E-3</c:v>
                </c:pt>
                <c:pt idx="122">
                  <c:v>0.56539196000085212</c:v>
                </c:pt>
                <c:pt idx="124">
                  <c:v>-2.085359999909997E-3</c:v>
                </c:pt>
                <c:pt idx="125">
                  <c:v>-1.085360003344249E-3</c:v>
                </c:pt>
                <c:pt idx="126">
                  <c:v>-0.75900650000403402</c:v>
                </c:pt>
                <c:pt idx="127">
                  <c:v>1.3550999574363232E-4</c:v>
                </c:pt>
                <c:pt idx="130">
                  <c:v>0.24287120499502635</c:v>
                </c:pt>
                <c:pt idx="131">
                  <c:v>-3.0577900033676997E-3</c:v>
                </c:pt>
                <c:pt idx="132">
                  <c:v>-3.9157799983513542E-3</c:v>
                </c:pt>
                <c:pt idx="133">
                  <c:v>-9.6844774998317007E-2</c:v>
                </c:pt>
                <c:pt idx="134">
                  <c:v>-1.2429998605512083E-5</c:v>
                </c:pt>
                <c:pt idx="135">
                  <c:v>1.0329299984732643E-3</c:v>
                </c:pt>
                <c:pt idx="136">
                  <c:v>1.6936280000663828E-2</c:v>
                </c:pt>
                <c:pt idx="137">
                  <c:v>1.8936280001071282E-2</c:v>
                </c:pt>
                <c:pt idx="140">
                  <c:v>0.75429130499833263</c:v>
                </c:pt>
                <c:pt idx="142">
                  <c:v>2.9816399983246811E-3</c:v>
                </c:pt>
                <c:pt idx="143">
                  <c:v>1.6884990000107791E-2</c:v>
                </c:pt>
                <c:pt idx="147">
                  <c:v>-9.5135999436024576E-4</c:v>
                </c:pt>
                <c:pt idx="150">
                  <c:v>-0.3326673400006257</c:v>
                </c:pt>
                <c:pt idx="151">
                  <c:v>-0.33166734000405995</c:v>
                </c:pt>
                <c:pt idx="154">
                  <c:v>-1.0053940008219797E-2</c:v>
                </c:pt>
                <c:pt idx="155">
                  <c:v>-0.42067327000404475</c:v>
                </c:pt>
                <c:pt idx="156">
                  <c:v>-6.1505900084739551E-3</c:v>
                </c:pt>
                <c:pt idx="157">
                  <c:v>-4.1505900080665015E-3</c:v>
                </c:pt>
                <c:pt idx="158">
                  <c:v>8.494099965901114E-4</c:v>
                </c:pt>
                <c:pt idx="159">
                  <c:v>2.849409996997565E-3</c:v>
                </c:pt>
                <c:pt idx="160">
                  <c:v>4.8494099974050187E-3</c:v>
                </c:pt>
                <c:pt idx="161">
                  <c:v>-2.8843600011896342E-3</c:v>
                </c:pt>
                <c:pt idx="162">
                  <c:v>-0.73719402500137221</c:v>
                </c:pt>
                <c:pt idx="165">
                  <c:v>0.44865803500579204</c:v>
                </c:pt>
                <c:pt idx="166">
                  <c:v>0.4506580350061995</c:v>
                </c:pt>
                <c:pt idx="169">
                  <c:v>0.17467774999386165</c:v>
                </c:pt>
                <c:pt idx="172">
                  <c:v>-4.9140100090880878E-3</c:v>
                </c:pt>
                <c:pt idx="175">
                  <c:v>0.8052990049982327</c:v>
                </c:pt>
                <c:pt idx="180">
                  <c:v>0.71029307499702554</c:v>
                </c:pt>
                <c:pt idx="181">
                  <c:v>-0.38659056000324199</c:v>
                </c:pt>
                <c:pt idx="182">
                  <c:v>-0.38459056000283454</c:v>
                </c:pt>
                <c:pt idx="183">
                  <c:v>2.9861114999221172E-2</c:v>
                </c:pt>
                <c:pt idx="184">
                  <c:v>0.80922399499831954</c:v>
                </c:pt>
                <c:pt idx="193">
                  <c:v>-7.9792399992584251E-3</c:v>
                </c:pt>
                <c:pt idx="194">
                  <c:v>-3.9792399984435178E-3</c:v>
                </c:pt>
                <c:pt idx="197">
                  <c:v>-2.1837230000528507E-2</c:v>
                </c:pt>
                <c:pt idx="198">
                  <c:v>-1.8837230003555305E-2</c:v>
                </c:pt>
                <c:pt idx="199">
                  <c:v>-7.9338799987453967E-3</c:v>
                </c:pt>
                <c:pt idx="200">
                  <c:v>-5.9338799983379431E-3</c:v>
                </c:pt>
                <c:pt idx="202">
                  <c:v>-1.1127179997856729E-2</c:v>
                </c:pt>
                <c:pt idx="203">
                  <c:v>0.47339549999742303</c:v>
                </c:pt>
                <c:pt idx="211">
                  <c:v>-0.74418455499835545</c:v>
                </c:pt>
                <c:pt idx="214">
                  <c:v>0.45566750499710906</c:v>
                </c:pt>
                <c:pt idx="216">
                  <c:v>-1.0028760007116944E-2</c:v>
                </c:pt>
                <c:pt idx="219">
                  <c:v>-1.0584099945845082E-3</c:v>
                </c:pt>
                <c:pt idx="220">
                  <c:v>-0.68429707000177586</c:v>
                </c:pt>
                <c:pt idx="222">
                  <c:v>7.1565300022484735E-3</c:v>
                </c:pt>
                <c:pt idx="223">
                  <c:v>-0.78610777499852702</c:v>
                </c:pt>
                <c:pt idx="224">
                  <c:v>-0.4264668050018372</c:v>
                </c:pt>
                <c:pt idx="225">
                  <c:v>0.49267520500143291</c:v>
                </c:pt>
                <c:pt idx="226">
                  <c:v>0.15695922500162851</c:v>
                </c:pt>
                <c:pt idx="227">
                  <c:v>-0.17675675499776844</c:v>
                </c:pt>
                <c:pt idx="228">
                  <c:v>-0.52147273500304436</c:v>
                </c:pt>
                <c:pt idx="229">
                  <c:v>1.4978939994762186E-2</c:v>
                </c:pt>
                <c:pt idx="230">
                  <c:v>-0.33457339000597131</c:v>
                </c:pt>
                <c:pt idx="232">
                  <c:v>0.69230431500182021</c:v>
                </c:pt>
                <c:pt idx="233">
                  <c:v>-0.3123781649992452</c:v>
                </c:pt>
                <c:pt idx="234">
                  <c:v>2.0067580000613816E-2</c:v>
                </c:pt>
                <c:pt idx="237">
                  <c:v>-0.47539002500707284</c:v>
                </c:pt>
                <c:pt idx="238">
                  <c:v>-4.9383500008843839E-3</c:v>
                </c:pt>
                <c:pt idx="240">
                  <c:v>-1.9774699998379219E-2</c:v>
                </c:pt>
                <c:pt idx="241">
                  <c:v>-1.7747000019880943E-3</c:v>
                </c:pt>
                <c:pt idx="242">
                  <c:v>0.17015622000326402</c:v>
                </c:pt>
                <c:pt idx="243">
                  <c:v>-1.849710002716165E-3</c:v>
                </c:pt>
                <c:pt idx="244">
                  <c:v>0.80236330499610631</c:v>
                </c:pt>
                <c:pt idx="245">
                  <c:v>0.32486033999157371</c:v>
                </c:pt>
                <c:pt idx="246">
                  <c:v>-0.44657755000662291</c:v>
                </c:pt>
                <c:pt idx="247">
                  <c:v>-0.44557755001005717</c:v>
                </c:pt>
                <c:pt idx="249">
                  <c:v>-0.16067227500025183</c:v>
                </c:pt>
                <c:pt idx="250">
                  <c:v>9.2037775000790134E-2</c:v>
                </c:pt>
                <c:pt idx="251">
                  <c:v>0.50748944999941159</c:v>
                </c:pt>
                <c:pt idx="252">
                  <c:v>-0.23375321499042911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22C-464B-B53E-7EC28CF96E79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22C-464B-B53E-7EC28CF96E79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(old)'!$O$21:$O$999</c:f>
              <c:numCache>
                <c:formatCode>General</c:formatCode>
                <c:ptCount val="979"/>
                <c:pt idx="81">
                  <c:v>-1.9904799992218614E-3</c:v>
                </c:pt>
                <c:pt idx="96">
                  <c:v>-1.974770006199833E-3</c:v>
                </c:pt>
                <c:pt idx="121">
                  <c:v>-1.5892060000624042E-2</c:v>
                </c:pt>
                <c:pt idx="123">
                  <c:v>-9.0853600049740635E-3</c:v>
                </c:pt>
                <c:pt idx="141">
                  <c:v>1.9816400017589331E-3</c:v>
                </c:pt>
                <c:pt idx="153">
                  <c:v>-9.1060000049765222E-3</c:v>
                </c:pt>
                <c:pt idx="168">
                  <c:v>-1.0951629999908619E-2</c:v>
                </c:pt>
                <c:pt idx="174">
                  <c:v>-1.2733340001432225E-2</c:v>
                </c:pt>
                <c:pt idx="176">
                  <c:v>-9.9652999924728647E-3</c:v>
                </c:pt>
                <c:pt idx="178">
                  <c:v>-4.9652999950922094E-3</c:v>
                </c:pt>
                <c:pt idx="179">
                  <c:v>-1.1300610007310752E-2</c:v>
                </c:pt>
                <c:pt idx="188">
                  <c:v>-1.4392639997822698E-2</c:v>
                </c:pt>
                <c:pt idx="196">
                  <c:v>-1.4898570007062517E-2</c:v>
                </c:pt>
                <c:pt idx="206">
                  <c:v>1.0127499990630895E-3</c:v>
                </c:pt>
                <c:pt idx="207">
                  <c:v>-8.8452400013920851E-3</c:v>
                </c:pt>
                <c:pt idx="208">
                  <c:v>-7.8452400048263371E-3</c:v>
                </c:pt>
                <c:pt idx="210">
                  <c:v>-1.4896530003170483E-2</c:v>
                </c:pt>
                <c:pt idx="218">
                  <c:v>-5.9104700048919767E-3</c:v>
                </c:pt>
                <c:pt idx="221">
                  <c:v>2.1565300048678182E-3</c:v>
                </c:pt>
                <c:pt idx="235">
                  <c:v>-3.8417000032495707E-3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22C-464B-B53E-7EC28CF96E79}"/>
            </c:ext>
          </c:extLst>
        </c:ser>
        <c:ser>
          <c:idx val="8"/>
          <c:order val="8"/>
          <c:tx>
            <c:strRef>
              <c:f>'A (old)'!$P$20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(old)'!$P$21:$P$999</c:f>
              <c:numCache>
                <c:formatCode>General</c:formatCode>
                <c:ptCount val="979"/>
                <c:pt idx="4">
                  <c:v>-0.22757781223271484</c:v>
                </c:pt>
                <c:pt idx="5">
                  <c:v>-0.22731797535367221</c:v>
                </c:pt>
                <c:pt idx="9">
                  <c:v>-0.22170549876635198</c:v>
                </c:pt>
                <c:pt idx="10">
                  <c:v>-0.22144566188730935</c:v>
                </c:pt>
                <c:pt idx="14">
                  <c:v>-0.21531351154190387</c:v>
                </c:pt>
                <c:pt idx="17">
                  <c:v>-0.21001283920943475</c:v>
                </c:pt>
                <c:pt idx="18">
                  <c:v>-0.20975300233039218</c:v>
                </c:pt>
                <c:pt idx="19">
                  <c:v>-0.20933726332392399</c:v>
                </c:pt>
                <c:pt idx="20">
                  <c:v>-0.20918136119649844</c:v>
                </c:pt>
                <c:pt idx="23">
                  <c:v>-0.20476413425277412</c:v>
                </c:pt>
                <c:pt idx="24">
                  <c:v>-0.2041405257430719</c:v>
                </c:pt>
                <c:pt idx="36">
                  <c:v>-0.19863198390736869</c:v>
                </c:pt>
                <c:pt idx="37">
                  <c:v>-0.19385098533298473</c:v>
                </c:pt>
                <c:pt idx="43">
                  <c:v>-0.19275967044100584</c:v>
                </c:pt>
                <c:pt idx="59">
                  <c:v>-0.18210635840025902</c:v>
                </c:pt>
                <c:pt idx="68">
                  <c:v>-0.1762860123097047</c:v>
                </c:pt>
                <c:pt idx="72">
                  <c:v>-0.17077747047400149</c:v>
                </c:pt>
                <c:pt idx="129">
                  <c:v>-0.14401427193261318</c:v>
                </c:pt>
                <c:pt idx="224">
                  <c:v>-8.1679404650292387E-2</c:v>
                </c:pt>
                <c:pt idx="225">
                  <c:v>-8.1523502522866775E-2</c:v>
                </c:pt>
                <c:pt idx="226">
                  <c:v>-8.1211698268015664E-2</c:v>
                </c:pt>
                <c:pt idx="227">
                  <c:v>-8.0899894013164553E-2</c:v>
                </c:pt>
                <c:pt idx="228">
                  <c:v>-8.0588089758313441E-2</c:v>
                </c:pt>
                <c:pt idx="229">
                  <c:v>-8.0458171318792127E-2</c:v>
                </c:pt>
                <c:pt idx="230">
                  <c:v>-7.5209466362131494E-2</c:v>
                </c:pt>
                <c:pt idx="231">
                  <c:v>-7.5209466362131494E-2</c:v>
                </c:pt>
                <c:pt idx="232">
                  <c:v>-7.4611841540333512E-2</c:v>
                </c:pt>
                <c:pt idx="233">
                  <c:v>-7.1701668495056325E-2</c:v>
                </c:pt>
                <c:pt idx="234">
                  <c:v>-7.0480435163556121E-2</c:v>
                </c:pt>
                <c:pt idx="235">
                  <c:v>-6.964895715061975E-2</c:v>
                </c:pt>
                <c:pt idx="236">
                  <c:v>-6.964895715061975E-2</c:v>
                </c:pt>
                <c:pt idx="237">
                  <c:v>-6.9519038711098491E-2</c:v>
                </c:pt>
                <c:pt idx="238">
                  <c:v>-6.9389120271577176E-2</c:v>
                </c:pt>
                <c:pt idx="239">
                  <c:v>-6.9077316016726065E-2</c:v>
                </c:pt>
                <c:pt idx="240">
                  <c:v>-6.4452219569767655E-2</c:v>
                </c:pt>
                <c:pt idx="241">
                  <c:v>-6.4452219569767655E-2</c:v>
                </c:pt>
                <c:pt idx="242">
                  <c:v>-6.050269900832006E-2</c:v>
                </c:pt>
                <c:pt idx="243">
                  <c:v>-5.941138411634117E-2</c:v>
                </c:pt>
                <c:pt idx="244">
                  <c:v>-5.9177530925202837E-2</c:v>
                </c:pt>
                <c:pt idx="245">
                  <c:v>-5.8631873479213392E-2</c:v>
                </c:pt>
                <c:pt idx="246">
                  <c:v>-5.6916950077532169E-2</c:v>
                </c:pt>
                <c:pt idx="247">
                  <c:v>-5.6916950077532169E-2</c:v>
                </c:pt>
                <c:pt idx="248">
                  <c:v>-5.312333164351013E-2</c:v>
                </c:pt>
                <c:pt idx="249">
                  <c:v>-5.2629641573329167E-2</c:v>
                </c:pt>
                <c:pt idx="250">
                  <c:v>-5.1850130936201388E-2</c:v>
                </c:pt>
                <c:pt idx="251">
                  <c:v>-5.1720212496680018E-2</c:v>
                </c:pt>
                <c:pt idx="252">
                  <c:v>-4.6497491227923682E-2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22C-464B-B53E-7EC28CF96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72208"/>
        <c:axId val="1"/>
      </c:scatterChart>
      <c:valAx>
        <c:axId val="728472208"/>
        <c:scaling>
          <c:orientation val="minMax"/>
          <c:max val="10000"/>
          <c:min val="6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11922503725783"/>
              <c:y val="0.83540503089287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25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180327868852458E-2"/>
              <c:y val="0.36646027942159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722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283159463487332"/>
          <c:y val="0.91925596256989606"/>
          <c:w val="0.97317436661698964"/>
          <c:h val="0.981367763812132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 Sge - O-C Diagr.</a:t>
            </a:r>
          </a:p>
        </c:rich>
      </c:tx>
      <c:layout>
        <c:manualLayout>
          <c:xMode val="edge"/>
          <c:yMode val="edge"/>
          <c:x val="0.39434586301712282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4066865564061"/>
          <c:y val="0.14860681114551083"/>
          <c:w val="0.8214297651450968"/>
          <c:h val="0.625386996904024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DA-453A-AC2B-B9AD1D7CE752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Mallama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(old)'!$D$22:$D$50</c:f>
                <c:numCache>
                  <c:formatCode>General</c:formatCode>
                  <c:ptCount val="29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(old)'!$I$21:$I$999</c:f>
              <c:numCache>
                <c:formatCode>General</c:formatCode>
                <c:ptCount val="979"/>
                <c:pt idx="13">
                  <c:v>6.0755999584216624E-4</c:v>
                </c:pt>
                <c:pt idx="21">
                  <c:v>1.4129499977570958E-3</c:v>
                </c:pt>
                <c:pt idx="29">
                  <c:v>2.32531000074232E-3</c:v>
                </c:pt>
                <c:pt idx="47">
                  <c:v>1.0500299977138638E-3</c:v>
                </c:pt>
                <c:pt idx="57">
                  <c:v>4.6239000221248716E-4</c:v>
                </c:pt>
                <c:pt idx="76">
                  <c:v>6.9947000156389549E-4</c:v>
                </c:pt>
                <c:pt idx="93">
                  <c:v>-8.8816999777918682E-4</c:v>
                </c:pt>
                <c:pt idx="99">
                  <c:v>2.8241899999557063E-3</c:v>
                </c:pt>
                <c:pt idx="128">
                  <c:v>-4.3804700035252608E-3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DA-453A-AC2B-B9AD1D7CE752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Olson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plus>
            <c:minus>
              <c:numRef>
                <c:f>'A (old)'!$D$21:$D$50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(old)'!$J$21:$J$999</c:f>
              <c:numCache>
                <c:formatCode>General</c:formatCode>
                <c:ptCount val="979"/>
                <c:pt idx="144">
                  <c:v>-7.3194000069634058E-3</c:v>
                </c:pt>
                <c:pt idx="148">
                  <c:v>-7.4706900049932301E-3</c:v>
                </c:pt>
                <c:pt idx="167">
                  <c:v>-1.0951629999908619E-2</c:v>
                </c:pt>
                <c:pt idx="173">
                  <c:v>-1.2733340001432225E-2</c:v>
                </c:pt>
                <c:pt idx="187">
                  <c:v>-1.4392639997822698E-2</c:v>
                </c:pt>
                <c:pt idx="195">
                  <c:v>-1.4898570007062517E-2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DA-453A-AC2B-B9AD1D7CE752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(old)'!$K$21:$K$999</c:f>
              <c:numCache>
                <c:formatCode>General</c:formatCode>
                <c:ptCount val="979"/>
                <c:pt idx="4">
                  <c:v>9.3021700013196096E-3</c:v>
                </c:pt>
                <c:pt idx="5">
                  <c:v>6.2055200032773428E-3</c:v>
                </c:pt>
                <c:pt idx="9">
                  <c:v>1.317879999987781E-3</c:v>
                </c:pt>
                <c:pt idx="10">
                  <c:v>-1.7787700053304434E-3</c:v>
                </c:pt>
                <c:pt idx="14">
                  <c:v>3.0140289993141778E-2</c:v>
                </c:pt>
                <c:pt idx="17">
                  <c:v>5.3686300016124733E-3</c:v>
                </c:pt>
                <c:pt idx="18">
                  <c:v>4.6719800011487678E-3</c:v>
                </c:pt>
                <c:pt idx="19">
                  <c:v>3.5173399955965579E-3</c:v>
                </c:pt>
                <c:pt idx="20">
                  <c:v>5.8593499998096377E-3</c:v>
                </c:pt>
                <c:pt idx="23">
                  <c:v>9.1629999951692298E-4</c:v>
                </c:pt>
                <c:pt idx="24">
                  <c:v>-2.4156599974958226E-3</c:v>
                </c:pt>
                <c:pt idx="36">
                  <c:v>6.3536000379826874E-4</c:v>
                </c:pt>
                <c:pt idx="37">
                  <c:v>-3.4299999970244244E-4</c:v>
                </c:pt>
                <c:pt idx="43">
                  <c:v>3.5106999712297693E-4</c:v>
                </c:pt>
                <c:pt idx="49">
                  <c:v>-1.4272900079959072E-3</c:v>
                </c:pt>
                <c:pt idx="58">
                  <c:v>-1.6115800026454963E-3</c:v>
                </c:pt>
                <c:pt idx="59">
                  <c:v>-1.011580003250856E-3</c:v>
                </c:pt>
                <c:pt idx="64">
                  <c:v>-1.1899399978574365E-3</c:v>
                </c:pt>
                <c:pt idx="65">
                  <c:v>-8.8993999816011637E-4</c:v>
                </c:pt>
                <c:pt idx="68">
                  <c:v>-7.765400005155243E-4</c:v>
                </c:pt>
                <c:pt idx="71">
                  <c:v>-3.2551999902352691E-4</c:v>
                </c:pt>
                <c:pt idx="72">
                  <c:v>-3.2551999902352691E-4</c:v>
                </c:pt>
                <c:pt idx="128">
                  <c:v>-4.3804700035252608E-3</c:v>
                </c:pt>
                <c:pt idx="129">
                  <c:v>-4.3804700035252608E-3</c:v>
                </c:pt>
                <c:pt idx="149">
                  <c:v>-7.4706900049932301E-3</c:v>
                </c:pt>
                <c:pt idx="212">
                  <c:v>-1.0584170006040949E-2</c:v>
                </c:pt>
                <c:pt idx="213">
                  <c:v>-1.0022829999797978E-2</c:v>
                </c:pt>
                <c:pt idx="248">
                  <c:v>-7.9886400053510442E-3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DA-453A-AC2B-B9AD1D7CE752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OMT #2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(old)'!$L$21:$L$999</c:f>
              <c:numCache>
                <c:formatCode>General</c:formatCode>
                <c:ptCount val="979"/>
                <c:pt idx="75">
                  <c:v>-3.6492400031420402E-3</c:v>
                </c:pt>
                <c:pt idx="78">
                  <c:v>2.3448299980373122E-3</c:v>
                </c:pt>
                <c:pt idx="88">
                  <c:v>1.2935400009155273E-3</c:v>
                </c:pt>
                <c:pt idx="89">
                  <c:v>4.293539997888729E-3</c:v>
                </c:pt>
                <c:pt idx="100">
                  <c:v>2.285530004883185E-3</c:v>
                </c:pt>
                <c:pt idx="101">
                  <c:v>2.285530004883185E-3</c:v>
                </c:pt>
                <c:pt idx="108">
                  <c:v>2.2342399970511906E-3</c:v>
                </c:pt>
                <c:pt idx="120">
                  <c:v>-6.5340000583091751E-4</c:v>
                </c:pt>
                <c:pt idx="138">
                  <c:v>3.1694999779574573E-4</c:v>
                </c:pt>
                <c:pt idx="139">
                  <c:v>-2.54104000487132E-3</c:v>
                </c:pt>
                <c:pt idx="145">
                  <c:v>-6.5194000053452328E-3</c:v>
                </c:pt>
                <c:pt idx="146">
                  <c:v>-3.7127000032342039E-3</c:v>
                </c:pt>
                <c:pt idx="152">
                  <c:v>-5.6673400031286292E-3</c:v>
                </c:pt>
                <c:pt idx="163">
                  <c:v>-1.269699000113178E-2</c:v>
                </c:pt>
                <c:pt idx="164">
                  <c:v>-2.6969899990945123E-3</c:v>
                </c:pt>
                <c:pt idx="170">
                  <c:v>-6.5786999984993599E-3</c:v>
                </c:pt>
                <c:pt idx="171">
                  <c:v>-1.0675350000383332E-2</c:v>
                </c:pt>
                <c:pt idx="177">
                  <c:v>-7.9652999993413687E-3</c:v>
                </c:pt>
                <c:pt idx="185">
                  <c:v>-1.2614279999979772E-2</c:v>
                </c:pt>
                <c:pt idx="186">
                  <c:v>-5.7109299959847704E-3</c:v>
                </c:pt>
                <c:pt idx="189">
                  <c:v>-1.5689289997681044E-2</c:v>
                </c:pt>
                <c:pt idx="190">
                  <c:v>-8.6892899926169775E-3</c:v>
                </c:pt>
                <c:pt idx="191">
                  <c:v>-1.1643930003629066E-2</c:v>
                </c:pt>
                <c:pt idx="192">
                  <c:v>-8.5019200050737709E-3</c:v>
                </c:pt>
                <c:pt idx="201">
                  <c:v>-8.6498599994229153E-3</c:v>
                </c:pt>
                <c:pt idx="204">
                  <c:v>-8.6735800068709068E-3</c:v>
                </c:pt>
                <c:pt idx="205">
                  <c:v>-1.5582860003632959E-2</c:v>
                </c:pt>
                <c:pt idx="209">
                  <c:v>-1.2561219999042805E-2</c:v>
                </c:pt>
                <c:pt idx="215">
                  <c:v>-5.6934499953058548E-3</c:v>
                </c:pt>
                <c:pt idx="217">
                  <c:v>-1.2575159998959862E-2</c:v>
                </c:pt>
                <c:pt idx="231">
                  <c:v>-5.7339000341016799E-4</c:v>
                </c:pt>
                <c:pt idx="236">
                  <c:v>-2.8417000066838227E-3</c:v>
                </c:pt>
                <c:pt idx="239">
                  <c:v>-3.6543300011544488E-3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DA-453A-AC2B-B9AD1D7CE752}"/>
            </c:ext>
          </c:extLst>
        </c:ser>
        <c:ser>
          <c:idx val="6"/>
          <c:order val="5"/>
          <c:tx>
            <c:strRef>
              <c:f>'A (old)'!$N$20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DA-453A-AC2B-B9AD1D7CE752}"/>
            </c:ext>
          </c:extLst>
        </c:ser>
        <c:ser>
          <c:idx val="7"/>
          <c:order val="6"/>
          <c:tx>
            <c:strRef>
              <c:f>'A (old)'!$O$20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(old)'!$O$21:$O$999</c:f>
              <c:numCache>
                <c:formatCode>General</c:formatCode>
                <c:ptCount val="979"/>
                <c:pt idx="81">
                  <c:v>-1.9904799992218614E-3</c:v>
                </c:pt>
                <c:pt idx="96">
                  <c:v>-1.974770006199833E-3</c:v>
                </c:pt>
                <c:pt idx="121">
                  <c:v>-1.5892060000624042E-2</c:v>
                </c:pt>
                <c:pt idx="123">
                  <c:v>-9.0853600049740635E-3</c:v>
                </c:pt>
                <c:pt idx="141">
                  <c:v>1.9816400017589331E-3</c:v>
                </c:pt>
                <c:pt idx="153">
                  <c:v>-9.1060000049765222E-3</c:v>
                </c:pt>
                <c:pt idx="168">
                  <c:v>-1.0951629999908619E-2</c:v>
                </c:pt>
                <c:pt idx="174">
                  <c:v>-1.2733340001432225E-2</c:v>
                </c:pt>
                <c:pt idx="176">
                  <c:v>-9.9652999924728647E-3</c:v>
                </c:pt>
                <c:pt idx="178">
                  <c:v>-4.9652999950922094E-3</c:v>
                </c:pt>
                <c:pt idx="179">
                  <c:v>-1.1300610007310752E-2</c:v>
                </c:pt>
                <c:pt idx="188">
                  <c:v>-1.4392639997822698E-2</c:v>
                </c:pt>
                <c:pt idx="196">
                  <c:v>-1.4898570007062517E-2</c:v>
                </c:pt>
                <c:pt idx="206">
                  <c:v>1.0127499990630895E-3</c:v>
                </c:pt>
                <c:pt idx="207">
                  <c:v>-8.8452400013920851E-3</c:v>
                </c:pt>
                <c:pt idx="208">
                  <c:v>-7.8452400048263371E-3</c:v>
                </c:pt>
                <c:pt idx="210">
                  <c:v>-1.4896530003170483E-2</c:v>
                </c:pt>
                <c:pt idx="218">
                  <c:v>-5.9104700048919767E-3</c:v>
                </c:pt>
                <c:pt idx="221">
                  <c:v>2.1565300048678182E-3</c:v>
                </c:pt>
                <c:pt idx="235">
                  <c:v>-3.8417000032495707E-3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FDA-453A-AC2B-B9AD1D7CE752}"/>
            </c:ext>
          </c:extLst>
        </c:ser>
        <c:ser>
          <c:idx val="8"/>
          <c:order val="7"/>
          <c:tx>
            <c:strRef>
              <c:f>'A (old)'!$P$20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6358</c:v>
                </c:pt>
                <c:pt idx="2">
                  <c:v>6371</c:v>
                </c:pt>
                <c:pt idx="3">
                  <c:v>6450</c:v>
                </c:pt>
                <c:pt idx="4">
                  <c:v>6451</c:v>
                </c:pt>
                <c:pt idx="5">
                  <c:v>6456</c:v>
                </c:pt>
                <c:pt idx="6">
                  <c:v>6476</c:v>
                </c:pt>
                <c:pt idx="7">
                  <c:v>6563</c:v>
                </c:pt>
                <c:pt idx="8">
                  <c:v>6563</c:v>
                </c:pt>
                <c:pt idx="9">
                  <c:v>6564</c:v>
                </c:pt>
                <c:pt idx="10">
                  <c:v>6569</c:v>
                </c:pt>
                <c:pt idx="11">
                  <c:v>6584</c:v>
                </c:pt>
                <c:pt idx="12">
                  <c:v>6589</c:v>
                </c:pt>
                <c:pt idx="13">
                  <c:v>6668</c:v>
                </c:pt>
                <c:pt idx="14">
                  <c:v>6687</c:v>
                </c:pt>
                <c:pt idx="15">
                  <c:v>6768</c:v>
                </c:pt>
                <c:pt idx="16">
                  <c:v>6778.5</c:v>
                </c:pt>
                <c:pt idx="17">
                  <c:v>6789</c:v>
                </c:pt>
                <c:pt idx="18">
                  <c:v>6794</c:v>
                </c:pt>
                <c:pt idx="19">
                  <c:v>6802</c:v>
                </c:pt>
                <c:pt idx="20">
                  <c:v>6805</c:v>
                </c:pt>
                <c:pt idx="21">
                  <c:v>6885</c:v>
                </c:pt>
                <c:pt idx="22">
                  <c:v>6889</c:v>
                </c:pt>
                <c:pt idx="23">
                  <c:v>6890</c:v>
                </c:pt>
                <c:pt idx="24">
                  <c:v>6902</c:v>
                </c:pt>
                <c:pt idx="25">
                  <c:v>6915</c:v>
                </c:pt>
                <c:pt idx="26">
                  <c:v>6920</c:v>
                </c:pt>
                <c:pt idx="27">
                  <c:v>6920</c:v>
                </c:pt>
                <c:pt idx="28">
                  <c:v>6981</c:v>
                </c:pt>
                <c:pt idx="29">
                  <c:v>6993</c:v>
                </c:pt>
                <c:pt idx="30">
                  <c:v>6994</c:v>
                </c:pt>
                <c:pt idx="31">
                  <c:v>6994</c:v>
                </c:pt>
                <c:pt idx="32">
                  <c:v>6994</c:v>
                </c:pt>
                <c:pt idx="33">
                  <c:v>6994</c:v>
                </c:pt>
                <c:pt idx="34">
                  <c:v>7002</c:v>
                </c:pt>
                <c:pt idx="35">
                  <c:v>7002</c:v>
                </c:pt>
                <c:pt idx="36">
                  <c:v>7008</c:v>
                </c:pt>
                <c:pt idx="37">
                  <c:v>7100</c:v>
                </c:pt>
                <c:pt idx="38">
                  <c:v>7112</c:v>
                </c:pt>
                <c:pt idx="39">
                  <c:v>7112</c:v>
                </c:pt>
                <c:pt idx="40">
                  <c:v>7116.5</c:v>
                </c:pt>
                <c:pt idx="41">
                  <c:v>7120</c:v>
                </c:pt>
                <c:pt idx="42">
                  <c:v>7120</c:v>
                </c:pt>
                <c:pt idx="43">
                  <c:v>7121</c:v>
                </c:pt>
                <c:pt idx="44">
                  <c:v>7125</c:v>
                </c:pt>
                <c:pt idx="45">
                  <c:v>7133</c:v>
                </c:pt>
                <c:pt idx="46">
                  <c:v>7138</c:v>
                </c:pt>
                <c:pt idx="47">
                  <c:v>7209</c:v>
                </c:pt>
                <c:pt idx="48">
                  <c:v>7212</c:v>
                </c:pt>
                <c:pt idx="49">
                  <c:v>7213</c:v>
                </c:pt>
                <c:pt idx="50">
                  <c:v>7225</c:v>
                </c:pt>
                <c:pt idx="51">
                  <c:v>7225</c:v>
                </c:pt>
                <c:pt idx="52">
                  <c:v>7225</c:v>
                </c:pt>
                <c:pt idx="53">
                  <c:v>7233</c:v>
                </c:pt>
                <c:pt idx="54">
                  <c:v>7233</c:v>
                </c:pt>
                <c:pt idx="55">
                  <c:v>7238</c:v>
                </c:pt>
                <c:pt idx="56">
                  <c:v>7312</c:v>
                </c:pt>
                <c:pt idx="57">
                  <c:v>7317</c:v>
                </c:pt>
                <c:pt idx="58">
                  <c:v>7326</c:v>
                </c:pt>
                <c:pt idx="59">
                  <c:v>7326</c:v>
                </c:pt>
                <c:pt idx="60">
                  <c:v>7328</c:v>
                </c:pt>
                <c:pt idx="61">
                  <c:v>7343</c:v>
                </c:pt>
                <c:pt idx="62">
                  <c:v>7351</c:v>
                </c:pt>
                <c:pt idx="63">
                  <c:v>7351</c:v>
                </c:pt>
                <c:pt idx="64">
                  <c:v>7418</c:v>
                </c:pt>
                <c:pt idx="65">
                  <c:v>7418</c:v>
                </c:pt>
                <c:pt idx="66">
                  <c:v>7433</c:v>
                </c:pt>
                <c:pt idx="67">
                  <c:v>7438</c:v>
                </c:pt>
                <c:pt idx="68">
                  <c:v>7438</c:v>
                </c:pt>
                <c:pt idx="69">
                  <c:v>7438</c:v>
                </c:pt>
                <c:pt idx="70">
                  <c:v>7536</c:v>
                </c:pt>
                <c:pt idx="71">
                  <c:v>7544</c:v>
                </c:pt>
                <c:pt idx="72">
                  <c:v>7544</c:v>
                </c:pt>
                <c:pt idx="73">
                  <c:v>7604</c:v>
                </c:pt>
                <c:pt idx="74">
                  <c:v>7615</c:v>
                </c:pt>
                <c:pt idx="75">
                  <c:v>7628</c:v>
                </c:pt>
                <c:pt idx="76">
                  <c:v>7641</c:v>
                </c:pt>
                <c:pt idx="77">
                  <c:v>7643</c:v>
                </c:pt>
                <c:pt idx="78">
                  <c:v>7649</c:v>
                </c:pt>
                <c:pt idx="79">
                  <c:v>7651.5</c:v>
                </c:pt>
                <c:pt idx="80">
                  <c:v>7651.5</c:v>
                </c:pt>
                <c:pt idx="81">
                  <c:v>7656</c:v>
                </c:pt>
                <c:pt idx="82">
                  <c:v>7656</c:v>
                </c:pt>
                <c:pt idx="83">
                  <c:v>7657</c:v>
                </c:pt>
                <c:pt idx="84">
                  <c:v>7657</c:v>
                </c:pt>
                <c:pt idx="85">
                  <c:v>7661</c:v>
                </c:pt>
                <c:pt idx="86">
                  <c:v>7661</c:v>
                </c:pt>
                <c:pt idx="87">
                  <c:v>7661</c:v>
                </c:pt>
                <c:pt idx="88">
                  <c:v>7662</c:v>
                </c:pt>
                <c:pt idx="89">
                  <c:v>7662</c:v>
                </c:pt>
                <c:pt idx="90">
                  <c:v>7736.5</c:v>
                </c:pt>
                <c:pt idx="91">
                  <c:v>7740</c:v>
                </c:pt>
                <c:pt idx="92">
                  <c:v>7742.5</c:v>
                </c:pt>
                <c:pt idx="93">
                  <c:v>7749</c:v>
                </c:pt>
                <c:pt idx="94">
                  <c:v>7751.5</c:v>
                </c:pt>
                <c:pt idx="95">
                  <c:v>7761</c:v>
                </c:pt>
                <c:pt idx="96">
                  <c:v>7769</c:v>
                </c:pt>
                <c:pt idx="97">
                  <c:v>7848.5</c:v>
                </c:pt>
                <c:pt idx="98">
                  <c:v>7852</c:v>
                </c:pt>
                <c:pt idx="99">
                  <c:v>7857</c:v>
                </c:pt>
                <c:pt idx="100">
                  <c:v>7859</c:v>
                </c:pt>
                <c:pt idx="101">
                  <c:v>7859</c:v>
                </c:pt>
                <c:pt idx="102">
                  <c:v>7861</c:v>
                </c:pt>
                <c:pt idx="103">
                  <c:v>7861</c:v>
                </c:pt>
                <c:pt idx="104">
                  <c:v>7869</c:v>
                </c:pt>
                <c:pt idx="105">
                  <c:v>7869</c:v>
                </c:pt>
                <c:pt idx="106">
                  <c:v>7869</c:v>
                </c:pt>
                <c:pt idx="107">
                  <c:v>7869</c:v>
                </c:pt>
                <c:pt idx="108">
                  <c:v>7872</c:v>
                </c:pt>
                <c:pt idx="109">
                  <c:v>7874</c:v>
                </c:pt>
                <c:pt idx="110">
                  <c:v>7874</c:v>
                </c:pt>
                <c:pt idx="111">
                  <c:v>7874</c:v>
                </c:pt>
                <c:pt idx="112">
                  <c:v>7878.5</c:v>
                </c:pt>
                <c:pt idx="113">
                  <c:v>7882</c:v>
                </c:pt>
                <c:pt idx="114">
                  <c:v>7887</c:v>
                </c:pt>
                <c:pt idx="115">
                  <c:v>7900</c:v>
                </c:pt>
                <c:pt idx="116">
                  <c:v>7900</c:v>
                </c:pt>
                <c:pt idx="117">
                  <c:v>7974</c:v>
                </c:pt>
                <c:pt idx="118">
                  <c:v>7974</c:v>
                </c:pt>
                <c:pt idx="119">
                  <c:v>7974</c:v>
                </c:pt>
                <c:pt idx="120">
                  <c:v>7980</c:v>
                </c:pt>
                <c:pt idx="121">
                  <c:v>7982</c:v>
                </c:pt>
                <c:pt idx="122">
                  <c:v>7988</c:v>
                </c:pt>
                <c:pt idx="123">
                  <c:v>7992</c:v>
                </c:pt>
                <c:pt idx="124">
                  <c:v>7992</c:v>
                </c:pt>
                <c:pt idx="125">
                  <c:v>7992</c:v>
                </c:pt>
                <c:pt idx="126">
                  <c:v>8050</c:v>
                </c:pt>
                <c:pt idx="127">
                  <c:v>8053</c:v>
                </c:pt>
                <c:pt idx="128">
                  <c:v>8059</c:v>
                </c:pt>
                <c:pt idx="129">
                  <c:v>8059</c:v>
                </c:pt>
                <c:pt idx="130">
                  <c:v>8061.5</c:v>
                </c:pt>
                <c:pt idx="131">
                  <c:v>8063</c:v>
                </c:pt>
                <c:pt idx="132">
                  <c:v>8066</c:v>
                </c:pt>
                <c:pt idx="133">
                  <c:v>8067.5</c:v>
                </c:pt>
                <c:pt idx="134">
                  <c:v>8071</c:v>
                </c:pt>
                <c:pt idx="135">
                  <c:v>8079</c:v>
                </c:pt>
                <c:pt idx="136">
                  <c:v>8084</c:v>
                </c:pt>
                <c:pt idx="137">
                  <c:v>8084</c:v>
                </c:pt>
                <c:pt idx="138">
                  <c:v>8085</c:v>
                </c:pt>
                <c:pt idx="139">
                  <c:v>8088</c:v>
                </c:pt>
                <c:pt idx="140">
                  <c:v>8091.5</c:v>
                </c:pt>
                <c:pt idx="141">
                  <c:v>8092</c:v>
                </c:pt>
                <c:pt idx="142">
                  <c:v>8092</c:v>
                </c:pt>
                <c:pt idx="143">
                  <c:v>8097</c:v>
                </c:pt>
                <c:pt idx="144">
                  <c:v>8180</c:v>
                </c:pt>
                <c:pt idx="145">
                  <c:v>8180</c:v>
                </c:pt>
                <c:pt idx="146">
                  <c:v>8190</c:v>
                </c:pt>
                <c:pt idx="147">
                  <c:v>8192</c:v>
                </c:pt>
                <c:pt idx="148">
                  <c:v>8193</c:v>
                </c:pt>
                <c:pt idx="149">
                  <c:v>8193</c:v>
                </c:pt>
                <c:pt idx="150">
                  <c:v>8198</c:v>
                </c:pt>
                <c:pt idx="151">
                  <c:v>8198</c:v>
                </c:pt>
                <c:pt idx="152">
                  <c:v>8198</c:v>
                </c:pt>
                <c:pt idx="153">
                  <c:v>8200</c:v>
                </c:pt>
                <c:pt idx="154">
                  <c:v>8218</c:v>
                </c:pt>
                <c:pt idx="155">
                  <c:v>8219</c:v>
                </c:pt>
                <c:pt idx="156">
                  <c:v>8223</c:v>
                </c:pt>
                <c:pt idx="157">
                  <c:v>8223</c:v>
                </c:pt>
                <c:pt idx="158">
                  <c:v>8223</c:v>
                </c:pt>
                <c:pt idx="159">
                  <c:v>8223</c:v>
                </c:pt>
                <c:pt idx="160">
                  <c:v>8223</c:v>
                </c:pt>
                <c:pt idx="161">
                  <c:v>8292</c:v>
                </c:pt>
                <c:pt idx="162">
                  <c:v>8292.5</c:v>
                </c:pt>
                <c:pt idx="163">
                  <c:v>8303</c:v>
                </c:pt>
                <c:pt idx="164">
                  <c:v>8303</c:v>
                </c:pt>
                <c:pt idx="165">
                  <c:v>8310.5</c:v>
                </c:pt>
                <c:pt idx="166">
                  <c:v>8310.5</c:v>
                </c:pt>
                <c:pt idx="167">
                  <c:v>8311</c:v>
                </c:pt>
                <c:pt idx="168">
                  <c:v>8311</c:v>
                </c:pt>
                <c:pt idx="169">
                  <c:v>8325</c:v>
                </c:pt>
                <c:pt idx="170">
                  <c:v>8390</c:v>
                </c:pt>
                <c:pt idx="171">
                  <c:v>8395</c:v>
                </c:pt>
                <c:pt idx="172">
                  <c:v>8397</c:v>
                </c:pt>
                <c:pt idx="173">
                  <c:v>8398</c:v>
                </c:pt>
                <c:pt idx="174">
                  <c:v>8398</c:v>
                </c:pt>
                <c:pt idx="175">
                  <c:v>8401.5</c:v>
                </c:pt>
                <c:pt idx="176">
                  <c:v>8410</c:v>
                </c:pt>
                <c:pt idx="177">
                  <c:v>8410</c:v>
                </c:pt>
                <c:pt idx="178">
                  <c:v>8410</c:v>
                </c:pt>
                <c:pt idx="179">
                  <c:v>8417</c:v>
                </c:pt>
                <c:pt idx="180">
                  <c:v>8422.5</c:v>
                </c:pt>
                <c:pt idx="181">
                  <c:v>8432</c:v>
                </c:pt>
                <c:pt idx="182">
                  <c:v>8432</c:v>
                </c:pt>
                <c:pt idx="183">
                  <c:v>8434.5</c:v>
                </c:pt>
                <c:pt idx="184">
                  <c:v>8498.5</c:v>
                </c:pt>
                <c:pt idx="185">
                  <c:v>8516</c:v>
                </c:pt>
                <c:pt idx="186">
                  <c:v>8521</c:v>
                </c:pt>
                <c:pt idx="187">
                  <c:v>8608</c:v>
                </c:pt>
                <c:pt idx="188">
                  <c:v>8608</c:v>
                </c:pt>
                <c:pt idx="189">
                  <c:v>8613</c:v>
                </c:pt>
                <c:pt idx="190">
                  <c:v>8613</c:v>
                </c:pt>
                <c:pt idx="191">
                  <c:v>8621</c:v>
                </c:pt>
                <c:pt idx="192">
                  <c:v>8624</c:v>
                </c:pt>
                <c:pt idx="193">
                  <c:v>8628</c:v>
                </c:pt>
                <c:pt idx="194">
                  <c:v>8628</c:v>
                </c:pt>
                <c:pt idx="195">
                  <c:v>8629</c:v>
                </c:pt>
                <c:pt idx="196">
                  <c:v>8629</c:v>
                </c:pt>
                <c:pt idx="197">
                  <c:v>8631</c:v>
                </c:pt>
                <c:pt idx="198">
                  <c:v>8631</c:v>
                </c:pt>
                <c:pt idx="199">
                  <c:v>8636</c:v>
                </c:pt>
                <c:pt idx="200">
                  <c:v>8636</c:v>
                </c:pt>
                <c:pt idx="201">
                  <c:v>8642</c:v>
                </c:pt>
                <c:pt idx="202">
                  <c:v>8646</c:v>
                </c:pt>
                <c:pt idx="203">
                  <c:v>8650</c:v>
                </c:pt>
                <c:pt idx="204">
                  <c:v>8726</c:v>
                </c:pt>
                <c:pt idx="205">
                  <c:v>8742</c:v>
                </c:pt>
                <c:pt idx="206">
                  <c:v>8825</c:v>
                </c:pt>
                <c:pt idx="207">
                  <c:v>8828</c:v>
                </c:pt>
                <c:pt idx="208">
                  <c:v>8828</c:v>
                </c:pt>
                <c:pt idx="209">
                  <c:v>8834</c:v>
                </c:pt>
                <c:pt idx="210">
                  <c:v>8841</c:v>
                </c:pt>
                <c:pt idx="211">
                  <c:v>8933.5</c:v>
                </c:pt>
                <c:pt idx="212">
                  <c:v>8949</c:v>
                </c:pt>
                <c:pt idx="213">
                  <c:v>8951</c:v>
                </c:pt>
                <c:pt idx="214">
                  <c:v>8951.5</c:v>
                </c:pt>
                <c:pt idx="215">
                  <c:v>8965</c:v>
                </c:pt>
                <c:pt idx="216">
                  <c:v>8972</c:v>
                </c:pt>
                <c:pt idx="217">
                  <c:v>9052</c:v>
                </c:pt>
                <c:pt idx="218">
                  <c:v>9059</c:v>
                </c:pt>
                <c:pt idx="219">
                  <c:v>9077</c:v>
                </c:pt>
                <c:pt idx="220">
                  <c:v>9079</c:v>
                </c:pt>
                <c:pt idx="221">
                  <c:v>9159</c:v>
                </c:pt>
                <c:pt idx="222">
                  <c:v>9159</c:v>
                </c:pt>
                <c:pt idx="223">
                  <c:v>9167.5</c:v>
                </c:pt>
                <c:pt idx="224">
                  <c:v>9258.5</c:v>
                </c:pt>
                <c:pt idx="225">
                  <c:v>9261.5</c:v>
                </c:pt>
                <c:pt idx="226">
                  <c:v>9267.5</c:v>
                </c:pt>
                <c:pt idx="227">
                  <c:v>9273.5</c:v>
                </c:pt>
                <c:pt idx="228">
                  <c:v>9279.5</c:v>
                </c:pt>
                <c:pt idx="229">
                  <c:v>9282</c:v>
                </c:pt>
                <c:pt idx="230">
                  <c:v>9383</c:v>
                </c:pt>
                <c:pt idx="231">
                  <c:v>9383</c:v>
                </c:pt>
                <c:pt idx="232">
                  <c:v>9394.5</c:v>
                </c:pt>
                <c:pt idx="233">
                  <c:v>9450.5</c:v>
                </c:pt>
                <c:pt idx="234">
                  <c:v>9474</c:v>
                </c:pt>
                <c:pt idx="235">
                  <c:v>9490</c:v>
                </c:pt>
                <c:pt idx="236">
                  <c:v>9490</c:v>
                </c:pt>
                <c:pt idx="237">
                  <c:v>9492.5</c:v>
                </c:pt>
                <c:pt idx="238">
                  <c:v>9495</c:v>
                </c:pt>
                <c:pt idx="239">
                  <c:v>9501</c:v>
                </c:pt>
                <c:pt idx="240">
                  <c:v>9590</c:v>
                </c:pt>
                <c:pt idx="241">
                  <c:v>9590</c:v>
                </c:pt>
                <c:pt idx="242">
                  <c:v>9666</c:v>
                </c:pt>
                <c:pt idx="243">
                  <c:v>9687</c:v>
                </c:pt>
                <c:pt idx="244">
                  <c:v>9691.5</c:v>
                </c:pt>
                <c:pt idx="245">
                  <c:v>9702</c:v>
                </c:pt>
                <c:pt idx="246">
                  <c:v>9735</c:v>
                </c:pt>
                <c:pt idx="247">
                  <c:v>9735</c:v>
                </c:pt>
                <c:pt idx="248">
                  <c:v>9808</c:v>
                </c:pt>
                <c:pt idx="249">
                  <c:v>9817.5</c:v>
                </c:pt>
                <c:pt idx="250">
                  <c:v>9832.5</c:v>
                </c:pt>
                <c:pt idx="251">
                  <c:v>9835</c:v>
                </c:pt>
                <c:pt idx="252">
                  <c:v>9935.5</c:v>
                </c:pt>
              </c:numCache>
            </c:numRef>
          </c:xVal>
          <c:yVal>
            <c:numRef>
              <c:f>'A (old)'!$P$21:$P$999</c:f>
              <c:numCache>
                <c:formatCode>General</c:formatCode>
                <c:ptCount val="979"/>
                <c:pt idx="4">
                  <c:v>-0.22757781223271484</c:v>
                </c:pt>
                <c:pt idx="5">
                  <c:v>-0.22731797535367221</c:v>
                </c:pt>
                <c:pt idx="9">
                  <c:v>-0.22170549876635198</c:v>
                </c:pt>
                <c:pt idx="10">
                  <c:v>-0.22144566188730935</c:v>
                </c:pt>
                <c:pt idx="14">
                  <c:v>-0.21531351154190387</c:v>
                </c:pt>
                <c:pt idx="17">
                  <c:v>-0.21001283920943475</c:v>
                </c:pt>
                <c:pt idx="18">
                  <c:v>-0.20975300233039218</c:v>
                </c:pt>
                <c:pt idx="19">
                  <c:v>-0.20933726332392399</c:v>
                </c:pt>
                <c:pt idx="20">
                  <c:v>-0.20918136119649844</c:v>
                </c:pt>
                <c:pt idx="23">
                  <c:v>-0.20476413425277412</c:v>
                </c:pt>
                <c:pt idx="24">
                  <c:v>-0.2041405257430719</c:v>
                </c:pt>
                <c:pt idx="36">
                  <c:v>-0.19863198390736869</c:v>
                </c:pt>
                <c:pt idx="37">
                  <c:v>-0.19385098533298473</c:v>
                </c:pt>
                <c:pt idx="43">
                  <c:v>-0.19275967044100584</c:v>
                </c:pt>
                <c:pt idx="59">
                  <c:v>-0.18210635840025902</c:v>
                </c:pt>
                <c:pt idx="68">
                  <c:v>-0.1762860123097047</c:v>
                </c:pt>
                <c:pt idx="72">
                  <c:v>-0.17077747047400149</c:v>
                </c:pt>
                <c:pt idx="129">
                  <c:v>-0.14401427193261318</c:v>
                </c:pt>
                <c:pt idx="224">
                  <c:v>-8.1679404650292387E-2</c:v>
                </c:pt>
                <c:pt idx="225">
                  <c:v>-8.1523502522866775E-2</c:v>
                </c:pt>
                <c:pt idx="226">
                  <c:v>-8.1211698268015664E-2</c:v>
                </c:pt>
                <c:pt idx="227">
                  <c:v>-8.0899894013164553E-2</c:v>
                </c:pt>
                <c:pt idx="228">
                  <c:v>-8.0588089758313441E-2</c:v>
                </c:pt>
                <c:pt idx="229">
                  <c:v>-8.0458171318792127E-2</c:v>
                </c:pt>
                <c:pt idx="230">
                  <c:v>-7.5209466362131494E-2</c:v>
                </c:pt>
                <c:pt idx="231">
                  <c:v>-7.5209466362131494E-2</c:v>
                </c:pt>
                <c:pt idx="232">
                  <c:v>-7.4611841540333512E-2</c:v>
                </c:pt>
                <c:pt idx="233">
                  <c:v>-7.1701668495056325E-2</c:v>
                </c:pt>
                <c:pt idx="234">
                  <c:v>-7.0480435163556121E-2</c:v>
                </c:pt>
                <c:pt idx="235">
                  <c:v>-6.964895715061975E-2</c:v>
                </c:pt>
                <c:pt idx="236">
                  <c:v>-6.964895715061975E-2</c:v>
                </c:pt>
                <c:pt idx="237">
                  <c:v>-6.9519038711098491E-2</c:v>
                </c:pt>
                <c:pt idx="238">
                  <c:v>-6.9389120271577176E-2</c:v>
                </c:pt>
                <c:pt idx="239">
                  <c:v>-6.9077316016726065E-2</c:v>
                </c:pt>
                <c:pt idx="240">
                  <c:v>-6.4452219569767655E-2</c:v>
                </c:pt>
                <c:pt idx="241">
                  <c:v>-6.4452219569767655E-2</c:v>
                </c:pt>
                <c:pt idx="242">
                  <c:v>-6.050269900832006E-2</c:v>
                </c:pt>
                <c:pt idx="243">
                  <c:v>-5.941138411634117E-2</c:v>
                </c:pt>
                <c:pt idx="244">
                  <c:v>-5.9177530925202837E-2</c:v>
                </c:pt>
                <c:pt idx="245">
                  <c:v>-5.8631873479213392E-2</c:v>
                </c:pt>
                <c:pt idx="246">
                  <c:v>-5.6916950077532169E-2</c:v>
                </c:pt>
                <c:pt idx="247">
                  <c:v>-5.6916950077532169E-2</c:v>
                </c:pt>
                <c:pt idx="248">
                  <c:v>-5.312333164351013E-2</c:v>
                </c:pt>
                <c:pt idx="249">
                  <c:v>-5.2629641573329167E-2</c:v>
                </c:pt>
                <c:pt idx="250">
                  <c:v>-5.1850130936201388E-2</c:v>
                </c:pt>
                <c:pt idx="251">
                  <c:v>-5.1720212496680018E-2</c:v>
                </c:pt>
                <c:pt idx="252">
                  <c:v>-4.6497491227923682E-2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FDA-453A-AC2B-B9AD1D7CE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84344"/>
        <c:axId val="1"/>
      </c:scatterChart>
      <c:valAx>
        <c:axId val="728484344"/>
        <c:scaling>
          <c:orientation val="minMax"/>
          <c:max val="10000"/>
          <c:min val="6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29840019997498"/>
              <c:y val="0.83591331269349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250"/>
      </c:valAx>
      <c:valAx>
        <c:axId val="1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107142857142856E-2"/>
              <c:y val="0.3684210526315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843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6220269341332333"/>
          <c:y val="0.91950464396284826"/>
          <c:w val="0.92410854893138361"/>
          <c:h val="0.981424148606811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619125</xdr:colOff>
      <xdr:row>23</xdr:row>
      <xdr:rowOff>38100</xdr:rowOff>
    </xdr:from>
    <xdr:to>
      <xdr:col>28</xdr:col>
      <xdr:colOff>647700</xdr:colOff>
      <xdr:row>41</xdr:row>
      <xdr:rowOff>114300</xdr:rowOff>
    </xdr:to>
    <xdr:graphicFrame macro="">
      <xdr:nvGraphicFramePr>
        <xdr:cNvPr id="50188" name="Chart 1026">
          <a:extLst>
            <a:ext uri="{FF2B5EF4-FFF2-40B4-BE49-F238E27FC236}">
              <a16:creationId xmlns:a16="http://schemas.microsoft.com/office/drawing/2014/main" id="{4EBEB3F2-54D6-400D-2AA6-EFBFFFC39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0</xdr:row>
      <xdr:rowOff>0</xdr:rowOff>
    </xdr:from>
    <xdr:to>
      <xdr:col>17</xdr:col>
      <xdr:colOff>190500</xdr:colOff>
      <xdr:row>17</xdr:row>
      <xdr:rowOff>76200</xdr:rowOff>
    </xdr:to>
    <xdr:graphicFrame macro="">
      <xdr:nvGraphicFramePr>
        <xdr:cNvPr id="50189" name="Chart 1028">
          <a:extLst>
            <a:ext uri="{FF2B5EF4-FFF2-40B4-BE49-F238E27FC236}">
              <a16:creationId xmlns:a16="http://schemas.microsoft.com/office/drawing/2014/main" id="{EB96C761-0D18-DC38-5096-E3B2EA760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285750</xdr:colOff>
      <xdr:row>0</xdr:row>
      <xdr:rowOff>0</xdr:rowOff>
    </xdr:from>
    <xdr:to>
      <xdr:col>26</xdr:col>
      <xdr:colOff>533400</xdr:colOff>
      <xdr:row>17</xdr:row>
      <xdr:rowOff>85725</xdr:rowOff>
    </xdr:to>
    <xdr:graphicFrame macro="">
      <xdr:nvGraphicFramePr>
        <xdr:cNvPr id="50190" name="Chart 1029">
          <a:extLst>
            <a:ext uri="{FF2B5EF4-FFF2-40B4-BE49-F238E27FC236}">
              <a16:creationId xmlns:a16="http://schemas.microsoft.com/office/drawing/2014/main" id="{BFFA5F7C-F6F0-BD97-93C1-26E5CE1BB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0</xdr:row>
      <xdr:rowOff>0</xdr:rowOff>
    </xdr:from>
    <xdr:to>
      <xdr:col>25</xdr:col>
      <xdr:colOff>180975</xdr:colOff>
      <xdr:row>18</xdr:row>
      <xdr:rowOff>38100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1315D506-2D4D-A974-DDD9-E87A878D1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16</xdr:col>
      <xdr:colOff>142875</xdr:colOff>
      <xdr:row>18</xdr:row>
      <xdr:rowOff>47625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73E12448-3D1E-8DA6-05B2-8C9E5F71E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15" TargetMode="External"/><Relationship Id="rId18" Type="http://schemas.openxmlformats.org/officeDocument/2006/relationships/hyperlink" Target="http://www.bav-astro.de/sfs/BAVM_link.php?BAVMnr=18" TargetMode="External"/><Relationship Id="rId26" Type="http://schemas.openxmlformats.org/officeDocument/2006/relationships/hyperlink" Target="http://www.bav-astro.de/sfs/BAVM_link.php?BAVMnr=23" TargetMode="External"/><Relationship Id="rId39" Type="http://schemas.openxmlformats.org/officeDocument/2006/relationships/hyperlink" Target="http://www.bav-astro.de/sfs/BAVM_link.php?BAVMnr=26" TargetMode="External"/><Relationship Id="rId21" Type="http://schemas.openxmlformats.org/officeDocument/2006/relationships/hyperlink" Target="http://www.bav-astro.de/sfs/BAVM_link.php?BAVMnr=18" TargetMode="External"/><Relationship Id="rId34" Type="http://schemas.openxmlformats.org/officeDocument/2006/relationships/hyperlink" Target="http://www.konkoly.hu/cgi-bin/IBVS?419" TargetMode="External"/><Relationship Id="rId42" Type="http://schemas.openxmlformats.org/officeDocument/2006/relationships/hyperlink" Target="http://www.konkoly.hu/cgi-bin/IBVS?1022" TargetMode="External"/><Relationship Id="rId47" Type="http://schemas.openxmlformats.org/officeDocument/2006/relationships/hyperlink" Target="http://www.bav-astro.de/sfs/BAVM_link.php?BAVMnr=28" TargetMode="External"/><Relationship Id="rId50" Type="http://schemas.openxmlformats.org/officeDocument/2006/relationships/hyperlink" Target="http://www.konkoly.hu/cgi-bin/IBVS?1938" TargetMode="External"/><Relationship Id="rId55" Type="http://schemas.openxmlformats.org/officeDocument/2006/relationships/hyperlink" Target="http://vsolj.cetus-net.org/no47.pdf" TargetMode="External"/><Relationship Id="rId63" Type="http://schemas.openxmlformats.org/officeDocument/2006/relationships/hyperlink" Target="http://www.konkoly.hu/cgi-bin/IBVS?4555" TargetMode="External"/><Relationship Id="rId68" Type="http://schemas.openxmlformats.org/officeDocument/2006/relationships/hyperlink" Target="http://www.bav-astro.de/sfs/BAVM_link.php?BAVMnr=192" TargetMode="External"/><Relationship Id="rId76" Type="http://schemas.openxmlformats.org/officeDocument/2006/relationships/hyperlink" Target="http://var.astro.cz/oejv/issues/oejv0137.pdf" TargetMode="External"/><Relationship Id="rId7" Type="http://schemas.openxmlformats.org/officeDocument/2006/relationships/hyperlink" Target="http://www.bav-astro.de/sfs/BAVM_link.php?BAVMnr=8" TargetMode="External"/><Relationship Id="rId71" Type="http://schemas.openxmlformats.org/officeDocument/2006/relationships/hyperlink" Target="http://www.aavso.org/sites/default/files/jaavso/v36n2/186.pdf" TargetMode="External"/><Relationship Id="rId2" Type="http://schemas.openxmlformats.org/officeDocument/2006/relationships/hyperlink" Target="http://www.bav-astro.de/sfs/BAVM_link.php?BAVMnr=4" TargetMode="External"/><Relationship Id="rId16" Type="http://schemas.openxmlformats.org/officeDocument/2006/relationships/hyperlink" Target="http://www.bav-astro.de/sfs/BAVM_link.php?BAVMnr=18" TargetMode="External"/><Relationship Id="rId29" Type="http://schemas.openxmlformats.org/officeDocument/2006/relationships/hyperlink" Target="http://www.konkoly.hu/cgi-bin/IBVS?394" TargetMode="External"/><Relationship Id="rId11" Type="http://schemas.openxmlformats.org/officeDocument/2006/relationships/hyperlink" Target="http://www.bav-astro.de/sfs/BAVM_link.php?BAVMnr=12" TargetMode="External"/><Relationship Id="rId24" Type="http://schemas.openxmlformats.org/officeDocument/2006/relationships/hyperlink" Target="http://www.konkoly.hu/cgi-bin/IBVS?154" TargetMode="External"/><Relationship Id="rId32" Type="http://schemas.openxmlformats.org/officeDocument/2006/relationships/hyperlink" Target="http://www.konkoly.hu/cgi-bin/IBVS?394" TargetMode="External"/><Relationship Id="rId37" Type="http://schemas.openxmlformats.org/officeDocument/2006/relationships/hyperlink" Target="http://www.konkoly.hu/cgi-bin/IBVS?668" TargetMode="External"/><Relationship Id="rId40" Type="http://schemas.openxmlformats.org/officeDocument/2006/relationships/hyperlink" Target="http://www.bav-astro.de/sfs/BAVM_link.php?BAVMnr=26" TargetMode="External"/><Relationship Id="rId45" Type="http://schemas.openxmlformats.org/officeDocument/2006/relationships/hyperlink" Target="http://www.konkoly.hu/cgi-bin/IBVS?1022" TargetMode="External"/><Relationship Id="rId53" Type="http://schemas.openxmlformats.org/officeDocument/2006/relationships/hyperlink" Target="http://www.bav-astro.de/sfs/BAVM_link.php?BAVMnr=38" TargetMode="External"/><Relationship Id="rId58" Type="http://schemas.openxmlformats.org/officeDocument/2006/relationships/hyperlink" Target="http://www.konkoly.hu/cgi-bin/IBVS?3435" TargetMode="External"/><Relationship Id="rId66" Type="http://schemas.openxmlformats.org/officeDocument/2006/relationships/hyperlink" Target="http://vsolj.cetus-net.org/no39.pdf" TargetMode="External"/><Relationship Id="rId74" Type="http://schemas.openxmlformats.org/officeDocument/2006/relationships/hyperlink" Target="http://www.bav-astro.de/sfs/BAVM_link.php?BAVMnr=212" TargetMode="External"/><Relationship Id="rId79" Type="http://schemas.openxmlformats.org/officeDocument/2006/relationships/hyperlink" Target="http://www.bav-astro.de/sfs/BAVM_link.php?BAVMnr=225" TargetMode="External"/><Relationship Id="rId5" Type="http://schemas.openxmlformats.org/officeDocument/2006/relationships/hyperlink" Target="http://www.bav-astro.de/sfs/BAVM_link.php?BAVMnr=8" TargetMode="External"/><Relationship Id="rId61" Type="http://schemas.openxmlformats.org/officeDocument/2006/relationships/hyperlink" Target="http://vsolj.cetus-net.org/no47.pdf" TargetMode="External"/><Relationship Id="rId82" Type="http://schemas.openxmlformats.org/officeDocument/2006/relationships/hyperlink" Target="http://www.bav-astro.de/sfs/BAVM_link.php?BAVMnr=238" TargetMode="External"/><Relationship Id="rId10" Type="http://schemas.openxmlformats.org/officeDocument/2006/relationships/hyperlink" Target="http://www.bav-astro.de/sfs/BAVM_link.php?BAVMnr=8" TargetMode="External"/><Relationship Id="rId19" Type="http://schemas.openxmlformats.org/officeDocument/2006/relationships/hyperlink" Target="http://www.konkoly.hu/cgi-bin/IBVS?111" TargetMode="External"/><Relationship Id="rId31" Type="http://schemas.openxmlformats.org/officeDocument/2006/relationships/hyperlink" Target="http://www.konkoly.hu/cgi-bin/IBVS?394" TargetMode="External"/><Relationship Id="rId44" Type="http://schemas.openxmlformats.org/officeDocument/2006/relationships/hyperlink" Target="http://vsolj.cetus-net.org/no47.pdf" TargetMode="External"/><Relationship Id="rId52" Type="http://schemas.openxmlformats.org/officeDocument/2006/relationships/hyperlink" Target="http://www.bav-astro.de/sfs/BAVM_link.php?BAVMnr=34" TargetMode="External"/><Relationship Id="rId60" Type="http://schemas.openxmlformats.org/officeDocument/2006/relationships/hyperlink" Target="http://www.bav-astro.de/sfs/BAVM_link.php?BAVMnr=56" TargetMode="External"/><Relationship Id="rId65" Type="http://schemas.openxmlformats.org/officeDocument/2006/relationships/hyperlink" Target="http://www.bav-astro.de/sfs/BAVM_link.php?BAVMnr=131" TargetMode="External"/><Relationship Id="rId73" Type="http://schemas.openxmlformats.org/officeDocument/2006/relationships/hyperlink" Target="http://www.bav-astro.de/sfs/BAVM_link.php?BAVMnr=204" TargetMode="External"/><Relationship Id="rId78" Type="http://schemas.openxmlformats.org/officeDocument/2006/relationships/hyperlink" Target="http://var.astro.cz/oejv/issues/oejv0142.pdf" TargetMode="External"/><Relationship Id="rId81" Type="http://schemas.openxmlformats.org/officeDocument/2006/relationships/hyperlink" Target="http://www.bav-astro.de/sfs/BAVM_link.php?BAVMnr=234" TargetMode="External"/><Relationship Id="rId4" Type="http://schemas.openxmlformats.org/officeDocument/2006/relationships/hyperlink" Target="http://www.bav-astro.de/sfs/BAVM_link.php?BAVMnr=8" TargetMode="External"/><Relationship Id="rId9" Type="http://schemas.openxmlformats.org/officeDocument/2006/relationships/hyperlink" Target="http://www.bav-astro.de/sfs/BAVM_link.php?BAVMnr=8" TargetMode="External"/><Relationship Id="rId14" Type="http://schemas.openxmlformats.org/officeDocument/2006/relationships/hyperlink" Target="http://www.bav-astro.de/sfs/BAVM_link.php?BAVMnr=15" TargetMode="External"/><Relationship Id="rId22" Type="http://schemas.openxmlformats.org/officeDocument/2006/relationships/hyperlink" Target="http://www.bav-astro.de/sfs/BAVM_link.php?BAVMnr=18" TargetMode="External"/><Relationship Id="rId27" Type="http://schemas.openxmlformats.org/officeDocument/2006/relationships/hyperlink" Target="http://www.bav-astro.de/sfs/BAVM_link.php?BAVMnr=23" TargetMode="External"/><Relationship Id="rId30" Type="http://schemas.openxmlformats.org/officeDocument/2006/relationships/hyperlink" Target="http://www.konkoly.hu/cgi-bin/IBVS?394" TargetMode="External"/><Relationship Id="rId35" Type="http://schemas.openxmlformats.org/officeDocument/2006/relationships/hyperlink" Target="http://www.konkoly.hu/cgi-bin/IBVS?844" TargetMode="External"/><Relationship Id="rId43" Type="http://schemas.openxmlformats.org/officeDocument/2006/relationships/hyperlink" Target="http://www.konkoly.hu/cgi-bin/IBVS?844" TargetMode="External"/><Relationship Id="rId48" Type="http://schemas.openxmlformats.org/officeDocument/2006/relationships/hyperlink" Target="http://www.konkoly.hu/cgi-bin/IBVS?1053" TargetMode="External"/><Relationship Id="rId56" Type="http://schemas.openxmlformats.org/officeDocument/2006/relationships/hyperlink" Target="http://www.bav-astro.de/sfs/BAVM_link.php?BAVMnr=50" TargetMode="External"/><Relationship Id="rId64" Type="http://schemas.openxmlformats.org/officeDocument/2006/relationships/hyperlink" Target="http://www.bav-astro.de/sfs/BAVM_link.php?BAVMnr=122" TargetMode="External"/><Relationship Id="rId69" Type="http://schemas.openxmlformats.org/officeDocument/2006/relationships/hyperlink" Target="http://vsolj.cetus-net.org/no46.pdf" TargetMode="External"/><Relationship Id="rId77" Type="http://schemas.openxmlformats.org/officeDocument/2006/relationships/hyperlink" Target="http://www.bav-astro.de/sfs/BAVM_link.php?BAVMnr=218" TargetMode="External"/><Relationship Id="rId8" Type="http://schemas.openxmlformats.org/officeDocument/2006/relationships/hyperlink" Target="http://www.bav-astro.de/sfs/BAVM_link.php?BAVMnr=8" TargetMode="External"/><Relationship Id="rId51" Type="http://schemas.openxmlformats.org/officeDocument/2006/relationships/hyperlink" Target="http://www.konkoly.hu/cgi-bin/IBVS?2545" TargetMode="External"/><Relationship Id="rId72" Type="http://schemas.openxmlformats.org/officeDocument/2006/relationships/hyperlink" Target="http://www.bav-astro.de/sfs/BAVM_link.php?BAVMnr=212" TargetMode="External"/><Relationship Id="rId80" Type="http://schemas.openxmlformats.org/officeDocument/2006/relationships/hyperlink" Target="http://www.bav-astro.de/sfs/BAVM_link.php?BAVMnr=225" TargetMode="External"/><Relationship Id="rId3" Type="http://schemas.openxmlformats.org/officeDocument/2006/relationships/hyperlink" Target="http://www.bav-astro.de/sfs/BAVM_link.php?BAVMnr=8" TargetMode="External"/><Relationship Id="rId12" Type="http://schemas.openxmlformats.org/officeDocument/2006/relationships/hyperlink" Target="http://www.bav-astro.de/sfs/BAVM_link.php?BAVMnr=12" TargetMode="External"/><Relationship Id="rId17" Type="http://schemas.openxmlformats.org/officeDocument/2006/relationships/hyperlink" Target="http://www.bav-astro.de/sfs/BAVM_link.php?BAVMnr=18" TargetMode="External"/><Relationship Id="rId25" Type="http://schemas.openxmlformats.org/officeDocument/2006/relationships/hyperlink" Target="http://www.konkoly.hu/cgi-bin/IBVS?180" TargetMode="External"/><Relationship Id="rId33" Type="http://schemas.openxmlformats.org/officeDocument/2006/relationships/hyperlink" Target="http://www.konkoly.hu/cgi-bin/IBVS?844" TargetMode="External"/><Relationship Id="rId38" Type="http://schemas.openxmlformats.org/officeDocument/2006/relationships/hyperlink" Target="http://www.konkoly.hu/cgi-bin/IBVS?1022" TargetMode="External"/><Relationship Id="rId46" Type="http://schemas.openxmlformats.org/officeDocument/2006/relationships/hyperlink" Target="http://www.konkoly.hu/cgi-bin/IBVS?1379" TargetMode="External"/><Relationship Id="rId59" Type="http://schemas.openxmlformats.org/officeDocument/2006/relationships/hyperlink" Target="http://www.konkoly.hu/cgi-bin/IBVS?3435" TargetMode="External"/><Relationship Id="rId67" Type="http://schemas.openxmlformats.org/officeDocument/2006/relationships/hyperlink" Target="http://www.bav-astro.de/sfs/BAVM_link.php?BAVMnr=171" TargetMode="External"/><Relationship Id="rId20" Type="http://schemas.openxmlformats.org/officeDocument/2006/relationships/hyperlink" Target="http://www.konkoly.hu/cgi-bin/IBVS?111" TargetMode="External"/><Relationship Id="rId41" Type="http://schemas.openxmlformats.org/officeDocument/2006/relationships/hyperlink" Target="http://www.bav-astro.de/sfs/BAVM_link.php?BAVMnr=28" TargetMode="External"/><Relationship Id="rId54" Type="http://schemas.openxmlformats.org/officeDocument/2006/relationships/hyperlink" Target="http://vsolj.cetus-net.org/no47.pdf" TargetMode="External"/><Relationship Id="rId62" Type="http://schemas.openxmlformats.org/officeDocument/2006/relationships/hyperlink" Target="http://www.konkoly.hu/cgi-bin/IBVS?4555" TargetMode="External"/><Relationship Id="rId70" Type="http://schemas.openxmlformats.org/officeDocument/2006/relationships/hyperlink" Target="http://www.aavso.org/sites/default/files/jaavso/v36n2/186.pdf" TargetMode="External"/><Relationship Id="rId75" Type="http://schemas.openxmlformats.org/officeDocument/2006/relationships/hyperlink" Target="http://vsolj.cetus-net.org/vsoljno50.pdf" TargetMode="External"/><Relationship Id="rId1" Type="http://schemas.openxmlformats.org/officeDocument/2006/relationships/hyperlink" Target="http://www.bav-astro.de/sfs/BAVM_link.php?BAVMnr=8" TargetMode="External"/><Relationship Id="rId6" Type="http://schemas.openxmlformats.org/officeDocument/2006/relationships/hyperlink" Target="http://www.bav-astro.de/sfs/BAVM_link.php?BAVMnr=8" TargetMode="External"/><Relationship Id="rId15" Type="http://schemas.openxmlformats.org/officeDocument/2006/relationships/hyperlink" Target="http://www.bav-astro.de/sfs/BAVM_link.php?BAVMnr=18" TargetMode="External"/><Relationship Id="rId23" Type="http://schemas.openxmlformats.org/officeDocument/2006/relationships/hyperlink" Target="http://www.bav-astro.de/sfs/BAVM_link.php?BAVMnr=18" TargetMode="External"/><Relationship Id="rId28" Type="http://schemas.openxmlformats.org/officeDocument/2006/relationships/hyperlink" Target="http://www.konkoly.hu/cgi-bin/IBVS?247" TargetMode="External"/><Relationship Id="rId36" Type="http://schemas.openxmlformats.org/officeDocument/2006/relationships/hyperlink" Target="http://www.konkoly.hu/cgi-bin/IBVS?844" TargetMode="External"/><Relationship Id="rId49" Type="http://schemas.openxmlformats.org/officeDocument/2006/relationships/hyperlink" Target="http://www.konkoly.hu/cgi-bin/IBVS?1379" TargetMode="External"/><Relationship Id="rId57" Type="http://schemas.openxmlformats.org/officeDocument/2006/relationships/hyperlink" Target="http://vsolj.cetus-net.org/no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61"/>
  <sheetViews>
    <sheetView tabSelected="1" workbookViewId="0">
      <pane xSplit="14" ySplit="21" topLeftCell="O596" activePane="bottomRight" state="frozen"/>
      <selection pane="topRight" activeCell="O1" sqref="O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6.8554687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5" width="8.5703125" customWidth="1"/>
    <col min="16" max="16" width="8" customWidth="1"/>
    <col min="17" max="17" width="10.85546875" customWidth="1"/>
    <col min="18" max="18" width="7.7109375" customWidth="1"/>
    <col min="19" max="19" width="9.85546875" customWidth="1"/>
  </cols>
  <sheetData>
    <row r="1" spans="1:6" ht="20.25" x14ac:dyDescent="0.3">
      <c r="A1" s="1" t="s">
        <v>195</v>
      </c>
    </row>
    <row r="2" spans="1:6" x14ac:dyDescent="0.2">
      <c r="A2" t="s">
        <v>27</v>
      </c>
      <c r="B2" t="s">
        <v>39</v>
      </c>
    </row>
    <row r="3" spans="1:6" ht="13.5" thickBot="1" x14ac:dyDescent="0.25">
      <c r="A3" t="s">
        <v>40</v>
      </c>
      <c r="C3" s="12" t="s">
        <v>41</v>
      </c>
    </row>
    <row r="4" spans="1:6" ht="14.25" thickTop="1" thickBot="1" x14ac:dyDescent="0.25">
      <c r="A4" s="8" t="s">
        <v>2</v>
      </c>
      <c r="C4" s="3">
        <v>17130.411400000001</v>
      </c>
      <c r="D4" s="4">
        <v>3.38061933</v>
      </c>
    </row>
    <row r="5" spans="1:6" ht="13.5" thickTop="1" x14ac:dyDescent="0.2">
      <c r="A5" s="20" t="s">
        <v>196</v>
      </c>
      <c r="B5" s="21"/>
      <c r="C5" s="22">
        <v>-9.5</v>
      </c>
      <c r="D5" s="21" t="s">
        <v>197</v>
      </c>
    </row>
    <row r="6" spans="1:6" x14ac:dyDescent="0.2">
      <c r="A6" s="8" t="s">
        <v>3</v>
      </c>
    </row>
    <row r="7" spans="1:6" x14ac:dyDescent="0.2">
      <c r="A7" t="s">
        <v>4</v>
      </c>
      <c r="C7">
        <f>+C4</f>
        <v>17130.411400000001</v>
      </c>
    </row>
    <row r="8" spans="1:6" x14ac:dyDescent="0.2">
      <c r="A8" t="s">
        <v>5</v>
      </c>
      <c r="C8">
        <f>+D4</f>
        <v>3.38061933</v>
      </c>
    </row>
    <row r="9" spans="1:6" x14ac:dyDescent="0.2">
      <c r="A9" s="25" t="s">
        <v>1712</v>
      </c>
      <c r="B9" s="25"/>
      <c r="C9" s="64">
        <v>580</v>
      </c>
      <c r="D9" s="64">
        <v>580</v>
      </c>
    </row>
    <row r="10" spans="1:6" ht="13.5" thickBot="1" x14ac:dyDescent="0.25">
      <c r="A10" s="21"/>
      <c r="B10" s="21"/>
      <c r="C10" s="7" t="s">
        <v>22</v>
      </c>
      <c r="D10" s="7" t="s">
        <v>23</v>
      </c>
      <c r="E10" s="21"/>
    </row>
    <row r="11" spans="1:6" x14ac:dyDescent="0.2">
      <c r="A11" s="21" t="s">
        <v>18</v>
      </c>
      <c r="B11" s="21"/>
      <c r="C11" s="35">
        <f ca="1">INTERCEPT(INDIRECT(C14):R$931,INDIRECT(C13):$F$931)</f>
        <v>-0.56671153329797952</v>
      </c>
      <c r="D11" s="35">
        <f ca="1">INTERCEPT(INDIRECT(D14):S$931,INDIRECT(D13):$F$931)</f>
        <v>0.2949084489419781</v>
      </c>
      <c r="E11" s="25" t="s">
        <v>203</v>
      </c>
      <c r="F11" s="22">
        <v>1</v>
      </c>
    </row>
    <row r="12" spans="1:6" x14ac:dyDescent="0.2">
      <c r="A12" s="21" t="s">
        <v>19</v>
      </c>
      <c r="B12" s="21"/>
      <c r="C12" s="35">
        <f ca="1">SLOPE(INDIRECT(C14):R$931,INDIRECT(C13):$F$931)</f>
        <v>4.9942748128870374E-5</v>
      </c>
      <c r="D12" s="35">
        <f ca="1">SLOPE(INDIRECT(D14):S$931,INDIRECT(D13):$F$931)</f>
        <v>-2.6351917413747186E-5</v>
      </c>
      <c r="E12" s="25" t="s">
        <v>198</v>
      </c>
      <c r="F12" s="26">
        <f ca="1">NOW()+15018.5+$C$5/24</f>
        <v>60309.534895486111</v>
      </c>
    </row>
    <row r="13" spans="1:6" x14ac:dyDescent="0.2">
      <c r="A13" s="25" t="s">
        <v>1713</v>
      </c>
      <c r="B13" s="25"/>
      <c r="C13" s="64" t="str">
        <f>"F"&amp;C9</f>
        <v>F580</v>
      </c>
      <c r="D13" s="64" t="str">
        <f>"F"&amp;D9</f>
        <v>F580</v>
      </c>
      <c r="E13" s="25" t="s">
        <v>204</v>
      </c>
      <c r="F13" s="26">
        <f ca="1">ROUND(2*(F12-$C$7)/$C$8,0)/2+F11</f>
        <v>12773.5</v>
      </c>
    </row>
    <row r="14" spans="1:6" x14ac:dyDescent="0.2">
      <c r="A14" s="25" t="s">
        <v>1714</v>
      </c>
      <c r="B14" s="25"/>
      <c r="C14" s="64" t="str">
        <f>"R"&amp;C9</f>
        <v>R580</v>
      </c>
      <c r="D14" s="64" t="str">
        <f>"S"&amp;D9</f>
        <v>S580</v>
      </c>
      <c r="E14" s="25" t="s">
        <v>199</v>
      </c>
      <c r="F14" s="36">
        <f ca="1">ROUND(2*(F12-$C$15)/$C$16,0)/2+F11</f>
        <v>49.5</v>
      </c>
    </row>
    <row r="15" spans="1:6" x14ac:dyDescent="0.2">
      <c r="A15" s="23" t="s">
        <v>20</v>
      </c>
      <c r="B15" s="21"/>
      <c r="C15" s="24">
        <f ca="1">($C7+C11)+($C8+C12)*INT(MAX($F21:$F3529))</f>
        <v>60145.480514913899</v>
      </c>
      <c r="D15" s="24">
        <f ca="1">($C7+D11)+($C8+D12)*INT(MAX($F21:$F3529))</f>
        <v>60145.371361571764</v>
      </c>
      <c r="E15" s="25" t="s">
        <v>200</v>
      </c>
      <c r="F15" s="29">
        <f ca="1">+$C$15+$C$16*F14-15018.5-$C$5/24</f>
        <v>45294.719477248269</v>
      </c>
    </row>
    <row r="16" spans="1:6" x14ac:dyDescent="0.2">
      <c r="A16" s="27" t="s">
        <v>6</v>
      </c>
      <c r="B16" s="21"/>
      <c r="C16" s="28">
        <f ca="1">+$C8+C12</f>
        <v>3.3806692727481291</v>
      </c>
      <c r="D16" s="35">
        <f ca="1">+$C8+D12</f>
        <v>3.3805929780825861</v>
      </c>
    </row>
    <row r="17" spans="1:23" ht="13.5" thickBot="1" x14ac:dyDescent="0.25">
      <c r="A17" s="25" t="s">
        <v>194</v>
      </c>
      <c r="B17" s="21"/>
      <c r="C17" s="21">
        <f>COUNT(C21:C2188)</f>
        <v>591</v>
      </c>
    </row>
    <row r="18" spans="1:23" ht="14.25" thickTop="1" thickBot="1" x14ac:dyDescent="0.25">
      <c r="A18" s="8" t="s">
        <v>1719</v>
      </c>
      <c r="C18" s="3">
        <f ca="1">+C15</f>
        <v>60145.480514913899</v>
      </c>
      <c r="D18" s="4">
        <f ca="1">+C16</f>
        <v>3.3806692727481291</v>
      </c>
      <c r="E18" s="65">
        <f>R19</f>
        <v>533</v>
      </c>
    </row>
    <row r="19" spans="1:23" ht="14.25" thickTop="1" thickBot="1" x14ac:dyDescent="0.25">
      <c r="A19" s="8" t="s">
        <v>1720</v>
      </c>
      <c r="C19" s="3">
        <f ca="1">+D15</f>
        <v>60145.371361571764</v>
      </c>
      <c r="D19" s="4">
        <f ca="1">+D16</f>
        <v>3.3805929780825861</v>
      </c>
      <c r="E19" s="65">
        <f>S19</f>
        <v>21</v>
      </c>
      <c r="R19">
        <f>COUNT(R21:R901)</f>
        <v>533</v>
      </c>
      <c r="S19">
        <f>COUNT(S21:S901)</f>
        <v>21</v>
      </c>
    </row>
    <row r="20" spans="1:23" ht="14.25" thickTop="1" thickBot="1" x14ac:dyDescent="0.25">
      <c r="A20" s="7" t="s">
        <v>8</v>
      </c>
      <c r="B20" s="7" t="s">
        <v>9</v>
      </c>
      <c r="C20" s="7" t="s">
        <v>10</v>
      </c>
      <c r="D20" s="7" t="s">
        <v>15</v>
      </c>
      <c r="E20" s="7" t="s">
        <v>11</v>
      </c>
      <c r="F20" s="7" t="s">
        <v>12</v>
      </c>
      <c r="G20" s="7" t="s">
        <v>13</v>
      </c>
      <c r="H20" s="10" t="s">
        <v>227</v>
      </c>
      <c r="I20" s="10" t="s">
        <v>206</v>
      </c>
      <c r="J20" s="10" t="s">
        <v>224</v>
      </c>
      <c r="K20" s="10" t="s">
        <v>211</v>
      </c>
      <c r="L20" s="10" t="s">
        <v>1710</v>
      </c>
      <c r="M20" s="10" t="s">
        <v>1711</v>
      </c>
      <c r="N20" s="10" t="s">
        <v>182</v>
      </c>
      <c r="O20" s="10" t="s">
        <v>1715</v>
      </c>
      <c r="P20" s="9" t="s">
        <v>1716</v>
      </c>
      <c r="Q20" s="7" t="s">
        <v>17</v>
      </c>
      <c r="R20" s="9" t="s">
        <v>1717</v>
      </c>
      <c r="S20" s="9" t="s">
        <v>1718</v>
      </c>
      <c r="U20" s="63" t="s">
        <v>1709</v>
      </c>
    </row>
    <row r="21" spans="1:23" x14ac:dyDescent="0.2">
      <c r="A21" s="59" t="s">
        <v>237</v>
      </c>
      <c r="B21" s="60" t="s">
        <v>186</v>
      </c>
      <c r="C21" s="59">
        <v>11677.45</v>
      </c>
      <c r="D21" s="31"/>
      <c r="E21">
        <f t="shared" ref="E21:E84" si="0">+(C21-C$7)/C$8</f>
        <v>-1613.0066321309239</v>
      </c>
      <c r="F21">
        <f t="shared" ref="F21:F84" si="1">ROUND(2*E21,0)/2</f>
        <v>-1613</v>
      </c>
      <c r="G21">
        <f t="shared" ref="G21:G84" si="2">+C21-(C$7+F21*C$8)</f>
        <v>-2.2420710000005784E-2</v>
      </c>
      <c r="H21">
        <f t="shared" ref="H21:H84" si="3">+G21</f>
        <v>-2.2420710000005784E-2</v>
      </c>
      <c r="O21">
        <f t="shared" ref="O21:O84" ca="1" si="4">+C$11+C$12*$F21</f>
        <v>-0.6472691860298474</v>
      </c>
      <c r="P21">
        <f t="shared" ref="P21:P84" ca="1" si="5">+D$11+D$12*$F21</f>
        <v>0.33741409173035231</v>
      </c>
      <c r="Q21" s="2" t="s">
        <v>1731</v>
      </c>
      <c r="R21">
        <f t="shared" ref="R21:R44" si="6">G21</f>
        <v>-2.2420710000005784E-2</v>
      </c>
      <c r="W21" s="6" t="str">
        <f t="shared" ref="W21:W84" si="7">IF(F21=INT(F21),"I","II")</f>
        <v>I</v>
      </c>
    </row>
    <row r="22" spans="1:23" x14ac:dyDescent="0.2">
      <c r="A22" s="59" t="s">
        <v>237</v>
      </c>
      <c r="B22" s="60" t="s">
        <v>186</v>
      </c>
      <c r="C22" s="59">
        <v>11927.686</v>
      </c>
      <c r="D22" s="19"/>
      <c r="E22">
        <f t="shared" si="0"/>
        <v>-1538.9858757034324</v>
      </c>
      <c r="F22">
        <f t="shared" si="1"/>
        <v>-1539</v>
      </c>
      <c r="G22">
        <f t="shared" si="2"/>
        <v>4.7748869999850285E-2</v>
      </c>
      <c r="H22">
        <f t="shared" si="3"/>
        <v>4.7748869999850285E-2</v>
      </c>
      <c r="O22">
        <f t="shared" ca="1" si="4"/>
        <v>-0.64357342266831097</v>
      </c>
      <c r="P22">
        <f t="shared" ca="1" si="5"/>
        <v>0.335464049841735</v>
      </c>
      <c r="Q22" s="2" t="s">
        <v>1732</v>
      </c>
      <c r="R22">
        <f t="shared" si="6"/>
        <v>4.7748869999850285E-2</v>
      </c>
      <c r="S22" s="2"/>
      <c r="W22" s="6" t="str">
        <f t="shared" si="7"/>
        <v>I</v>
      </c>
    </row>
    <row r="23" spans="1:23" x14ac:dyDescent="0.2">
      <c r="A23" s="59" t="s">
        <v>237</v>
      </c>
      <c r="B23" s="60" t="s">
        <v>186</v>
      </c>
      <c r="C23" s="59">
        <v>13428.557000000001</v>
      </c>
      <c r="D23" s="19"/>
      <c r="E23">
        <f t="shared" si="0"/>
        <v>-1095.022550202362</v>
      </c>
      <c r="F23">
        <f t="shared" si="1"/>
        <v>-1095</v>
      </c>
      <c r="G23">
        <f t="shared" si="2"/>
        <v>-7.6233650001086062E-2</v>
      </c>
      <c r="H23">
        <f t="shared" si="3"/>
        <v>-7.6233650001086062E-2</v>
      </c>
      <c r="O23">
        <f t="shared" ca="1" si="4"/>
        <v>-0.62139884249909261</v>
      </c>
      <c r="P23">
        <f t="shared" ca="1" si="5"/>
        <v>0.32376379851003129</v>
      </c>
      <c r="Q23" s="2" t="s">
        <v>1733</v>
      </c>
      <c r="R23">
        <f t="shared" si="6"/>
        <v>-7.6233650001086062E-2</v>
      </c>
      <c r="S23" s="2"/>
      <c r="W23" s="6" t="str">
        <f t="shared" si="7"/>
        <v>I</v>
      </c>
    </row>
    <row r="24" spans="1:23" x14ac:dyDescent="0.2">
      <c r="A24" s="59" t="s">
        <v>237</v>
      </c>
      <c r="B24" s="60" t="s">
        <v>186</v>
      </c>
      <c r="C24" s="59">
        <v>15517.794</v>
      </c>
      <c r="D24" s="19"/>
      <c r="E24">
        <f t="shared" si="0"/>
        <v>-477.01833379743499</v>
      </c>
      <c r="F24">
        <f t="shared" si="1"/>
        <v>-477</v>
      </c>
      <c r="G24">
        <f t="shared" si="2"/>
        <v>-6.197959000019182E-2</v>
      </c>
      <c r="H24">
        <f t="shared" si="3"/>
        <v>-6.197959000019182E-2</v>
      </c>
      <c r="O24">
        <f t="shared" ca="1" si="4"/>
        <v>-0.59053422415545065</v>
      </c>
      <c r="P24">
        <f t="shared" ca="1" si="5"/>
        <v>0.30747831354833549</v>
      </c>
      <c r="Q24" s="2">
        <f t="shared" ref="Q21:Q84" si="8">+C24-15018.5</f>
        <v>499.29399999999987</v>
      </c>
      <c r="R24">
        <f t="shared" si="6"/>
        <v>-6.197959000019182E-2</v>
      </c>
      <c r="S24" s="2"/>
      <c r="W24" s="6" t="str">
        <f t="shared" si="7"/>
        <v>I</v>
      </c>
    </row>
    <row r="25" spans="1:23" x14ac:dyDescent="0.2">
      <c r="A25" s="59" t="s">
        <v>237</v>
      </c>
      <c r="B25" s="60" t="s">
        <v>186</v>
      </c>
      <c r="C25" s="59">
        <v>15578.713</v>
      </c>
      <c r="D25" s="19"/>
      <c r="E25">
        <f t="shared" si="0"/>
        <v>-458.99826290113566</v>
      </c>
      <c r="F25">
        <f t="shared" si="1"/>
        <v>-459</v>
      </c>
      <c r="G25">
        <f t="shared" si="2"/>
        <v>5.8724699993035756E-3</v>
      </c>
      <c r="H25">
        <f t="shared" si="3"/>
        <v>5.8724699993035756E-3</v>
      </c>
      <c r="O25">
        <f t="shared" ca="1" si="4"/>
        <v>-0.58963525468913103</v>
      </c>
      <c r="P25">
        <f t="shared" ca="1" si="5"/>
        <v>0.30700397903488807</v>
      </c>
      <c r="Q25" s="2">
        <f t="shared" si="8"/>
        <v>560.21299999999974</v>
      </c>
      <c r="R25">
        <f t="shared" si="6"/>
        <v>5.8724699993035756E-3</v>
      </c>
      <c r="S25" s="2"/>
      <c r="W25" s="6" t="str">
        <f t="shared" si="7"/>
        <v>I</v>
      </c>
    </row>
    <row r="26" spans="1:23" x14ac:dyDescent="0.2">
      <c r="A26" s="59" t="s">
        <v>237</v>
      </c>
      <c r="B26" s="60" t="s">
        <v>186</v>
      </c>
      <c r="C26" s="59">
        <v>15578.727999999999</v>
      </c>
      <c r="D26" s="19"/>
      <c r="E26">
        <f t="shared" si="0"/>
        <v>-458.99382584433181</v>
      </c>
      <c r="F26">
        <f t="shared" si="1"/>
        <v>-459</v>
      </c>
      <c r="G26">
        <f t="shared" si="2"/>
        <v>2.0872469998721499E-2</v>
      </c>
      <c r="H26">
        <f t="shared" si="3"/>
        <v>2.0872469998721499E-2</v>
      </c>
      <c r="O26">
        <f t="shared" ca="1" si="4"/>
        <v>-0.58963525468913103</v>
      </c>
      <c r="P26">
        <f t="shared" ca="1" si="5"/>
        <v>0.30700397903488807</v>
      </c>
      <c r="Q26" s="2">
        <f t="shared" si="8"/>
        <v>560.22799999999916</v>
      </c>
      <c r="R26">
        <f t="shared" si="6"/>
        <v>2.0872469998721499E-2</v>
      </c>
      <c r="S26" s="2"/>
      <c r="W26" s="6" t="str">
        <f t="shared" si="7"/>
        <v>I</v>
      </c>
    </row>
    <row r="27" spans="1:23" x14ac:dyDescent="0.2">
      <c r="A27" s="59" t="s">
        <v>237</v>
      </c>
      <c r="B27" s="60" t="s">
        <v>186</v>
      </c>
      <c r="C27" s="59">
        <v>15666.550999999999</v>
      </c>
      <c r="D27" s="19"/>
      <c r="E27">
        <f t="shared" si="0"/>
        <v>-433.01544986433044</v>
      </c>
      <c r="F27">
        <f t="shared" si="1"/>
        <v>-433</v>
      </c>
      <c r="G27">
        <f t="shared" si="2"/>
        <v>-5.2230110000891727E-2</v>
      </c>
      <c r="H27">
        <f t="shared" si="3"/>
        <v>-5.2230110000891727E-2</v>
      </c>
      <c r="O27">
        <f t="shared" ca="1" si="4"/>
        <v>-0.5883367432377804</v>
      </c>
      <c r="P27">
        <f t="shared" ca="1" si="5"/>
        <v>0.3063188291821306</v>
      </c>
      <c r="Q27" s="2">
        <f t="shared" si="8"/>
        <v>648.05099999999948</v>
      </c>
      <c r="R27">
        <f t="shared" si="6"/>
        <v>-5.2230110000891727E-2</v>
      </c>
      <c r="S27" s="2"/>
      <c r="W27" s="6" t="str">
        <f t="shared" si="7"/>
        <v>I</v>
      </c>
    </row>
    <row r="28" spans="1:23" x14ac:dyDescent="0.2">
      <c r="A28" s="59" t="s">
        <v>261</v>
      </c>
      <c r="B28" s="60" t="s">
        <v>186</v>
      </c>
      <c r="C28" s="59">
        <v>15690.276</v>
      </c>
      <c r="D28" s="19"/>
      <c r="E28">
        <f t="shared" si="0"/>
        <v>-425.99750501929509</v>
      </c>
      <c r="F28">
        <f t="shared" si="1"/>
        <v>-426</v>
      </c>
      <c r="G28">
        <f t="shared" si="2"/>
        <v>8.4345799987204373E-3</v>
      </c>
      <c r="H28">
        <f t="shared" si="3"/>
        <v>8.4345799987204373E-3</v>
      </c>
      <c r="O28">
        <f t="shared" ca="1" si="4"/>
        <v>-0.58798714400087826</v>
      </c>
      <c r="P28">
        <f t="shared" ca="1" si="5"/>
        <v>0.30613436576023439</v>
      </c>
      <c r="Q28" s="2">
        <f t="shared" si="8"/>
        <v>671.77599999999984</v>
      </c>
      <c r="R28">
        <f t="shared" si="6"/>
        <v>8.4345799987204373E-3</v>
      </c>
      <c r="S28" s="2"/>
      <c r="W28" s="6" t="str">
        <f t="shared" si="7"/>
        <v>I</v>
      </c>
    </row>
    <row r="29" spans="1:23" x14ac:dyDescent="0.2">
      <c r="A29" s="59" t="s">
        <v>266</v>
      </c>
      <c r="B29" s="60" t="s">
        <v>186</v>
      </c>
      <c r="C29" s="59">
        <v>15781.5461</v>
      </c>
      <c r="D29" s="19"/>
      <c r="E29">
        <f t="shared" si="0"/>
        <v>-398.99946380534993</v>
      </c>
      <c r="F29">
        <f t="shared" si="1"/>
        <v>-399</v>
      </c>
      <c r="G29">
        <f t="shared" si="2"/>
        <v>1.8126699978893157E-3</v>
      </c>
      <c r="H29">
        <f t="shared" si="3"/>
        <v>1.8126699978893157E-3</v>
      </c>
      <c r="O29">
        <f t="shared" ca="1" si="4"/>
        <v>-0.58663868980139877</v>
      </c>
      <c r="P29">
        <f t="shared" ca="1" si="5"/>
        <v>0.30542286399006324</v>
      </c>
      <c r="Q29" s="2">
        <f t="shared" si="8"/>
        <v>763.04609999999957</v>
      </c>
      <c r="R29">
        <f t="shared" si="6"/>
        <v>1.8126699978893157E-3</v>
      </c>
      <c r="S29" s="2"/>
      <c r="W29" s="6" t="str">
        <f t="shared" si="7"/>
        <v>I</v>
      </c>
    </row>
    <row r="30" spans="1:23" x14ac:dyDescent="0.2">
      <c r="A30" s="59" t="s">
        <v>271</v>
      </c>
      <c r="B30" s="60" t="s">
        <v>186</v>
      </c>
      <c r="C30" s="59">
        <v>15852.537</v>
      </c>
      <c r="D30" s="19"/>
      <c r="E30">
        <f t="shared" si="0"/>
        <v>-378.00008674741872</v>
      </c>
      <c r="F30">
        <f t="shared" si="1"/>
        <v>-378</v>
      </c>
      <c r="G30">
        <f t="shared" si="2"/>
        <v>-2.9326000003493391E-4</v>
      </c>
      <c r="H30">
        <f t="shared" si="3"/>
        <v>-2.9326000003493391E-4</v>
      </c>
      <c r="O30">
        <f t="shared" ca="1" si="4"/>
        <v>-0.58558989209069257</v>
      </c>
      <c r="P30">
        <f t="shared" ca="1" si="5"/>
        <v>0.30486947372437451</v>
      </c>
      <c r="Q30" s="2">
        <f t="shared" si="8"/>
        <v>834.03700000000026</v>
      </c>
      <c r="R30">
        <f t="shared" si="6"/>
        <v>-2.9326000003493391E-4</v>
      </c>
      <c r="S30" s="2"/>
      <c r="W30" s="6" t="str">
        <f t="shared" si="7"/>
        <v>I</v>
      </c>
    </row>
    <row r="31" spans="1:23" x14ac:dyDescent="0.2">
      <c r="A31" s="59" t="s">
        <v>276</v>
      </c>
      <c r="B31" s="60" t="s">
        <v>186</v>
      </c>
      <c r="C31" s="59">
        <v>15886.341</v>
      </c>
      <c r="D31" s="19"/>
      <c r="E31">
        <f t="shared" si="0"/>
        <v>-368.0007355338646</v>
      </c>
      <c r="F31">
        <f t="shared" si="1"/>
        <v>-368</v>
      </c>
      <c r="G31">
        <f t="shared" si="2"/>
        <v>-2.4865600007615285E-3</v>
      </c>
      <c r="H31">
        <f t="shared" si="3"/>
        <v>-2.4865600007615285E-3</v>
      </c>
      <c r="O31">
        <f t="shared" ca="1" si="4"/>
        <v>-0.58509046460940384</v>
      </c>
      <c r="P31">
        <f t="shared" ca="1" si="5"/>
        <v>0.30460595455023703</v>
      </c>
      <c r="Q31" s="2">
        <f t="shared" si="8"/>
        <v>867.84100000000035</v>
      </c>
      <c r="R31">
        <f t="shared" si="6"/>
        <v>-2.4865600007615285E-3</v>
      </c>
      <c r="S31" s="2"/>
      <c r="W31" s="6" t="str">
        <f t="shared" si="7"/>
        <v>I</v>
      </c>
    </row>
    <row r="32" spans="1:23" x14ac:dyDescent="0.2">
      <c r="A32" s="59" t="s">
        <v>281</v>
      </c>
      <c r="B32" s="60" t="s">
        <v>186</v>
      </c>
      <c r="C32" s="59">
        <v>15896.486000000001</v>
      </c>
      <c r="D32" s="19"/>
      <c r="E32">
        <f t="shared" si="0"/>
        <v>-364.99980611540786</v>
      </c>
      <c r="F32">
        <f t="shared" si="1"/>
        <v>-365</v>
      </c>
      <c r="G32">
        <f t="shared" si="2"/>
        <v>6.5544999961275607E-4</v>
      </c>
      <c r="H32">
        <f t="shared" si="3"/>
        <v>6.5544999961275607E-4</v>
      </c>
      <c r="O32">
        <f t="shared" ca="1" si="4"/>
        <v>-0.58494063636501725</v>
      </c>
      <c r="P32">
        <f t="shared" ca="1" si="5"/>
        <v>0.30452689879799583</v>
      </c>
      <c r="Q32" s="2">
        <f t="shared" si="8"/>
        <v>877.98600000000079</v>
      </c>
      <c r="R32">
        <f t="shared" si="6"/>
        <v>6.5544999961275607E-4</v>
      </c>
      <c r="S32" s="2"/>
      <c r="W32" s="6" t="str">
        <f t="shared" si="7"/>
        <v>I</v>
      </c>
    </row>
    <row r="33" spans="1:23" x14ac:dyDescent="0.2">
      <c r="A33" s="59" t="s">
        <v>285</v>
      </c>
      <c r="B33" s="60" t="s">
        <v>186</v>
      </c>
      <c r="C33" s="59">
        <v>15984.380999999999</v>
      </c>
      <c r="D33" s="19"/>
      <c r="E33">
        <f t="shared" si="0"/>
        <v>-339.00013226274768</v>
      </c>
      <c r="F33">
        <f t="shared" si="1"/>
        <v>-339</v>
      </c>
      <c r="G33">
        <f t="shared" si="2"/>
        <v>-4.471300017030444E-4</v>
      </c>
      <c r="H33">
        <f t="shared" si="3"/>
        <v>-4.471300017030444E-4</v>
      </c>
      <c r="O33">
        <f t="shared" ca="1" si="4"/>
        <v>-0.58364212491366663</v>
      </c>
      <c r="P33">
        <f t="shared" ca="1" si="5"/>
        <v>0.30384174894523841</v>
      </c>
      <c r="Q33" s="2">
        <f t="shared" si="8"/>
        <v>965.8809999999994</v>
      </c>
      <c r="R33">
        <f t="shared" si="6"/>
        <v>-4.471300017030444E-4</v>
      </c>
      <c r="S33" s="2"/>
      <c r="W33" s="6" t="str">
        <f t="shared" si="7"/>
        <v>I</v>
      </c>
    </row>
    <row r="34" spans="1:23" x14ac:dyDescent="0.2">
      <c r="A34" s="59" t="s">
        <v>281</v>
      </c>
      <c r="B34" s="60" t="s">
        <v>186</v>
      </c>
      <c r="C34" s="59">
        <v>15984.39</v>
      </c>
      <c r="D34" s="19"/>
      <c r="E34">
        <f t="shared" si="0"/>
        <v>-338.99747002866525</v>
      </c>
      <c r="F34">
        <f t="shared" si="1"/>
        <v>-339</v>
      </c>
      <c r="G34">
        <f t="shared" si="2"/>
        <v>8.5528699983115075E-3</v>
      </c>
      <c r="H34">
        <f t="shared" si="3"/>
        <v>8.5528699983115075E-3</v>
      </c>
      <c r="O34">
        <f t="shared" ca="1" si="4"/>
        <v>-0.58364212491366663</v>
      </c>
      <c r="P34">
        <f t="shared" ca="1" si="5"/>
        <v>0.30384174894523841</v>
      </c>
      <c r="Q34" s="2">
        <f t="shared" si="8"/>
        <v>965.88999999999942</v>
      </c>
      <c r="R34">
        <f t="shared" si="6"/>
        <v>8.5528699983115075E-3</v>
      </c>
      <c r="S34" s="2"/>
      <c r="W34" s="6" t="str">
        <f t="shared" si="7"/>
        <v>I</v>
      </c>
    </row>
    <row r="35" spans="1:23" x14ac:dyDescent="0.2">
      <c r="A35" s="59" t="s">
        <v>285</v>
      </c>
      <c r="B35" s="60" t="s">
        <v>186</v>
      </c>
      <c r="C35" s="59">
        <v>15994.526</v>
      </c>
      <c r="D35" s="19"/>
      <c r="E35">
        <f t="shared" si="0"/>
        <v>-335.99920284429095</v>
      </c>
      <c r="F35">
        <f t="shared" si="1"/>
        <v>-336</v>
      </c>
      <c r="G35">
        <f t="shared" si="2"/>
        <v>2.6948799986712402E-3</v>
      </c>
      <c r="H35">
        <f t="shared" si="3"/>
        <v>2.6948799986712402E-3</v>
      </c>
      <c r="O35">
        <f t="shared" ca="1" si="4"/>
        <v>-0.58349229666927993</v>
      </c>
      <c r="P35">
        <f t="shared" ca="1" si="5"/>
        <v>0.30376269319299715</v>
      </c>
      <c r="Q35" s="2">
        <f t="shared" si="8"/>
        <v>976.02599999999984</v>
      </c>
      <c r="R35">
        <f t="shared" si="6"/>
        <v>2.6948799986712402E-3</v>
      </c>
      <c r="S35" s="2"/>
      <c r="W35" s="6" t="str">
        <f t="shared" si="7"/>
        <v>I</v>
      </c>
    </row>
    <row r="36" spans="1:23" x14ac:dyDescent="0.2">
      <c r="A36" s="59" t="s">
        <v>285</v>
      </c>
      <c r="B36" s="60" t="s">
        <v>186</v>
      </c>
      <c r="C36" s="59">
        <v>16001.291999999999</v>
      </c>
      <c r="D36" s="19"/>
      <c r="E36">
        <f t="shared" si="0"/>
        <v>-333.99779442188822</v>
      </c>
      <c r="F36">
        <f t="shared" si="1"/>
        <v>-334</v>
      </c>
      <c r="G36">
        <f t="shared" si="2"/>
        <v>7.4562199988577049E-3</v>
      </c>
      <c r="H36">
        <f t="shared" si="3"/>
        <v>7.4562199988577049E-3</v>
      </c>
      <c r="O36">
        <f t="shared" ca="1" si="4"/>
        <v>-0.58339241117302221</v>
      </c>
      <c r="P36">
        <f t="shared" ca="1" si="5"/>
        <v>0.30370998935816967</v>
      </c>
      <c r="Q36" s="2">
        <f t="shared" si="8"/>
        <v>982.79199999999946</v>
      </c>
      <c r="R36">
        <f t="shared" si="6"/>
        <v>7.4562199988577049E-3</v>
      </c>
      <c r="S36" s="2"/>
      <c r="W36" s="6" t="str">
        <f t="shared" si="7"/>
        <v>I</v>
      </c>
    </row>
    <row r="37" spans="1:23" x14ac:dyDescent="0.2">
      <c r="A37" s="59" t="s">
        <v>298</v>
      </c>
      <c r="B37" s="60" t="s">
        <v>186</v>
      </c>
      <c r="C37" s="59">
        <v>16004.674000000001</v>
      </c>
      <c r="D37" s="19"/>
      <c r="E37">
        <f t="shared" si="0"/>
        <v>-332.99738601447325</v>
      </c>
      <c r="F37">
        <f t="shared" si="1"/>
        <v>-333</v>
      </c>
      <c r="G37">
        <f t="shared" si="2"/>
        <v>8.8368899996567052E-3</v>
      </c>
      <c r="H37">
        <f t="shared" si="3"/>
        <v>8.8368899996567052E-3</v>
      </c>
      <c r="O37">
        <f t="shared" ca="1" si="4"/>
        <v>-0.58334246842489335</v>
      </c>
      <c r="P37">
        <f t="shared" ca="1" si="5"/>
        <v>0.30368363744075588</v>
      </c>
      <c r="Q37" s="2">
        <f t="shared" si="8"/>
        <v>986.17400000000089</v>
      </c>
      <c r="R37">
        <f t="shared" si="6"/>
        <v>8.8368899996567052E-3</v>
      </c>
      <c r="S37" s="2"/>
      <c r="W37" s="6" t="str">
        <f t="shared" si="7"/>
        <v>I</v>
      </c>
    </row>
    <row r="38" spans="1:23" x14ac:dyDescent="0.2">
      <c r="A38" s="59" t="s">
        <v>285</v>
      </c>
      <c r="B38" s="60" t="s">
        <v>186</v>
      </c>
      <c r="C38" s="59">
        <v>16011.433000000001</v>
      </c>
      <c r="D38" s="19"/>
      <c r="E38">
        <f t="shared" si="0"/>
        <v>-330.9980482185789</v>
      </c>
      <c r="F38">
        <f t="shared" si="1"/>
        <v>-331</v>
      </c>
      <c r="G38">
        <f t="shared" si="2"/>
        <v>6.5982300002360716E-3</v>
      </c>
      <c r="H38">
        <f t="shared" si="3"/>
        <v>6.5982300002360716E-3</v>
      </c>
      <c r="O38">
        <f t="shared" ca="1" si="4"/>
        <v>-0.58324258292863562</v>
      </c>
      <c r="P38">
        <f t="shared" ca="1" si="5"/>
        <v>0.30363093360592841</v>
      </c>
      <c r="Q38" s="2">
        <f t="shared" si="8"/>
        <v>992.9330000000009</v>
      </c>
      <c r="R38">
        <f t="shared" si="6"/>
        <v>6.5982300002360716E-3</v>
      </c>
      <c r="S38" s="2"/>
      <c r="W38" s="6" t="str">
        <f t="shared" si="7"/>
        <v>I</v>
      </c>
    </row>
    <row r="39" spans="1:23" x14ac:dyDescent="0.2">
      <c r="A39" s="59" t="s">
        <v>281</v>
      </c>
      <c r="B39" s="60" t="s">
        <v>186</v>
      </c>
      <c r="C39" s="59">
        <v>16011.436</v>
      </c>
      <c r="D39" s="19"/>
      <c r="E39">
        <f t="shared" si="0"/>
        <v>-330.99716080721845</v>
      </c>
      <c r="F39">
        <f t="shared" si="1"/>
        <v>-331</v>
      </c>
      <c r="G39">
        <f t="shared" si="2"/>
        <v>9.5982299990282627E-3</v>
      </c>
      <c r="H39">
        <f t="shared" si="3"/>
        <v>9.5982299990282627E-3</v>
      </c>
      <c r="O39">
        <f t="shared" ca="1" si="4"/>
        <v>-0.58324258292863562</v>
      </c>
      <c r="P39">
        <f t="shared" ca="1" si="5"/>
        <v>0.30363093360592841</v>
      </c>
      <c r="Q39" s="2">
        <f t="shared" si="8"/>
        <v>992.93599999999969</v>
      </c>
      <c r="R39">
        <f t="shared" si="6"/>
        <v>9.5982299990282627E-3</v>
      </c>
      <c r="S39" s="2"/>
      <c r="W39" s="6" t="str">
        <f t="shared" si="7"/>
        <v>I</v>
      </c>
    </row>
    <row r="40" spans="1:23" x14ac:dyDescent="0.2">
      <c r="A40" s="59" t="s">
        <v>266</v>
      </c>
      <c r="B40" s="60" t="s">
        <v>186</v>
      </c>
      <c r="C40" s="59">
        <v>16373.151400000001</v>
      </c>
      <c r="D40" s="19"/>
      <c r="E40">
        <f t="shared" si="0"/>
        <v>-224.00037569447377</v>
      </c>
      <c r="F40">
        <f t="shared" si="1"/>
        <v>-224</v>
      </c>
      <c r="G40">
        <f t="shared" si="2"/>
        <v>-1.2700799998128787E-3</v>
      </c>
      <c r="H40">
        <f t="shared" si="3"/>
        <v>-1.2700799998128787E-3</v>
      </c>
      <c r="O40">
        <f t="shared" ca="1" si="4"/>
        <v>-0.57789870887884653</v>
      </c>
      <c r="P40">
        <f t="shared" ca="1" si="5"/>
        <v>0.30081127844265748</v>
      </c>
      <c r="Q40" s="2">
        <f t="shared" si="8"/>
        <v>1354.6514000000006</v>
      </c>
      <c r="R40">
        <f t="shared" si="6"/>
        <v>-1.2700799998128787E-3</v>
      </c>
      <c r="S40" s="2"/>
      <c r="W40" s="6" t="str">
        <f t="shared" si="7"/>
        <v>I</v>
      </c>
    </row>
    <row r="41" spans="1:23" x14ac:dyDescent="0.2">
      <c r="A41" s="59" t="s">
        <v>311</v>
      </c>
      <c r="B41" s="60" t="s">
        <v>186</v>
      </c>
      <c r="C41" s="59">
        <v>16670.63</v>
      </c>
      <c r="D41" s="19"/>
      <c r="E41">
        <f t="shared" si="0"/>
        <v>-136.00507928232187</v>
      </c>
      <c r="F41">
        <f t="shared" si="1"/>
        <v>-136</v>
      </c>
      <c r="G41">
        <f t="shared" si="2"/>
        <v>-1.7171119998238282E-2</v>
      </c>
      <c r="H41">
        <f t="shared" si="3"/>
        <v>-1.7171119998238282E-2</v>
      </c>
      <c r="O41">
        <f t="shared" ca="1" si="4"/>
        <v>-0.57350374704350593</v>
      </c>
      <c r="P41">
        <f t="shared" ca="1" si="5"/>
        <v>0.29849230971024771</v>
      </c>
      <c r="Q41" s="2">
        <f t="shared" si="8"/>
        <v>1652.130000000001</v>
      </c>
      <c r="R41">
        <f t="shared" si="6"/>
        <v>-1.7171119998238282E-2</v>
      </c>
      <c r="S41" s="2"/>
      <c r="W41" s="6" t="str">
        <f t="shared" si="7"/>
        <v>I</v>
      </c>
    </row>
    <row r="42" spans="1:23" x14ac:dyDescent="0.2">
      <c r="A42" s="59" t="s">
        <v>311</v>
      </c>
      <c r="B42" s="60" t="s">
        <v>186</v>
      </c>
      <c r="C42" s="59">
        <v>16765.325000000001</v>
      </c>
      <c r="D42" s="19"/>
      <c r="E42">
        <f t="shared" si="0"/>
        <v>-107.99393967850267</v>
      </c>
      <c r="F42">
        <f t="shared" si="1"/>
        <v>-108</v>
      </c>
      <c r="G42">
        <f t="shared" si="2"/>
        <v>2.0487639998464147E-2</v>
      </c>
      <c r="H42">
        <f t="shared" si="3"/>
        <v>2.0487639998464147E-2</v>
      </c>
      <c r="O42">
        <f t="shared" ca="1" si="4"/>
        <v>-0.57210535009589747</v>
      </c>
      <c r="P42">
        <f t="shared" ca="1" si="5"/>
        <v>0.29775445602266282</v>
      </c>
      <c r="Q42" s="2">
        <f t="shared" si="8"/>
        <v>1746.8250000000007</v>
      </c>
      <c r="R42">
        <f t="shared" si="6"/>
        <v>2.0487639998464147E-2</v>
      </c>
      <c r="S42" s="2"/>
      <c r="W42" s="6" t="str">
        <f t="shared" si="7"/>
        <v>I</v>
      </c>
    </row>
    <row r="43" spans="1:23" x14ac:dyDescent="0.2">
      <c r="A43" s="59" t="s">
        <v>311</v>
      </c>
      <c r="B43" s="60" t="s">
        <v>186</v>
      </c>
      <c r="C43" s="59">
        <v>16836.304</v>
      </c>
      <c r="D43" s="19"/>
      <c r="E43">
        <f t="shared" si="0"/>
        <v>-86.998082685636419</v>
      </c>
      <c r="F43">
        <f t="shared" si="1"/>
        <v>-87</v>
      </c>
      <c r="G43">
        <f t="shared" si="2"/>
        <v>6.4817099992069416E-3</v>
      </c>
      <c r="H43">
        <f t="shared" si="3"/>
        <v>6.4817099992069416E-3</v>
      </c>
      <c r="O43">
        <f t="shared" ca="1" si="4"/>
        <v>-0.57105655238519126</v>
      </c>
      <c r="P43">
        <f t="shared" ca="1" si="5"/>
        <v>0.29720106575697408</v>
      </c>
      <c r="Q43" s="2">
        <f t="shared" si="8"/>
        <v>1817.8040000000001</v>
      </c>
      <c r="R43">
        <f t="shared" si="6"/>
        <v>6.4817099992069416E-3</v>
      </c>
      <c r="S43" s="2"/>
      <c r="W43" s="6" t="str">
        <f t="shared" si="7"/>
        <v>I</v>
      </c>
    </row>
    <row r="44" spans="1:23" x14ac:dyDescent="0.2">
      <c r="A44" s="59" t="s">
        <v>320</v>
      </c>
      <c r="B44" s="60" t="s">
        <v>186</v>
      </c>
      <c r="C44" s="59">
        <v>16981.678</v>
      </c>
      <c r="D44" s="19"/>
      <c r="E44">
        <f t="shared" si="0"/>
        <v>-43.995902963733272</v>
      </c>
      <c r="F44">
        <f t="shared" si="1"/>
        <v>-44</v>
      </c>
      <c r="G44">
        <f t="shared" si="2"/>
        <v>1.3850519997504307E-2</v>
      </c>
      <c r="H44">
        <f t="shared" si="3"/>
        <v>1.3850519997504307E-2</v>
      </c>
      <c r="O44">
        <f t="shared" ca="1" si="4"/>
        <v>-0.56890901421564977</v>
      </c>
      <c r="P44">
        <f t="shared" ca="1" si="5"/>
        <v>0.29606793330818298</v>
      </c>
      <c r="Q44" s="2">
        <f t="shared" si="8"/>
        <v>1963.1779999999999</v>
      </c>
      <c r="R44">
        <f t="shared" si="6"/>
        <v>1.3850519997504307E-2</v>
      </c>
      <c r="S44" s="2"/>
      <c r="W44" s="6" t="str">
        <f t="shared" si="7"/>
        <v>I</v>
      </c>
    </row>
    <row r="45" spans="1:23" x14ac:dyDescent="0.2">
      <c r="A45" t="s">
        <v>14</v>
      </c>
      <c r="C45" s="19">
        <v>17130.411400000001</v>
      </c>
      <c r="D45" s="19" t="s">
        <v>16</v>
      </c>
      <c r="E45">
        <f t="shared" si="0"/>
        <v>0</v>
      </c>
      <c r="F45">
        <f t="shared" si="1"/>
        <v>0</v>
      </c>
      <c r="G45">
        <f t="shared" si="2"/>
        <v>0</v>
      </c>
      <c r="H45">
        <f t="shared" si="3"/>
        <v>0</v>
      </c>
      <c r="O45">
        <f t="shared" ca="1" si="4"/>
        <v>-0.56671153329797952</v>
      </c>
      <c r="P45">
        <f t="shared" ca="1" si="5"/>
        <v>0.2949084489419781</v>
      </c>
      <c r="Q45" s="2">
        <f t="shared" si="8"/>
        <v>2111.9114000000009</v>
      </c>
      <c r="S45" s="2"/>
      <c r="W45" s="6" t="str">
        <f t="shared" si="7"/>
        <v>I</v>
      </c>
    </row>
    <row r="46" spans="1:23" x14ac:dyDescent="0.2">
      <c r="A46" s="59" t="s">
        <v>320</v>
      </c>
      <c r="B46" s="60" t="s">
        <v>186</v>
      </c>
      <c r="C46" s="59">
        <v>17130.413</v>
      </c>
      <c r="D46" s="19"/>
      <c r="E46">
        <f t="shared" si="0"/>
        <v>4.7328605897735523E-4</v>
      </c>
      <c r="F46">
        <f t="shared" si="1"/>
        <v>0</v>
      </c>
      <c r="G46">
        <f t="shared" si="2"/>
        <v>1.5999999995983671E-3</v>
      </c>
      <c r="H46">
        <f t="shared" si="3"/>
        <v>1.5999999995983671E-3</v>
      </c>
      <c r="O46">
        <f t="shared" ca="1" si="4"/>
        <v>-0.56671153329797952</v>
      </c>
      <c r="P46">
        <f t="shared" ca="1" si="5"/>
        <v>0.2949084489419781</v>
      </c>
      <c r="Q46" s="2">
        <f t="shared" si="8"/>
        <v>2111.9130000000005</v>
      </c>
      <c r="R46">
        <f t="shared" ref="R46:R109" si="9">G46</f>
        <v>1.5999999995983671E-3</v>
      </c>
      <c r="S46" s="2"/>
      <c r="W46" s="6" t="str">
        <f t="shared" si="7"/>
        <v>I</v>
      </c>
    </row>
    <row r="47" spans="1:23" x14ac:dyDescent="0.2">
      <c r="A47" s="59" t="s">
        <v>320</v>
      </c>
      <c r="B47" s="60" t="s">
        <v>186</v>
      </c>
      <c r="C47" s="59">
        <v>17137.171999999999</v>
      </c>
      <c r="D47" s="19"/>
      <c r="E47">
        <f t="shared" si="0"/>
        <v>1.9998110819527835</v>
      </c>
      <c r="F47">
        <f t="shared" si="1"/>
        <v>2</v>
      </c>
      <c r="G47">
        <f t="shared" si="2"/>
        <v>-6.3866000346024521E-4</v>
      </c>
      <c r="H47">
        <f t="shared" si="3"/>
        <v>-6.3866000346024521E-4</v>
      </c>
      <c r="O47">
        <f t="shared" ca="1" si="4"/>
        <v>-0.5666116478017218</v>
      </c>
      <c r="P47">
        <f t="shared" ca="1" si="5"/>
        <v>0.29485574510715062</v>
      </c>
      <c r="Q47" s="2">
        <f t="shared" si="8"/>
        <v>2118.6719999999987</v>
      </c>
      <c r="R47">
        <f t="shared" si="9"/>
        <v>-6.3866000346024521E-4</v>
      </c>
      <c r="S47" s="2"/>
      <c r="W47" s="6" t="str">
        <f t="shared" si="7"/>
        <v>I</v>
      </c>
    </row>
    <row r="48" spans="1:23" x14ac:dyDescent="0.2">
      <c r="A48" s="59" t="s">
        <v>320</v>
      </c>
      <c r="B48" s="60" t="s">
        <v>186</v>
      </c>
      <c r="C48" s="59">
        <v>17353.526999999998</v>
      </c>
      <c r="D48" s="19"/>
      <c r="E48">
        <f t="shared" si="0"/>
        <v>65.998439404296178</v>
      </c>
      <c r="F48">
        <f t="shared" si="1"/>
        <v>66</v>
      </c>
      <c r="G48">
        <f t="shared" si="2"/>
        <v>-5.2757800040126313E-3</v>
      </c>
      <c r="H48">
        <f t="shared" si="3"/>
        <v>-5.2757800040126313E-3</v>
      </c>
      <c r="O48">
        <f t="shared" ca="1" si="4"/>
        <v>-0.56341531192147409</v>
      </c>
      <c r="P48">
        <f t="shared" ca="1" si="5"/>
        <v>0.29316922239267079</v>
      </c>
      <c r="Q48" s="2">
        <f t="shared" si="8"/>
        <v>2335.0269999999982</v>
      </c>
      <c r="R48">
        <f t="shared" si="9"/>
        <v>-5.2757800040126313E-3</v>
      </c>
      <c r="S48" s="2"/>
      <c r="W48" s="6" t="str">
        <f t="shared" si="7"/>
        <v>I</v>
      </c>
    </row>
    <row r="49" spans="1:23" x14ac:dyDescent="0.2">
      <c r="A49" s="59" t="s">
        <v>334</v>
      </c>
      <c r="B49" s="60" t="s">
        <v>186</v>
      </c>
      <c r="C49" s="59">
        <v>17370.431</v>
      </c>
      <c r="D49" s="19"/>
      <c r="E49">
        <f t="shared" si="0"/>
        <v>70.998706618647788</v>
      </c>
      <c r="F49">
        <f t="shared" si="1"/>
        <v>71</v>
      </c>
      <c r="G49">
        <f t="shared" si="2"/>
        <v>-4.3724300012399908E-3</v>
      </c>
      <c r="H49">
        <f t="shared" si="3"/>
        <v>-4.3724300012399908E-3</v>
      </c>
      <c r="O49">
        <f t="shared" ca="1" si="4"/>
        <v>-0.56316559818082967</v>
      </c>
      <c r="P49">
        <f t="shared" ca="1" si="5"/>
        <v>0.29303746280560206</v>
      </c>
      <c r="Q49" s="2">
        <f t="shared" si="8"/>
        <v>2351.9310000000005</v>
      </c>
      <c r="R49">
        <f t="shared" si="9"/>
        <v>-4.3724300012399908E-3</v>
      </c>
      <c r="S49" s="2"/>
      <c r="W49" s="6" t="str">
        <f t="shared" si="7"/>
        <v>I</v>
      </c>
    </row>
    <row r="50" spans="1:23" x14ac:dyDescent="0.2">
      <c r="A50" s="59" t="s">
        <v>334</v>
      </c>
      <c r="B50" s="60" t="s">
        <v>186</v>
      </c>
      <c r="C50" s="59">
        <v>17414.382000000001</v>
      </c>
      <c r="D50" s="19"/>
      <c r="E50">
        <f t="shared" si="0"/>
        <v>83.999578858232624</v>
      </c>
      <c r="F50">
        <f t="shared" si="1"/>
        <v>84</v>
      </c>
      <c r="G50">
        <f t="shared" si="2"/>
        <v>-1.4237200011848472E-3</v>
      </c>
      <c r="H50">
        <f t="shared" si="3"/>
        <v>-1.4237200011848472E-3</v>
      </c>
      <c r="O50">
        <f t="shared" ca="1" si="4"/>
        <v>-0.56251634245515436</v>
      </c>
      <c r="P50">
        <f t="shared" ca="1" si="5"/>
        <v>0.29269488787922332</v>
      </c>
      <c r="Q50" s="2">
        <f t="shared" si="8"/>
        <v>2395.8820000000014</v>
      </c>
      <c r="R50">
        <f t="shared" si="9"/>
        <v>-1.4237200011848472E-3</v>
      </c>
      <c r="S50" s="2"/>
      <c r="W50" s="6" t="str">
        <f t="shared" si="7"/>
        <v>I</v>
      </c>
    </row>
    <row r="51" spans="1:23" x14ac:dyDescent="0.2">
      <c r="A51" s="59" t="s">
        <v>334</v>
      </c>
      <c r="B51" s="60" t="s">
        <v>186</v>
      </c>
      <c r="C51" s="59">
        <v>17424.532999999999</v>
      </c>
      <c r="D51" s="19"/>
      <c r="E51">
        <f t="shared" si="0"/>
        <v>87.002283099410249</v>
      </c>
      <c r="F51">
        <f t="shared" si="1"/>
        <v>87</v>
      </c>
      <c r="G51">
        <f t="shared" si="2"/>
        <v>7.7182899985928088E-3</v>
      </c>
      <c r="H51">
        <f t="shared" si="3"/>
        <v>7.7182899985928088E-3</v>
      </c>
      <c r="O51">
        <f t="shared" ca="1" si="4"/>
        <v>-0.56236651421076778</v>
      </c>
      <c r="P51">
        <f t="shared" ca="1" si="5"/>
        <v>0.29261583212698211</v>
      </c>
      <c r="Q51" s="2">
        <f t="shared" si="8"/>
        <v>2406.0329999999994</v>
      </c>
      <c r="R51">
        <f t="shared" si="9"/>
        <v>7.7182899985928088E-3</v>
      </c>
      <c r="S51" s="2"/>
      <c r="W51" s="6" t="str">
        <f t="shared" si="7"/>
        <v>I</v>
      </c>
    </row>
    <row r="52" spans="1:23" x14ac:dyDescent="0.2">
      <c r="A52" s="59" t="s">
        <v>334</v>
      </c>
      <c r="B52" s="60" t="s">
        <v>186</v>
      </c>
      <c r="C52" s="59">
        <v>17431.276000000002</v>
      </c>
      <c r="D52" s="19"/>
      <c r="E52">
        <f t="shared" si="0"/>
        <v>88.996888034714274</v>
      </c>
      <c r="F52">
        <f t="shared" si="1"/>
        <v>89</v>
      </c>
      <c r="G52">
        <f t="shared" si="2"/>
        <v>-1.0520370000449475E-2</v>
      </c>
      <c r="H52">
        <f t="shared" si="3"/>
        <v>-1.0520370000449475E-2</v>
      </c>
      <c r="O52">
        <f t="shared" ca="1" si="4"/>
        <v>-0.56226662871451005</v>
      </c>
      <c r="P52">
        <f t="shared" ca="1" si="5"/>
        <v>0.29256312829215458</v>
      </c>
      <c r="Q52" s="2">
        <f t="shared" si="8"/>
        <v>2412.7760000000017</v>
      </c>
      <c r="R52">
        <f t="shared" si="9"/>
        <v>-1.0520370000449475E-2</v>
      </c>
      <c r="S52" s="2"/>
      <c r="W52" s="6" t="str">
        <f t="shared" si="7"/>
        <v>I</v>
      </c>
    </row>
    <row r="53" spans="1:23" x14ac:dyDescent="0.2">
      <c r="A53" s="59" t="s">
        <v>266</v>
      </c>
      <c r="B53" s="60" t="s">
        <v>186</v>
      </c>
      <c r="C53" s="59">
        <v>17438.0484</v>
      </c>
      <c r="D53" s="19"/>
      <c r="E53">
        <f t="shared" si="0"/>
        <v>91.000189601352957</v>
      </c>
      <c r="F53">
        <f t="shared" si="1"/>
        <v>91</v>
      </c>
      <c r="G53">
        <f t="shared" si="2"/>
        <v>6.4096999994944781E-4</v>
      </c>
      <c r="H53">
        <f t="shared" si="3"/>
        <v>6.4096999994944781E-4</v>
      </c>
      <c r="O53">
        <f t="shared" ca="1" si="4"/>
        <v>-0.56216674321825233</v>
      </c>
      <c r="P53">
        <f t="shared" ca="1" si="5"/>
        <v>0.29251042445732711</v>
      </c>
      <c r="Q53" s="2">
        <f t="shared" si="8"/>
        <v>2419.5483999999997</v>
      </c>
      <c r="R53">
        <f t="shared" si="9"/>
        <v>6.4096999994944781E-4</v>
      </c>
      <c r="S53" s="2"/>
      <c r="W53" s="6" t="str">
        <f t="shared" si="7"/>
        <v>I</v>
      </c>
    </row>
    <row r="54" spans="1:23" x14ac:dyDescent="0.2">
      <c r="A54" s="59" t="s">
        <v>334</v>
      </c>
      <c r="B54" s="60" t="s">
        <v>186</v>
      </c>
      <c r="C54" s="59">
        <v>17451.565999999999</v>
      </c>
      <c r="D54" s="19"/>
      <c r="E54">
        <f t="shared" si="0"/>
        <v>94.998746871626636</v>
      </c>
      <c r="F54">
        <f t="shared" si="1"/>
        <v>95</v>
      </c>
      <c r="G54">
        <f t="shared" si="2"/>
        <v>-4.2363500033388846E-3</v>
      </c>
      <c r="H54">
        <f t="shared" si="3"/>
        <v>-4.2363500033388846E-3</v>
      </c>
      <c r="O54">
        <f t="shared" ca="1" si="4"/>
        <v>-0.56196697222573688</v>
      </c>
      <c r="P54">
        <f t="shared" ca="1" si="5"/>
        <v>0.29240501678767211</v>
      </c>
      <c r="Q54" s="2">
        <f t="shared" si="8"/>
        <v>2433.0659999999989</v>
      </c>
      <c r="R54">
        <f t="shared" si="9"/>
        <v>-4.2363500033388846E-3</v>
      </c>
      <c r="S54" s="2"/>
      <c r="W54" s="6" t="str">
        <f t="shared" si="7"/>
        <v>I</v>
      </c>
    </row>
    <row r="55" spans="1:23" x14ac:dyDescent="0.2">
      <c r="A55" s="59" t="s">
        <v>320</v>
      </c>
      <c r="B55" s="60" t="s">
        <v>186</v>
      </c>
      <c r="C55" s="59">
        <v>17495.518</v>
      </c>
      <c r="D55" s="19"/>
      <c r="E55">
        <f t="shared" si="0"/>
        <v>107.99991491499847</v>
      </c>
      <c r="F55">
        <f t="shared" si="1"/>
        <v>108</v>
      </c>
      <c r="G55">
        <f t="shared" si="2"/>
        <v>-2.8763999944203533E-4</v>
      </c>
      <c r="H55">
        <f t="shared" si="3"/>
        <v>-2.8763999944203533E-4</v>
      </c>
      <c r="O55">
        <f t="shared" ca="1" si="4"/>
        <v>-0.56131771650006157</v>
      </c>
      <c r="P55">
        <f t="shared" ca="1" si="5"/>
        <v>0.29206244186129338</v>
      </c>
      <c r="Q55" s="2">
        <f t="shared" si="8"/>
        <v>2477.018</v>
      </c>
      <c r="R55">
        <f t="shared" si="9"/>
        <v>-2.8763999944203533E-4</v>
      </c>
      <c r="S55" s="2"/>
      <c r="W55" s="6" t="str">
        <f t="shared" si="7"/>
        <v>I</v>
      </c>
    </row>
    <row r="56" spans="1:23" x14ac:dyDescent="0.2">
      <c r="A56" s="59" t="s">
        <v>334</v>
      </c>
      <c r="B56" s="60" t="s">
        <v>186</v>
      </c>
      <c r="C56" s="59">
        <v>17495.523000000001</v>
      </c>
      <c r="D56" s="19"/>
      <c r="E56">
        <f t="shared" si="0"/>
        <v>108.00139393393346</v>
      </c>
      <c r="F56">
        <f t="shared" si="1"/>
        <v>108</v>
      </c>
      <c r="G56">
        <f t="shared" si="2"/>
        <v>4.7123600015765987E-3</v>
      </c>
      <c r="H56">
        <f t="shared" si="3"/>
        <v>4.7123600015765987E-3</v>
      </c>
      <c r="O56">
        <f t="shared" ca="1" si="4"/>
        <v>-0.56131771650006157</v>
      </c>
      <c r="P56">
        <f t="shared" ca="1" si="5"/>
        <v>0.29206244186129338</v>
      </c>
      <c r="Q56" s="2">
        <f t="shared" si="8"/>
        <v>2477.023000000001</v>
      </c>
      <c r="R56">
        <f t="shared" si="9"/>
        <v>4.7123600015765987E-3</v>
      </c>
      <c r="S56" s="2"/>
      <c r="W56" s="6" t="str">
        <f t="shared" si="7"/>
        <v>I</v>
      </c>
    </row>
    <row r="57" spans="1:23" x14ac:dyDescent="0.2">
      <c r="A57" s="59" t="s">
        <v>334</v>
      </c>
      <c r="B57" s="60" t="s">
        <v>186</v>
      </c>
      <c r="C57" s="59">
        <v>17502.275000000001</v>
      </c>
      <c r="D57" s="19"/>
      <c r="E57">
        <f t="shared" si="0"/>
        <v>109.99866110331936</v>
      </c>
      <c r="F57">
        <f t="shared" si="1"/>
        <v>110</v>
      </c>
      <c r="G57">
        <f t="shared" si="2"/>
        <v>-4.5262999992701225E-3</v>
      </c>
      <c r="H57">
        <f t="shared" si="3"/>
        <v>-4.5262999992701225E-3</v>
      </c>
      <c r="O57">
        <f t="shared" ca="1" si="4"/>
        <v>-0.56121783100380374</v>
      </c>
      <c r="P57">
        <f t="shared" ca="1" si="5"/>
        <v>0.2920097380264659</v>
      </c>
      <c r="Q57" s="2">
        <f t="shared" si="8"/>
        <v>2483.7750000000015</v>
      </c>
      <c r="R57">
        <f t="shared" si="9"/>
        <v>-4.5262999992701225E-3</v>
      </c>
      <c r="S57" s="2"/>
      <c r="W57" s="6" t="str">
        <f t="shared" si="7"/>
        <v>I</v>
      </c>
    </row>
    <row r="58" spans="1:23" x14ac:dyDescent="0.2">
      <c r="A58" s="59" t="s">
        <v>320</v>
      </c>
      <c r="B58" s="60" t="s">
        <v>186</v>
      </c>
      <c r="C58" s="59">
        <v>17725.392</v>
      </c>
      <c r="D58" s="19"/>
      <c r="E58">
        <f t="shared" si="0"/>
        <v>175.99751463291756</v>
      </c>
      <c r="F58">
        <f t="shared" si="1"/>
        <v>176</v>
      </c>
      <c r="G58">
        <f t="shared" si="2"/>
        <v>-8.4020800022699405E-3</v>
      </c>
      <c r="H58">
        <f t="shared" si="3"/>
        <v>-8.4020800022699405E-3</v>
      </c>
      <c r="O58">
        <f t="shared" ca="1" si="4"/>
        <v>-0.55792160962729831</v>
      </c>
      <c r="P58">
        <f t="shared" ca="1" si="5"/>
        <v>0.2902705114771586</v>
      </c>
      <c r="Q58" s="2">
        <f t="shared" si="8"/>
        <v>2706.8919999999998</v>
      </c>
      <c r="R58">
        <f t="shared" si="9"/>
        <v>-8.4020800022699405E-3</v>
      </c>
      <c r="S58" s="2"/>
      <c r="W58" s="6" t="str">
        <f t="shared" si="7"/>
        <v>I</v>
      </c>
    </row>
    <row r="59" spans="1:23" x14ac:dyDescent="0.2">
      <c r="A59" s="59" t="s">
        <v>334</v>
      </c>
      <c r="B59" s="60" t="s">
        <v>186</v>
      </c>
      <c r="C59" s="59">
        <v>17813.296999999999</v>
      </c>
      <c r="D59" s="19"/>
      <c r="E59">
        <f t="shared" si="0"/>
        <v>202.00014652344717</v>
      </c>
      <c r="F59">
        <f t="shared" si="1"/>
        <v>202</v>
      </c>
      <c r="G59">
        <f t="shared" si="2"/>
        <v>4.9533999845152721E-4</v>
      </c>
      <c r="H59">
        <f t="shared" si="3"/>
        <v>4.9533999845152721E-4</v>
      </c>
      <c r="O59">
        <f t="shared" ca="1" si="4"/>
        <v>-0.55662309817594768</v>
      </c>
      <c r="P59">
        <f t="shared" ca="1" si="5"/>
        <v>0.28958536162440118</v>
      </c>
      <c r="Q59" s="2">
        <f t="shared" si="8"/>
        <v>2794.7969999999987</v>
      </c>
      <c r="R59">
        <f t="shared" si="9"/>
        <v>4.9533999845152721E-4</v>
      </c>
      <c r="S59" s="2"/>
      <c r="W59" s="6" t="str">
        <f t="shared" si="7"/>
        <v>I</v>
      </c>
    </row>
    <row r="60" spans="1:23" x14ac:dyDescent="0.2">
      <c r="A60" s="59" t="s">
        <v>320</v>
      </c>
      <c r="B60" s="60" t="s">
        <v>186</v>
      </c>
      <c r="C60" s="59">
        <v>17823.429</v>
      </c>
      <c r="D60" s="19"/>
      <c r="E60">
        <f t="shared" si="0"/>
        <v>204.99723049267402</v>
      </c>
      <c r="F60">
        <f t="shared" si="1"/>
        <v>205</v>
      </c>
      <c r="G60">
        <f t="shared" si="2"/>
        <v>-9.3626500020036474E-3</v>
      </c>
      <c r="H60">
        <f t="shared" si="3"/>
        <v>-9.3626500020036474E-3</v>
      </c>
      <c r="O60">
        <f t="shared" ca="1" si="4"/>
        <v>-0.5564732699315611</v>
      </c>
      <c r="P60">
        <f t="shared" ca="1" si="5"/>
        <v>0.28950630587215992</v>
      </c>
      <c r="Q60" s="2">
        <f t="shared" si="8"/>
        <v>2804.9290000000001</v>
      </c>
      <c r="R60">
        <f t="shared" si="9"/>
        <v>-9.3626500020036474E-3</v>
      </c>
      <c r="S60" s="2"/>
      <c r="W60" s="6" t="str">
        <f t="shared" si="7"/>
        <v>I</v>
      </c>
    </row>
    <row r="61" spans="1:23" x14ac:dyDescent="0.2">
      <c r="A61" s="59" t="s">
        <v>334</v>
      </c>
      <c r="B61" s="60" t="s">
        <v>186</v>
      </c>
      <c r="C61" s="59">
        <v>17823.442999999999</v>
      </c>
      <c r="D61" s="19"/>
      <c r="E61">
        <f t="shared" si="0"/>
        <v>205.00137174569088</v>
      </c>
      <c r="F61">
        <f t="shared" si="1"/>
        <v>205</v>
      </c>
      <c r="G61">
        <f t="shared" si="2"/>
        <v>4.6373499972105492E-3</v>
      </c>
      <c r="H61">
        <f t="shared" si="3"/>
        <v>4.6373499972105492E-3</v>
      </c>
      <c r="O61">
        <f t="shared" ca="1" si="4"/>
        <v>-0.5564732699315611</v>
      </c>
      <c r="P61">
        <f t="shared" ca="1" si="5"/>
        <v>0.28950630587215992</v>
      </c>
      <c r="Q61" s="2">
        <f t="shared" si="8"/>
        <v>2804.9429999999993</v>
      </c>
      <c r="R61">
        <f t="shared" si="9"/>
        <v>4.6373499972105492E-3</v>
      </c>
      <c r="S61" s="2"/>
      <c r="W61" s="6" t="str">
        <f t="shared" si="7"/>
        <v>I</v>
      </c>
    </row>
    <row r="62" spans="1:23" x14ac:dyDescent="0.2">
      <c r="A62" s="59" t="s">
        <v>334</v>
      </c>
      <c r="B62" s="60" t="s">
        <v>186</v>
      </c>
      <c r="C62" s="59">
        <v>17830.21</v>
      </c>
      <c r="D62" s="19"/>
      <c r="E62">
        <f t="shared" si="0"/>
        <v>207.00307597188063</v>
      </c>
      <c r="F62">
        <f t="shared" si="1"/>
        <v>207</v>
      </c>
      <c r="G62">
        <f t="shared" si="2"/>
        <v>1.039868999941973E-2</v>
      </c>
      <c r="H62">
        <f t="shared" si="3"/>
        <v>1.039868999941973E-2</v>
      </c>
      <c r="O62">
        <f t="shared" ca="1" si="4"/>
        <v>-0.55637338443530338</v>
      </c>
      <c r="P62">
        <f t="shared" ca="1" si="5"/>
        <v>0.28945360203733245</v>
      </c>
      <c r="Q62" s="2">
        <f t="shared" si="8"/>
        <v>2811.7099999999991</v>
      </c>
      <c r="R62">
        <f t="shared" si="9"/>
        <v>1.039868999941973E-2</v>
      </c>
      <c r="S62" s="2"/>
      <c r="W62" s="6" t="str">
        <f t="shared" si="7"/>
        <v>I</v>
      </c>
    </row>
    <row r="63" spans="1:23" x14ac:dyDescent="0.2">
      <c r="A63" s="59" t="s">
        <v>334</v>
      </c>
      <c r="B63" s="60" t="s">
        <v>186</v>
      </c>
      <c r="C63" s="59">
        <v>17874.166000000001</v>
      </c>
      <c r="D63" s="19"/>
      <c r="E63">
        <f t="shared" si="0"/>
        <v>220.00542723040047</v>
      </c>
      <c r="F63">
        <f t="shared" si="1"/>
        <v>220</v>
      </c>
      <c r="G63">
        <f t="shared" si="2"/>
        <v>1.8347400000493508E-2</v>
      </c>
      <c r="H63">
        <f t="shared" si="3"/>
        <v>1.8347400000493508E-2</v>
      </c>
      <c r="O63">
        <f t="shared" ca="1" si="4"/>
        <v>-0.55572412870962806</v>
      </c>
      <c r="P63">
        <f t="shared" ca="1" si="5"/>
        <v>0.28911102711095371</v>
      </c>
      <c r="Q63" s="2">
        <f t="shared" si="8"/>
        <v>2855.6660000000011</v>
      </c>
      <c r="R63">
        <f t="shared" si="9"/>
        <v>1.8347400000493508E-2</v>
      </c>
      <c r="S63" s="2"/>
      <c r="W63" s="6" t="str">
        <f t="shared" si="7"/>
        <v>I</v>
      </c>
    </row>
    <row r="64" spans="1:23" x14ac:dyDescent="0.2">
      <c r="A64" s="59" t="s">
        <v>334</v>
      </c>
      <c r="B64" s="60" t="s">
        <v>186</v>
      </c>
      <c r="C64" s="59">
        <v>17884.292000000001</v>
      </c>
      <c r="D64" s="19"/>
      <c r="E64">
        <f t="shared" si="0"/>
        <v>223.00073637690537</v>
      </c>
      <c r="F64">
        <f t="shared" si="1"/>
        <v>223</v>
      </c>
      <c r="G64">
        <f t="shared" si="2"/>
        <v>2.4894099988159724E-3</v>
      </c>
      <c r="H64">
        <f t="shared" si="3"/>
        <v>2.4894099988159724E-3</v>
      </c>
      <c r="O64">
        <f t="shared" ca="1" si="4"/>
        <v>-0.55557430046524148</v>
      </c>
      <c r="P64">
        <f t="shared" ca="1" si="5"/>
        <v>0.28903197135871245</v>
      </c>
      <c r="Q64" s="2">
        <f t="shared" si="8"/>
        <v>2865.7920000000013</v>
      </c>
      <c r="R64">
        <f t="shared" si="9"/>
        <v>2.4894099988159724E-3</v>
      </c>
      <c r="S64" s="2"/>
      <c r="W64" s="6" t="str">
        <f t="shared" si="7"/>
        <v>I</v>
      </c>
    </row>
    <row r="65" spans="1:23" x14ac:dyDescent="0.2">
      <c r="A65" s="59" t="s">
        <v>334</v>
      </c>
      <c r="B65" s="60" t="s">
        <v>186</v>
      </c>
      <c r="C65" s="59">
        <v>18046.559000000001</v>
      </c>
      <c r="D65" s="19"/>
      <c r="E65">
        <f t="shared" si="0"/>
        <v>270.99992947150315</v>
      </c>
      <c r="F65">
        <f t="shared" si="1"/>
        <v>271</v>
      </c>
      <c r="G65">
        <f t="shared" si="2"/>
        <v>-2.3842999871703796E-4</v>
      </c>
      <c r="H65">
        <f t="shared" si="3"/>
        <v>-2.3842999871703796E-4</v>
      </c>
      <c r="O65">
        <f t="shared" ca="1" si="4"/>
        <v>-0.55317704855505567</v>
      </c>
      <c r="P65">
        <f t="shared" ca="1" si="5"/>
        <v>0.28776707932285261</v>
      </c>
      <c r="Q65" s="2">
        <f t="shared" si="8"/>
        <v>3028.0590000000011</v>
      </c>
      <c r="R65">
        <f t="shared" si="9"/>
        <v>-2.3842999871703796E-4</v>
      </c>
      <c r="S65" s="2"/>
      <c r="W65" s="6" t="str">
        <f t="shared" si="7"/>
        <v>I</v>
      </c>
    </row>
    <row r="66" spans="1:23" x14ac:dyDescent="0.2">
      <c r="A66" s="59" t="s">
        <v>334</v>
      </c>
      <c r="B66" s="60" t="s">
        <v>186</v>
      </c>
      <c r="C66" s="59">
        <v>18056.688999999998</v>
      </c>
      <c r="D66" s="19"/>
      <c r="E66">
        <f t="shared" si="0"/>
        <v>273.99642183315495</v>
      </c>
      <c r="F66">
        <f t="shared" si="1"/>
        <v>274</v>
      </c>
      <c r="G66">
        <f t="shared" si="2"/>
        <v>-1.2096420003217645E-2</v>
      </c>
      <c r="H66">
        <f t="shared" si="3"/>
        <v>-1.2096420003217645E-2</v>
      </c>
      <c r="O66">
        <f t="shared" ca="1" si="4"/>
        <v>-0.55302722031066909</v>
      </c>
      <c r="P66">
        <f t="shared" ca="1" si="5"/>
        <v>0.28768802357061135</v>
      </c>
      <c r="Q66" s="2">
        <f t="shared" si="8"/>
        <v>3038.1889999999985</v>
      </c>
      <c r="R66">
        <f t="shared" si="9"/>
        <v>-1.2096420003217645E-2</v>
      </c>
      <c r="S66" s="2"/>
      <c r="W66" s="6" t="str">
        <f t="shared" si="7"/>
        <v>I</v>
      </c>
    </row>
    <row r="67" spans="1:23" x14ac:dyDescent="0.2">
      <c r="A67" s="59" t="s">
        <v>334</v>
      </c>
      <c r="B67" s="60" t="s">
        <v>186</v>
      </c>
      <c r="C67" s="59">
        <v>18080.373</v>
      </c>
      <c r="D67" s="19"/>
      <c r="E67">
        <f t="shared" si="0"/>
        <v>281.00223872292617</v>
      </c>
      <c r="F67">
        <f t="shared" si="1"/>
        <v>281</v>
      </c>
      <c r="G67">
        <f t="shared" si="2"/>
        <v>7.5682699971366674E-3</v>
      </c>
      <c r="H67">
        <f t="shared" si="3"/>
        <v>7.5682699971366674E-3</v>
      </c>
      <c r="O67">
        <f t="shared" ca="1" si="4"/>
        <v>-0.55267762107376694</v>
      </c>
      <c r="P67">
        <f t="shared" ca="1" si="5"/>
        <v>0.28750356014871514</v>
      </c>
      <c r="Q67" s="2">
        <f t="shared" si="8"/>
        <v>3061.8729999999996</v>
      </c>
      <c r="R67">
        <f t="shared" si="9"/>
        <v>7.5682699971366674E-3</v>
      </c>
      <c r="S67" s="2"/>
      <c r="W67" s="6" t="str">
        <f t="shared" si="7"/>
        <v>I</v>
      </c>
    </row>
    <row r="68" spans="1:23" x14ac:dyDescent="0.2">
      <c r="A68" s="59" t="s">
        <v>334</v>
      </c>
      <c r="B68" s="60" t="s">
        <v>186</v>
      </c>
      <c r="C68" s="59">
        <v>18107.423999999999</v>
      </c>
      <c r="D68" s="19"/>
      <c r="E68">
        <f t="shared" si="0"/>
        <v>289.00402696330741</v>
      </c>
      <c r="F68">
        <f t="shared" si="1"/>
        <v>289</v>
      </c>
      <c r="G68">
        <f t="shared" si="2"/>
        <v>1.3613629998872057E-2</v>
      </c>
      <c r="H68">
        <f t="shared" si="3"/>
        <v>1.3613629998872057E-2</v>
      </c>
      <c r="O68">
        <f t="shared" ca="1" si="4"/>
        <v>-0.55227807908873594</v>
      </c>
      <c r="P68">
        <f t="shared" ca="1" si="5"/>
        <v>0.28729274480940514</v>
      </c>
      <c r="Q68" s="2">
        <f t="shared" si="8"/>
        <v>3088.9239999999991</v>
      </c>
      <c r="R68">
        <f t="shared" si="9"/>
        <v>1.3613629998872057E-2</v>
      </c>
      <c r="S68" s="2"/>
      <c r="W68" s="6" t="str">
        <f t="shared" si="7"/>
        <v>I</v>
      </c>
    </row>
    <row r="69" spans="1:23" x14ac:dyDescent="0.2">
      <c r="A69" s="59" t="s">
        <v>334</v>
      </c>
      <c r="B69" s="60" t="s">
        <v>186</v>
      </c>
      <c r="C69" s="59">
        <v>18134.456999999999</v>
      </c>
      <c r="D69" s="19"/>
      <c r="E69">
        <f t="shared" si="0"/>
        <v>297.00049073552378</v>
      </c>
      <c r="F69">
        <f t="shared" si="1"/>
        <v>297</v>
      </c>
      <c r="G69">
        <f t="shared" si="2"/>
        <v>1.6589899969403632E-3</v>
      </c>
      <c r="H69">
        <f t="shared" si="3"/>
        <v>1.6589899969403632E-3</v>
      </c>
      <c r="O69">
        <f t="shared" ca="1" si="4"/>
        <v>-0.55187853710370505</v>
      </c>
      <c r="P69">
        <f t="shared" ca="1" si="5"/>
        <v>0.2870819294700952</v>
      </c>
      <c r="Q69" s="2">
        <f t="shared" si="8"/>
        <v>3115.9569999999985</v>
      </c>
      <c r="R69">
        <f t="shared" si="9"/>
        <v>1.6589899969403632E-3</v>
      </c>
      <c r="S69" s="2"/>
      <c r="W69" s="6" t="str">
        <f t="shared" si="7"/>
        <v>I</v>
      </c>
    </row>
    <row r="70" spans="1:23" x14ac:dyDescent="0.2">
      <c r="A70" s="59" t="s">
        <v>334</v>
      </c>
      <c r="B70" s="60" t="s">
        <v>186</v>
      </c>
      <c r="C70" s="59">
        <v>18178.397000000001</v>
      </c>
      <c r="D70" s="19"/>
      <c r="E70">
        <f t="shared" si="0"/>
        <v>309.99810913345277</v>
      </c>
      <c r="F70">
        <f t="shared" si="1"/>
        <v>310</v>
      </c>
      <c r="G70">
        <f t="shared" si="2"/>
        <v>-6.3923000016075093E-3</v>
      </c>
      <c r="H70">
        <f t="shared" si="3"/>
        <v>-6.3923000016075093E-3</v>
      </c>
      <c r="O70">
        <f t="shared" ca="1" si="4"/>
        <v>-0.55122928137802973</v>
      </c>
      <c r="P70">
        <f t="shared" ca="1" si="5"/>
        <v>0.28673935454371646</v>
      </c>
      <c r="Q70" s="2">
        <f t="shared" si="8"/>
        <v>3159.8970000000008</v>
      </c>
      <c r="R70">
        <f t="shared" si="9"/>
        <v>-6.3923000016075093E-3</v>
      </c>
      <c r="S70" s="2"/>
      <c r="W70" s="6" t="str">
        <f t="shared" si="7"/>
        <v>I</v>
      </c>
    </row>
    <row r="71" spans="1:23" x14ac:dyDescent="0.2">
      <c r="A71" s="59" t="s">
        <v>334</v>
      </c>
      <c r="B71" s="60" t="s">
        <v>186</v>
      </c>
      <c r="C71" s="59">
        <v>18195.307000000001</v>
      </c>
      <c r="D71" s="19"/>
      <c r="E71">
        <f t="shared" si="0"/>
        <v>315.00015117052527</v>
      </c>
      <c r="F71">
        <f t="shared" si="1"/>
        <v>315</v>
      </c>
      <c r="G71">
        <f t="shared" si="2"/>
        <v>5.1104999874951318E-4</v>
      </c>
      <c r="H71">
        <f t="shared" si="3"/>
        <v>5.1104999874951318E-4</v>
      </c>
      <c r="O71">
        <f t="shared" ca="1" si="4"/>
        <v>-0.55097956763738531</v>
      </c>
      <c r="P71">
        <f t="shared" ca="1" si="5"/>
        <v>0.28660759495664773</v>
      </c>
      <c r="Q71" s="2">
        <f t="shared" si="8"/>
        <v>3176.8070000000007</v>
      </c>
      <c r="R71">
        <f t="shared" si="9"/>
        <v>5.1104999874951318E-4</v>
      </c>
      <c r="S71" s="2"/>
      <c r="W71" s="6" t="str">
        <f t="shared" si="7"/>
        <v>I</v>
      </c>
    </row>
    <row r="72" spans="1:23" x14ac:dyDescent="0.2">
      <c r="A72" s="59" t="s">
        <v>334</v>
      </c>
      <c r="B72" s="60" t="s">
        <v>186</v>
      </c>
      <c r="C72" s="59">
        <v>18205.444</v>
      </c>
      <c r="D72" s="19"/>
      <c r="E72">
        <f t="shared" si="0"/>
        <v>317.99871415868603</v>
      </c>
      <c r="F72">
        <f t="shared" si="1"/>
        <v>318</v>
      </c>
      <c r="G72">
        <f t="shared" si="2"/>
        <v>-4.3469400006870274E-3</v>
      </c>
      <c r="H72">
        <f t="shared" si="3"/>
        <v>-4.3469400006870274E-3</v>
      </c>
      <c r="O72">
        <f t="shared" ca="1" si="4"/>
        <v>-0.55082973939299873</v>
      </c>
      <c r="P72">
        <f t="shared" ca="1" si="5"/>
        <v>0.28652853920440646</v>
      </c>
      <c r="Q72" s="2">
        <f t="shared" si="8"/>
        <v>3186.9439999999995</v>
      </c>
      <c r="R72">
        <f t="shared" si="9"/>
        <v>-4.3469400006870274E-3</v>
      </c>
      <c r="S72" s="2"/>
      <c r="W72" s="6" t="str">
        <f t="shared" si="7"/>
        <v>I</v>
      </c>
    </row>
    <row r="73" spans="1:23" x14ac:dyDescent="0.2">
      <c r="A73" s="59" t="s">
        <v>334</v>
      </c>
      <c r="B73" s="60" t="s">
        <v>186</v>
      </c>
      <c r="C73" s="59">
        <v>18215.588</v>
      </c>
      <c r="D73" s="19"/>
      <c r="E73">
        <f t="shared" si="0"/>
        <v>320.99934777335574</v>
      </c>
      <c r="F73">
        <f t="shared" si="1"/>
        <v>321</v>
      </c>
      <c r="G73">
        <f t="shared" si="2"/>
        <v>-2.204930002335459E-3</v>
      </c>
      <c r="H73">
        <f t="shared" si="3"/>
        <v>-2.204930002335459E-3</v>
      </c>
      <c r="O73">
        <f t="shared" ca="1" si="4"/>
        <v>-0.55067991114861214</v>
      </c>
      <c r="P73">
        <f t="shared" ca="1" si="5"/>
        <v>0.28644948345216525</v>
      </c>
      <c r="Q73" s="2">
        <f t="shared" si="8"/>
        <v>3197.0879999999997</v>
      </c>
      <c r="R73">
        <f t="shared" si="9"/>
        <v>-2.204930002335459E-3</v>
      </c>
      <c r="S73" s="2"/>
      <c r="W73" s="6" t="str">
        <f t="shared" si="7"/>
        <v>I</v>
      </c>
    </row>
    <row r="74" spans="1:23" x14ac:dyDescent="0.2">
      <c r="A74" s="59" t="s">
        <v>334</v>
      </c>
      <c r="B74" s="60" t="s">
        <v>186</v>
      </c>
      <c r="C74" s="59">
        <v>18401.521000000001</v>
      </c>
      <c r="D74" s="19"/>
      <c r="E74">
        <f t="shared" si="0"/>
        <v>375.99903328955992</v>
      </c>
      <c r="F74">
        <f t="shared" si="1"/>
        <v>376</v>
      </c>
      <c r="G74">
        <f t="shared" si="2"/>
        <v>-3.2680799995432608E-3</v>
      </c>
      <c r="H74">
        <f t="shared" si="3"/>
        <v>-3.2680799995432608E-3</v>
      </c>
      <c r="O74">
        <f t="shared" ca="1" si="4"/>
        <v>-0.54793306000152431</v>
      </c>
      <c r="P74">
        <f t="shared" ca="1" si="5"/>
        <v>0.28500012799440916</v>
      </c>
      <c r="Q74" s="2">
        <f t="shared" si="8"/>
        <v>3383.0210000000006</v>
      </c>
      <c r="R74">
        <f t="shared" si="9"/>
        <v>-3.2680799995432608E-3</v>
      </c>
      <c r="S74" s="2"/>
      <c r="W74" s="6" t="str">
        <f t="shared" si="7"/>
        <v>I</v>
      </c>
    </row>
    <row r="75" spans="1:23" x14ac:dyDescent="0.2">
      <c r="A75" s="59" t="s">
        <v>334</v>
      </c>
      <c r="B75" s="60" t="s">
        <v>186</v>
      </c>
      <c r="C75" s="59">
        <v>18455.606</v>
      </c>
      <c r="D75" s="19"/>
      <c r="E75">
        <f t="shared" si="0"/>
        <v>391.99758110594456</v>
      </c>
      <c r="F75">
        <f t="shared" si="1"/>
        <v>392</v>
      </c>
      <c r="G75">
        <f t="shared" si="2"/>
        <v>-8.1773599995358381E-3</v>
      </c>
      <c r="H75">
        <f t="shared" si="3"/>
        <v>-8.1773599995358381E-3</v>
      </c>
      <c r="O75">
        <f t="shared" ca="1" si="4"/>
        <v>-0.5471339760314623</v>
      </c>
      <c r="P75">
        <f t="shared" ca="1" si="5"/>
        <v>0.28457849731578921</v>
      </c>
      <c r="Q75" s="2">
        <f t="shared" si="8"/>
        <v>3437.1059999999998</v>
      </c>
      <c r="R75">
        <f t="shared" si="9"/>
        <v>-8.1773599995358381E-3</v>
      </c>
      <c r="S75" s="2"/>
      <c r="W75" s="6" t="str">
        <f t="shared" si="7"/>
        <v>I</v>
      </c>
    </row>
    <row r="76" spans="1:23" x14ac:dyDescent="0.2">
      <c r="A76" s="59" t="s">
        <v>334</v>
      </c>
      <c r="B76" s="60" t="s">
        <v>186</v>
      </c>
      <c r="C76" s="59">
        <v>18553.652999999998</v>
      </c>
      <c r="D76" s="19"/>
      <c r="E76">
        <f t="shared" si="0"/>
        <v>421.00025500356986</v>
      </c>
      <c r="F76">
        <f t="shared" si="1"/>
        <v>421</v>
      </c>
      <c r="G76">
        <f t="shared" si="2"/>
        <v>8.6206999912974425E-4</v>
      </c>
      <c r="H76">
        <f t="shared" si="3"/>
        <v>8.6206999912974425E-4</v>
      </c>
      <c r="O76">
        <f t="shared" ca="1" si="4"/>
        <v>-0.54568563633572509</v>
      </c>
      <c r="P76">
        <f t="shared" ca="1" si="5"/>
        <v>0.28381429171079053</v>
      </c>
      <c r="Q76" s="2">
        <f t="shared" si="8"/>
        <v>3535.1529999999984</v>
      </c>
      <c r="R76">
        <f t="shared" si="9"/>
        <v>8.6206999912974425E-4</v>
      </c>
      <c r="S76" s="2"/>
      <c r="W76" s="6" t="str">
        <f t="shared" si="7"/>
        <v>I</v>
      </c>
    </row>
    <row r="77" spans="1:23" x14ac:dyDescent="0.2">
      <c r="A77" s="59" t="s">
        <v>266</v>
      </c>
      <c r="B77" s="60" t="s">
        <v>186</v>
      </c>
      <c r="C77" s="59">
        <v>18600.9833</v>
      </c>
      <c r="D77" s="19"/>
      <c r="E77">
        <f t="shared" si="0"/>
        <v>435.00073698034464</v>
      </c>
      <c r="F77">
        <f t="shared" si="1"/>
        <v>435</v>
      </c>
      <c r="G77">
        <f t="shared" si="2"/>
        <v>2.4914499990700278E-3</v>
      </c>
      <c r="H77">
        <f t="shared" si="3"/>
        <v>2.4914499990700278E-3</v>
      </c>
      <c r="O77">
        <f t="shared" ca="1" si="4"/>
        <v>-0.54498643786192091</v>
      </c>
      <c r="P77">
        <f t="shared" ca="1" si="5"/>
        <v>0.28344536486699806</v>
      </c>
      <c r="Q77" s="2">
        <f t="shared" si="8"/>
        <v>3582.4832999999999</v>
      </c>
      <c r="R77">
        <f t="shared" si="9"/>
        <v>2.4914499990700278E-3</v>
      </c>
      <c r="S77" s="2"/>
      <c r="W77" s="6" t="str">
        <f t="shared" si="7"/>
        <v>I</v>
      </c>
    </row>
    <row r="78" spans="1:23" x14ac:dyDescent="0.2">
      <c r="A78" s="59" t="s">
        <v>404</v>
      </c>
      <c r="B78" s="60" t="s">
        <v>186</v>
      </c>
      <c r="C78" s="59">
        <v>18621.271000000001</v>
      </c>
      <c r="D78" s="19"/>
      <c r="E78">
        <f t="shared" si="0"/>
        <v>441.00191546854813</v>
      </c>
      <c r="F78">
        <f t="shared" si="1"/>
        <v>441</v>
      </c>
      <c r="G78">
        <f t="shared" si="2"/>
        <v>6.4754699997138232E-3</v>
      </c>
      <c r="H78">
        <f t="shared" si="3"/>
        <v>6.4754699997138232E-3</v>
      </c>
      <c r="O78">
        <f t="shared" ca="1" si="4"/>
        <v>-0.54468678137314763</v>
      </c>
      <c r="P78">
        <f t="shared" ca="1" si="5"/>
        <v>0.28328725336251559</v>
      </c>
      <c r="Q78" s="2">
        <f t="shared" si="8"/>
        <v>3602.7710000000006</v>
      </c>
      <c r="R78">
        <f t="shared" si="9"/>
        <v>6.4754699997138232E-3</v>
      </c>
      <c r="S78" s="2"/>
      <c r="W78" s="6" t="str">
        <f t="shared" si="7"/>
        <v>I</v>
      </c>
    </row>
    <row r="79" spans="1:23" x14ac:dyDescent="0.2">
      <c r="A79" s="59" t="s">
        <v>334</v>
      </c>
      <c r="B79" s="60" t="s">
        <v>186</v>
      </c>
      <c r="C79" s="59">
        <v>18898.477999999999</v>
      </c>
      <c r="D79" s="19"/>
      <c r="E79">
        <f t="shared" si="0"/>
        <v>523.00079583346587</v>
      </c>
      <c r="F79">
        <f t="shared" si="1"/>
        <v>523</v>
      </c>
      <c r="G79">
        <f t="shared" si="2"/>
        <v>2.690409997740062E-3</v>
      </c>
      <c r="H79">
        <f t="shared" si="3"/>
        <v>2.690409997740062E-3</v>
      </c>
      <c r="O79">
        <f t="shared" ca="1" si="4"/>
        <v>-0.54059147602658031</v>
      </c>
      <c r="P79">
        <f t="shared" ca="1" si="5"/>
        <v>0.28112639613458834</v>
      </c>
      <c r="Q79" s="2">
        <f t="shared" si="8"/>
        <v>3879.9779999999992</v>
      </c>
      <c r="R79">
        <f t="shared" si="9"/>
        <v>2.690409997740062E-3</v>
      </c>
      <c r="S79" s="2"/>
      <c r="W79" s="6" t="str">
        <f t="shared" si="7"/>
        <v>I</v>
      </c>
    </row>
    <row r="80" spans="1:23" x14ac:dyDescent="0.2">
      <c r="A80" s="59" t="s">
        <v>334</v>
      </c>
      <c r="B80" s="60" t="s">
        <v>186</v>
      </c>
      <c r="C80" s="59">
        <v>18952.562999999998</v>
      </c>
      <c r="D80" s="19"/>
      <c r="E80">
        <f t="shared" si="0"/>
        <v>538.99934364985052</v>
      </c>
      <c r="F80">
        <f t="shared" si="1"/>
        <v>539</v>
      </c>
      <c r="G80">
        <f t="shared" si="2"/>
        <v>-2.2188700022525154E-3</v>
      </c>
      <c r="H80">
        <f t="shared" si="3"/>
        <v>-2.2188700022525154E-3</v>
      </c>
      <c r="O80">
        <f t="shared" ca="1" si="4"/>
        <v>-0.53979239205651841</v>
      </c>
      <c r="P80">
        <f t="shared" ca="1" si="5"/>
        <v>0.28070476545596834</v>
      </c>
      <c r="Q80" s="2">
        <f t="shared" si="8"/>
        <v>3934.0629999999983</v>
      </c>
      <c r="R80">
        <f t="shared" si="9"/>
        <v>-2.2188700022525154E-3</v>
      </c>
      <c r="S80" s="2"/>
      <c r="W80" s="6" t="str">
        <f t="shared" si="7"/>
        <v>I</v>
      </c>
    </row>
    <row r="81" spans="1:23" x14ac:dyDescent="0.2">
      <c r="A81" s="59" t="s">
        <v>334</v>
      </c>
      <c r="B81" s="60" t="s">
        <v>186</v>
      </c>
      <c r="C81" s="59">
        <v>18969.473000000002</v>
      </c>
      <c r="D81" s="19"/>
      <c r="E81">
        <f t="shared" si="0"/>
        <v>544.0013856869241</v>
      </c>
      <c r="F81">
        <f t="shared" si="1"/>
        <v>544</v>
      </c>
      <c r="G81">
        <f t="shared" si="2"/>
        <v>4.6844800017424859E-3</v>
      </c>
      <c r="H81">
        <f t="shared" si="3"/>
        <v>4.6844800017424859E-3</v>
      </c>
      <c r="O81">
        <f t="shared" ca="1" si="4"/>
        <v>-0.53954267831587399</v>
      </c>
      <c r="P81">
        <f t="shared" ca="1" si="5"/>
        <v>0.28057300586889961</v>
      </c>
      <c r="Q81" s="2">
        <f t="shared" si="8"/>
        <v>3950.9730000000018</v>
      </c>
      <c r="R81">
        <f t="shared" si="9"/>
        <v>4.6844800017424859E-3</v>
      </c>
      <c r="S81" s="2"/>
      <c r="W81" s="6" t="str">
        <f t="shared" si="7"/>
        <v>I</v>
      </c>
    </row>
    <row r="82" spans="1:23" x14ac:dyDescent="0.2">
      <c r="A82" s="59" t="s">
        <v>334</v>
      </c>
      <c r="B82" s="60" t="s">
        <v>186</v>
      </c>
      <c r="C82" s="59">
        <v>18986.366999999998</v>
      </c>
      <c r="D82" s="19"/>
      <c r="E82">
        <f t="shared" si="0"/>
        <v>548.99869486340469</v>
      </c>
      <c r="F82">
        <f t="shared" si="1"/>
        <v>549</v>
      </c>
      <c r="G82">
        <f t="shared" si="2"/>
        <v>-4.4121700011601206E-3</v>
      </c>
      <c r="H82">
        <f t="shared" si="3"/>
        <v>-4.4121700011601206E-3</v>
      </c>
      <c r="O82">
        <f t="shared" ca="1" si="4"/>
        <v>-0.53929296457522968</v>
      </c>
      <c r="P82">
        <f t="shared" ca="1" si="5"/>
        <v>0.28044124628183087</v>
      </c>
      <c r="Q82" s="2">
        <f t="shared" si="8"/>
        <v>3967.8669999999984</v>
      </c>
      <c r="R82">
        <f t="shared" si="9"/>
        <v>-4.4121700011601206E-3</v>
      </c>
      <c r="S82" s="2"/>
      <c r="W82" s="6" t="str">
        <f t="shared" si="7"/>
        <v>I</v>
      </c>
    </row>
    <row r="83" spans="1:23" x14ac:dyDescent="0.2">
      <c r="A83" s="59" t="s">
        <v>416</v>
      </c>
      <c r="B83" s="60" t="s">
        <v>186</v>
      </c>
      <c r="C83" s="59">
        <v>19297.385999999999</v>
      </c>
      <c r="D83" s="19"/>
      <c r="E83">
        <f t="shared" si="0"/>
        <v>640.99929287217253</v>
      </c>
      <c r="F83">
        <f t="shared" si="1"/>
        <v>641</v>
      </c>
      <c r="G83">
        <f t="shared" si="2"/>
        <v>-2.3905300040496513E-3</v>
      </c>
      <c r="H83">
        <f t="shared" si="3"/>
        <v>-2.3905300040496513E-3</v>
      </c>
      <c r="O83">
        <f t="shared" ca="1" si="4"/>
        <v>-0.53469823174737363</v>
      </c>
      <c r="P83">
        <f t="shared" ca="1" si="5"/>
        <v>0.27801686987976615</v>
      </c>
      <c r="Q83" s="2">
        <f t="shared" si="8"/>
        <v>4278.8859999999986</v>
      </c>
      <c r="R83">
        <f t="shared" si="9"/>
        <v>-2.3905300040496513E-3</v>
      </c>
      <c r="S83" s="2"/>
      <c r="W83" s="6" t="str">
        <f t="shared" si="7"/>
        <v>I</v>
      </c>
    </row>
    <row r="84" spans="1:23" x14ac:dyDescent="0.2">
      <c r="A84" s="59" t="s">
        <v>266</v>
      </c>
      <c r="B84" s="60" t="s">
        <v>186</v>
      </c>
      <c r="C84" s="59">
        <v>19523.887999999999</v>
      </c>
      <c r="D84" s="19"/>
      <c r="E84">
        <f t="shared" si="0"/>
        <v>707.9994422205466</v>
      </c>
      <c r="F84">
        <f t="shared" si="1"/>
        <v>708</v>
      </c>
      <c r="G84">
        <f t="shared" si="2"/>
        <v>-1.8856400020013098E-3</v>
      </c>
      <c r="H84">
        <f t="shared" si="3"/>
        <v>-1.8856400020013098E-3</v>
      </c>
      <c r="O84">
        <f t="shared" ca="1" si="4"/>
        <v>-0.53135206762273934</v>
      </c>
      <c r="P84">
        <f t="shared" ca="1" si="5"/>
        <v>0.27625129141304511</v>
      </c>
      <c r="Q84" s="2">
        <f t="shared" si="8"/>
        <v>4505.387999999999</v>
      </c>
      <c r="R84">
        <f t="shared" si="9"/>
        <v>-1.8856400020013098E-3</v>
      </c>
      <c r="S84" s="2"/>
      <c r="W84" s="6" t="str">
        <f t="shared" si="7"/>
        <v>I</v>
      </c>
    </row>
    <row r="85" spans="1:23" x14ac:dyDescent="0.2">
      <c r="A85" s="59" t="s">
        <v>423</v>
      </c>
      <c r="B85" s="60" t="s">
        <v>186</v>
      </c>
      <c r="C85" s="59">
        <v>19652.347000000002</v>
      </c>
      <c r="D85" s="19"/>
      <c r="E85">
        <f t="shared" ref="E85:E148" si="10">+(C85-C$7)/C$8</f>
        <v>745.99810088644335</v>
      </c>
      <c r="F85">
        <f t="shared" ref="F85:F148" si="11">ROUND(2*E85,0)/2</f>
        <v>746</v>
      </c>
      <c r="G85">
        <f t="shared" ref="G85:G148" si="12">+C85-(C$7+F85*C$8)</f>
        <v>-6.4201799978036433E-3</v>
      </c>
      <c r="H85">
        <f t="shared" ref="H85:H148" si="13">+G85</f>
        <v>-6.4201799978036433E-3</v>
      </c>
      <c r="O85">
        <f t="shared" ref="O85:O148" ca="1" si="14">+C$11+C$12*$F85</f>
        <v>-0.52945424319384227</v>
      </c>
      <c r="P85">
        <f t="shared" ref="P85:P148" ca="1" si="15">+D$11+D$12*$F85</f>
        <v>0.27524991855132269</v>
      </c>
      <c r="Q85" s="2">
        <f t="shared" ref="Q85:Q148" si="16">+C85-15018.5</f>
        <v>4633.8470000000016</v>
      </c>
      <c r="R85">
        <f t="shared" si="9"/>
        <v>-6.4201799978036433E-3</v>
      </c>
      <c r="S85" s="2"/>
      <c r="W85" s="6" t="str">
        <f t="shared" ref="W85:W148" si="17">IF(F85=INT(F85),"I","II")</f>
        <v>I</v>
      </c>
    </row>
    <row r="86" spans="1:23" x14ac:dyDescent="0.2">
      <c r="A86" s="59" t="s">
        <v>276</v>
      </c>
      <c r="B86" s="60" t="s">
        <v>186</v>
      </c>
      <c r="C86" s="59">
        <v>19689.545999999998</v>
      </c>
      <c r="D86" s="19"/>
      <c r="E86">
        <f t="shared" si="10"/>
        <v>757.00170595664122</v>
      </c>
      <c r="F86">
        <f t="shared" si="11"/>
        <v>757</v>
      </c>
      <c r="G86">
        <f t="shared" si="12"/>
        <v>5.7671899958222639E-3</v>
      </c>
      <c r="H86">
        <f t="shared" si="13"/>
        <v>5.7671899958222639E-3</v>
      </c>
      <c r="O86">
        <f t="shared" ca="1" si="14"/>
        <v>-0.52890487296442468</v>
      </c>
      <c r="P86">
        <f t="shared" ca="1" si="15"/>
        <v>0.27496004745977148</v>
      </c>
      <c r="Q86" s="2">
        <f t="shared" si="16"/>
        <v>4671.0459999999985</v>
      </c>
      <c r="R86">
        <f t="shared" si="9"/>
        <v>5.7671899958222639E-3</v>
      </c>
      <c r="S86" s="2"/>
      <c r="W86" s="6" t="str">
        <f t="shared" si="17"/>
        <v>I</v>
      </c>
    </row>
    <row r="87" spans="1:23" x14ac:dyDescent="0.2">
      <c r="A87" s="59" t="s">
        <v>431</v>
      </c>
      <c r="B87" s="60" t="s">
        <v>186</v>
      </c>
      <c r="C87" s="59">
        <v>19689.550999999999</v>
      </c>
      <c r="D87" s="19"/>
      <c r="E87">
        <f t="shared" si="10"/>
        <v>757.00318497557623</v>
      </c>
      <c r="F87">
        <f t="shared" si="11"/>
        <v>757</v>
      </c>
      <c r="G87">
        <f t="shared" si="12"/>
        <v>1.0767189996840898E-2</v>
      </c>
      <c r="H87">
        <f t="shared" si="13"/>
        <v>1.0767189996840898E-2</v>
      </c>
      <c r="O87">
        <f t="shared" ca="1" si="14"/>
        <v>-0.52890487296442468</v>
      </c>
      <c r="P87">
        <f t="shared" ca="1" si="15"/>
        <v>0.27496004745977148</v>
      </c>
      <c r="Q87" s="2">
        <f t="shared" si="16"/>
        <v>4671.0509999999995</v>
      </c>
      <c r="R87">
        <f t="shared" si="9"/>
        <v>1.0767189996840898E-2</v>
      </c>
      <c r="S87" s="2"/>
      <c r="W87" s="6" t="str">
        <f t="shared" si="17"/>
        <v>I</v>
      </c>
    </row>
    <row r="88" spans="1:23" x14ac:dyDescent="0.2">
      <c r="A88" s="59" t="s">
        <v>435</v>
      </c>
      <c r="B88" s="60" t="s">
        <v>186</v>
      </c>
      <c r="C88" s="59">
        <v>19987.036</v>
      </c>
      <c r="D88" s="19"/>
      <c r="E88">
        <f t="shared" si="10"/>
        <v>845.00037453196455</v>
      </c>
      <c r="F88">
        <f t="shared" si="11"/>
        <v>845</v>
      </c>
      <c r="G88">
        <f t="shared" si="12"/>
        <v>1.2661500004469417E-3</v>
      </c>
      <c r="H88">
        <f t="shared" si="13"/>
        <v>1.2661500004469417E-3</v>
      </c>
      <c r="O88">
        <f t="shared" ca="1" si="14"/>
        <v>-0.52450991112908407</v>
      </c>
      <c r="P88">
        <f t="shared" ca="1" si="15"/>
        <v>0.27264107872736171</v>
      </c>
      <c r="Q88" s="2">
        <f t="shared" si="16"/>
        <v>4968.5360000000001</v>
      </c>
      <c r="R88">
        <f t="shared" si="9"/>
        <v>1.2661500004469417E-3</v>
      </c>
      <c r="S88" s="2"/>
      <c r="W88" s="6" t="str">
        <f t="shared" si="17"/>
        <v>I</v>
      </c>
    </row>
    <row r="89" spans="1:23" x14ac:dyDescent="0.2">
      <c r="A89" s="59" t="s">
        <v>440</v>
      </c>
      <c r="B89" s="60" t="s">
        <v>186</v>
      </c>
      <c r="C89" s="59">
        <v>20007.303</v>
      </c>
      <c r="D89" s="19"/>
      <c r="E89">
        <f t="shared" si="10"/>
        <v>850.99542988177825</v>
      </c>
      <c r="F89">
        <f t="shared" si="11"/>
        <v>851</v>
      </c>
      <c r="G89">
        <f t="shared" si="12"/>
        <v>-1.5449829999852227E-2</v>
      </c>
      <c r="H89">
        <f t="shared" si="13"/>
        <v>-1.5449829999852227E-2</v>
      </c>
      <c r="O89">
        <f t="shared" ca="1" si="14"/>
        <v>-0.52421025464031079</v>
      </c>
      <c r="P89">
        <f t="shared" ca="1" si="15"/>
        <v>0.27248296722287924</v>
      </c>
      <c r="Q89" s="2">
        <f t="shared" si="16"/>
        <v>4988.8029999999999</v>
      </c>
      <c r="R89">
        <f t="shared" si="9"/>
        <v>-1.5449829999852227E-2</v>
      </c>
      <c r="S89" s="2"/>
      <c r="W89" s="6" t="str">
        <f t="shared" si="17"/>
        <v>I</v>
      </c>
    </row>
    <row r="90" spans="1:23" x14ac:dyDescent="0.2">
      <c r="A90" s="59" t="s">
        <v>443</v>
      </c>
      <c r="B90" s="60" t="s">
        <v>186</v>
      </c>
      <c r="C90" s="59">
        <v>20007.32</v>
      </c>
      <c r="D90" s="19"/>
      <c r="E90">
        <f t="shared" si="10"/>
        <v>851.0004585461561</v>
      </c>
      <c r="F90">
        <f t="shared" si="11"/>
        <v>851</v>
      </c>
      <c r="G90">
        <f t="shared" si="12"/>
        <v>1.55016999997315E-3</v>
      </c>
      <c r="H90">
        <f t="shared" si="13"/>
        <v>1.55016999997315E-3</v>
      </c>
      <c r="O90">
        <f t="shared" ca="1" si="14"/>
        <v>-0.52421025464031079</v>
      </c>
      <c r="P90">
        <f t="shared" ca="1" si="15"/>
        <v>0.27248296722287924</v>
      </c>
      <c r="Q90" s="2">
        <f t="shared" si="16"/>
        <v>4988.82</v>
      </c>
      <c r="R90">
        <f t="shared" si="9"/>
        <v>1.55016999997315E-3</v>
      </c>
      <c r="S90" s="2"/>
      <c r="W90" s="6" t="str">
        <f t="shared" si="17"/>
        <v>I</v>
      </c>
    </row>
    <row r="91" spans="1:23" x14ac:dyDescent="0.2">
      <c r="A91" s="59" t="s">
        <v>440</v>
      </c>
      <c r="B91" s="60" t="s">
        <v>186</v>
      </c>
      <c r="C91" s="59">
        <v>20034.351999999999</v>
      </c>
      <c r="D91" s="19"/>
      <c r="E91">
        <f t="shared" si="10"/>
        <v>858.99662651458539</v>
      </c>
      <c r="F91">
        <f t="shared" si="11"/>
        <v>859</v>
      </c>
      <c r="G91">
        <f t="shared" si="12"/>
        <v>-1.140447000216227E-2</v>
      </c>
      <c r="H91">
        <f t="shared" si="13"/>
        <v>-1.140447000216227E-2</v>
      </c>
      <c r="O91">
        <f t="shared" ca="1" si="14"/>
        <v>-0.5238107126552799</v>
      </c>
      <c r="P91">
        <f t="shared" ca="1" si="15"/>
        <v>0.27227215188356924</v>
      </c>
      <c r="Q91" s="2">
        <f t="shared" si="16"/>
        <v>5015.851999999999</v>
      </c>
      <c r="R91">
        <f t="shared" si="9"/>
        <v>-1.140447000216227E-2</v>
      </c>
      <c r="S91" s="2"/>
      <c r="W91" s="6" t="str">
        <f t="shared" si="17"/>
        <v>I</v>
      </c>
    </row>
    <row r="92" spans="1:23" x14ac:dyDescent="0.2">
      <c r="A92" s="59" t="s">
        <v>443</v>
      </c>
      <c r="B92" s="60" t="s">
        <v>186</v>
      </c>
      <c r="C92" s="59">
        <v>20034.365000000002</v>
      </c>
      <c r="D92" s="19"/>
      <c r="E92">
        <f t="shared" si="10"/>
        <v>859.00047196381638</v>
      </c>
      <c r="F92">
        <f t="shared" si="11"/>
        <v>859</v>
      </c>
      <c r="G92">
        <f t="shared" si="12"/>
        <v>1.5955300004861783E-3</v>
      </c>
      <c r="H92">
        <f t="shared" si="13"/>
        <v>1.5955300004861783E-3</v>
      </c>
      <c r="O92">
        <f t="shared" ca="1" si="14"/>
        <v>-0.5238107126552799</v>
      </c>
      <c r="P92">
        <f t="shared" ca="1" si="15"/>
        <v>0.27227215188356924</v>
      </c>
      <c r="Q92" s="2">
        <f t="shared" si="16"/>
        <v>5015.8650000000016</v>
      </c>
      <c r="R92">
        <f t="shared" si="9"/>
        <v>1.5955300004861783E-3</v>
      </c>
      <c r="S92" s="2"/>
      <c r="W92" s="6" t="str">
        <f t="shared" si="17"/>
        <v>I</v>
      </c>
    </row>
    <row r="93" spans="1:23" x14ac:dyDescent="0.2">
      <c r="A93" s="59" t="s">
        <v>266</v>
      </c>
      <c r="B93" s="60" t="s">
        <v>186</v>
      </c>
      <c r="C93" s="59">
        <v>20460.3259</v>
      </c>
      <c r="D93" s="19"/>
      <c r="E93">
        <f t="shared" si="10"/>
        <v>985.0013192700992</v>
      </c>
      <c r="F93">
        <f t="shared" si="11"/>
        <v>985</v>
      </c>
      <c r="G93">
        <f t="shared" si="12"/>
        <v>4.4599499997275416E-3</v>
      </c>
      <c r="H93">
        <f t="shared" si="13"/>
        <v>4.4599499997275416E-3</v>
      </c>
      <c r="O93">
        <f t="shared" ca="1" si="14"/>
        <v>-0.51751792639104222</v>
      </c>
      <c r="P93">
        <f t="shared" ca="1" si="15"/>
        <v>0.2689518102894371</v>
      </c>
      <c r="Q93" s="2">
        <f t="shared" si="16"/>
        <v>5441.8258999999998</v>
      </c>
      <c r="R93">
        <f t="shared" si="9"/>
        <v>4.4599499997275416E-3</v>
      </c>
      <c r="S93" s="2"/>
      <c r="W93" s="6" t="str">
        <f t="shared" si="17"/>
        <v>I</v>
      </c>
    </row>
    <row r="94" spans="1:23" x14ac:dyDescent="0.2">
      <c r="A94" s="59" t="s">
        <v>454</v>
      </c>
      <c r="B94" s="60" t="s">
        <v>186</v>
      </c>
      <c r="C94" s="59">
        <v>21180.403999999999</v>
      </c>
      <c r="D94" s="19"/>
      <c r="E94">
        <f t="shared" si="10"/>
        <v>1198.0031481391304</v>
      </c>
      <c r="F94">
        <f t="shared" si="11"/>
        <v>1198</v>
      </c>
      <c r="G94">
        <f t="shared" si="12"/>
        <v>1.0642659999575699E-2</v>
      </c>
      <c r="H94">
        <f t="shared" si="13"/>
        <v>1.0642659999575699E-2</v>
      </c>
      <c r="O94">
        <f t="shared" ca="1" si="14"/>
        <v>-0.50688012103959279</v>
      </c>
      <c r="P94">
        <f t="shared" ca="1" si="15"/>
        <v>0.26333885188030898</v>
      </c>
      <c r="Q94" s="2">
        <f t="shared" si="16"/>
        <v>6161.9039999999986</v>
      </c>
      <c r="R94">
        <f t="shared" si="9"/>
        <v>1.0642659999575699E-2</v>
      </c>
      <c r="S94" s="2"/>
      <c r="W94" s="6" t="str">
        <f t="shared" si="17"/>
        <v>I</v>
      </c>
    </row>
    <row r="95" spans="1:23" x14ac:dyDescent="0.2">
      <c r="A95" s="59" t="s">
        <v>266</v>
      </c>
      <c r="B95" s="60" t="s">
        <v>186</v>
      </c>
      <c r="C95" s="59">
        <v>21369.7104</v>
      </c>
      <c r="D95" s="19"/>
      <c r="E95">
        <f t="shared" si="10"/>
        <v>1254.0006981501815</v>
      </c>
      <c r="F95">
        <f t="shared" si="11"/>
        <v>1254</v>
      </c>
      <c r="G95">
        <f t="shared" si="12"/>
        <v>2.3601799985044636E-3</v>
      </c>
      <c r="H95">
        <f t="shared" si="13"/>
        <v>2.3601799985044636E-3</v>
      </c>
      <c r="O95">
        <f t="shared" ca="1" si="14"/>
        <v>-0.50408332714437609</v>
      </c>
      <c r="P95">
        <f t="shared" ca="1" si="15"/>
        <v>0.26186314450513914</v>
      </c>
      <c r="Q95" s="2">
        <f t="shared" si="16"/>
        <v>6351.2103999999999</v>
      </c>
      <c r="R95">
        <f t="shared" si="9"/>
        <v>2.3601799985044636E-3</v>
      </c>
      <c r="S95" s="2"/>
      <c r="W95" s="6" t="str">
        <f t="shared" si="17"/>
        <v>I</v>
      </c>
    </row>
    <row r="96" spans="1:23" x14ac:dyDescent="0.2">
      <c r="A96" s="59" t="s">
        <v>461</v>
      </c>
      <c r="B96" s="60" t="s">
        <v>186</v>
      </c>
      <c r="C96" s="59">
        <v>22424.469000000001</v>
      </c>
      <c r="D96" s="19"/>
      <c r="E96">
        <f t="shared" si="10"/>
        <v>1566.002286332546</v>
      </c>
      <c r="F96">
        <f t="shared" si="11"/>
        <v>1566</v>
      </c>
      <c r="G96">
        <f t="shared" si="12"/>
        <v>7.7292200003284961E-3</v>
      </c>
      <c r="H96">
        <f t="shared" si="13"/>
        <v>7.7292200003284961E-3</v>
      </c>
      <c r="O96">
        <f t="shared" ca="1" si="14"/>
        <v>-0.48850118972816853</v>
      </c>
      <c r="P96">
        <f t="shared" ca="1" si="15"/>
        <v>0.25364134627204998</v>
      </c>
      <c r="Q96" s="2">
        <f t="shared" si="16"/>
        <v>7405.969000000001</v>
      </c>
      <c r="R96">
        <f t="shared" si="9"/>
        <v>7.7292200003284961E-3</v>
      </c>
      <c r="S96" s="2"/>
      <c r="W96" s="6" t="str">
        <f t="shared" si="17"/>
        <v>I</v>
      </c>
    </row>
    <row r="97" spans="1:23" x14ac:dyDescent="0.2">
      <c r="A97" s="59" t="s">
        <v>266</v>
      </c>
      <c r="B97" s="60" t="s">
        <v>186</v>
      </c>
      <c r="C97" s="59">
        <v>22613.7824</v>
      </c>
      <c r="D97" s="19"/>
      <c r="E97">
        <f t="shared" si="10"/>
        <v>1622.0019069701052</v>
      </c>
      <c r="F97">
        <f t="shared" si="11"/>
        <v>1622</v>
      </c>
      <c r="G97">
        <f t="shared" si="12"/>
        <v>6.4467399970453698E-3</v>
      </c>
      <c r="H97">
        <f t="shared" si="13"/>
        <v>6.4467399970453698E-3</v>
      </c>
      <c r="O97">
        <f t="shared" ca="1" si="14"/>
        <v>-0.48570439583295177</v>
      </c>
      <c r="P97">
        <f t="shared" ca="1" si="15"/>
        <v>0.25216563889688015</v>
      </c>
      <c r="Q97" s="2">
        <f t="shared" si="16"/>
        <v>7595.2824000000001</v>
      </c>
      <c r="R97">
        <f t="shared" si="9"/>
        <v>6.4467399970453698E-3</v>
      </c>
      <c r="S97" s="2"/>
      <c r="W97" s="6" t="str">
        <f t="shared" si="17"/>
        <v>I</v>
      </c>
    </row>
    <row r="98" spans="1:23" x14ac:dyDescent="0.2">
      <c r="A98" s="59" t="s">
        <v>469</v>
      </c>
      <c r="B98" s="60" t="s">
        <v>186</v>
      </c>
      <c r="C98" s="59">
        <v>23303.444</v>
      </c>
      <c r="D98" s="19"/>
      <c r="E98">
        <f t="shared" si="10"/>
        <v>1826.0064199538251</v>
      </c>
      <c r="F98">
        <f t="shared" si="11"/>
        <v>1826</v>
      </c>
      <c r="G98">
        <f t="shared" si="12"/>
        <v>2.1703419999539619E-2</v>
      </c>
      <c r="H98">
        <f t="shared" si="13"/>
        <v>2.1703419999539619E-2</v>
      </c>
      <c r="O98">
        <f t="shared" ca="1" si="14"/>
        <v>-0.47551607521466221</v>
      </c>
      <c r="P98">
        <f t="shared" ca="1" si="15"/>
        <v>0.24678984774447574</v>
      </c>
      <c r="Q98" s="2">
        <f t="shared" si="16"/>
        <v>8284.9439999999995</v>
      </c>
      <c r="R98">
        <f t="shared" si="9"/>
        <v>2.1703419999539619E-2</v>
      </c>
      <c r="S98" s="2"/>
      <c r="W98" s="6" t="str">
        <f t="shared" si="17"/>
        <v>I</v>
      </c>
    </row>
    <row r="99" spans="1:23" x14ac:dyDescent="0.2">
      <c r="A99" s="59" t="s">
        <v>474</v>
      </c>
      <c r="B99" s="60" t="s">
        <v>186</v>
      </c>
      <c r="C99" s="59">
        <v>23320.34</v>
      </c>
      <c r="D99" s="19"/>
      <c r="E99">
        <f t="shared" si="10"/>
        <v>1831.0043207378806</v>
      </c>
      <c r="F99">
        <f t="shared" si="11"/>
        <v>1831</v>
      </c>
      <c r="G99">
        <f t="shared" si="12"/>
        <v>1.4606770000682445E-2</v>
      </c>
      <c r="H99">
        <f t="shared" si="13"/>
        <v>1.4606770000682445E-2</v>
      </c>
      <c r="O99">
        <f t="shared" ca="1" si="14"/>
        <v>-0.47526636147401785</v>
      </c>
      <c r="P99">
        <f t="shared" ca="1" si="15"/>
        <v>0.246658088157407</v>
      </c>
      <c r="Q99" s="2">
        <f t="shared" si="16"/>
        <v>8301.84</v>
      </c>
      <c r="R99">
        <f t="shared" si="9"/>
        <v>1.4606770000682445E-2</v>
      </c>
      <c r="S99" s="2"/>
      <c r="W99" s="6" t="str">
        <f t="shared" si="17"/>
        <v>I</v>
      </c>
    </row>
    <row r="100" spans="1:23" x14ac:dyDescent="0.2">
      <c r="A100" s="59" t="s">
        <v>266</v>
      </c>
      <c r="B100" s="60" t="s">
        <v>186</v>
      </c>
      <c r="C100" s="59">
        <v>23364.285599999999</v>
      </c>
      <c r="D100" s="19"/>
      <c r="E100">
        <f t="shared" si="10"/>
        <v>1844.0035956370155</v>
      </c>
      <c r="F100">
        <f t="shared" si="11"/>
        <v>1844</v>
      </c>
      <c r="G100">
        <f t="shared" si="12"/>
        <v>1.2155479998909868E-2</v>
      </c>
      <c r="H100">
        <f t="shared" si="13"/>
        <v>1.2155479998909868E-2</v>
      </c>
      <c r="O100">
        <f t="shared" ca="1" si="14"/>
        <v>-0.47461710574834254</v>
      </c>
      <c r="P100">
        <f t="shared" ca="1" si="15"/>
        <v>0.24631551323102829</v>
      </c>
      <c r="Q100" s="2">
        <f t="shared" si="16"/>
        <v>8345.7855999999992</v>
      </c>
      <c r="R100">
        <f t="shared" si="9"/>
        <v>1.2155479998909868E-2</v>
      </c>
      <c r="S100" s="2"/>
      <c r="W100" s="6" t="str">
        <f t="shared" si="17"/>
        <v>I</v>
      </c>
    </row>
    <row r="101" spans="1:23" x14ac:dyDescent="0.2">
      <c r="A101" s="59" t="s">
        <v>481</v>
      </c>
      <c r="B101" s="60" t="s">
        <v>186</v>
      </c>
      <c r="C101" s="59">
        <v>23536.694</v>
      </c>
      <c r="D101" s="19"/>
      <c r="E101">
        <f t="shared" si="10"/>
        <v>1895.002653256437</v>
      </c>
      <c r="F101">
        <f t="shared" si="11"/>
        <v>1895</v>
      </c>
      <c r="G101">
        <f t="shared" si="12"/>
        <v>8.9696499999263324E-3</v>
      </c>
      <c r="H101">
        <f t="shared" si="13"/>
        <v>8.9696499999263324E-3</v>
      </c>
      <c r="O101">
        <f t="shared" ca="1" si="14"/>
        <v>-0.47207002559377015</v>
      </c>
      <c r="P101">
        <f t="shared" ca="1" si="15"/>
        <v>0.24497156544292717</v>
      </c>
      <c r="Q101" s="2">
        <f t="shared" si="16"/>
        <v>8518.1939999999995</v>
      </c>
      <c r="R101">
        <f t="shared" si="9"/>
        <v>8.9696499999263324E-3</v>
      </c>
      <c r="S101" s="2"/>
      <c r="W101" s="6" t="str">
        <f t="shared" si="17"/>
        <v>I</v>
      </c>
    </row>
    <row r="102" spans="1:23" x14ac:dyDescent="0.2">
      <c r="A102" s="59" t="s">
        <v>481</v>
      </c>
      <c r="B102" s="60" t="s">
        <v>186</v>
      </c>
      <c r="C102" s="59">
        <v>23553.597000000002</v>
      </c>
      <c r="D102" s="19"/>
      <c r="E102">
        <f t="shared" si="10"/>
        <v>1900.0026246670016</v>
      </c>
      <c r="F102">
        <f t="shared" si="11"/>
        <v>1900</v>
      </c>
      <c r="G102">
        <f t="shared" si="12"/>
        <v>8.8729999988572672E-3</v>
      </c>
      <c r="H102">
        <f t="shared" si="13"/>
        <v>8.8729999988572672E-3</v>
      </c>
      <c r="O102">
        <f t="shared" ca="1" si="14"/>
        <v>-0.47182031185312578</v>
      </c>
      <c r="P102">
        <f t="shared" ca="1" si="15"/>
        <v>0.24483980585585843</v>
      </c>
      <c r="Q102" s="2">
        <f t="shared" si="16"/>
        <v>8535.0970000000016</v>
      </c>
      <c r="R102">
        <f t="shared" si="9"/>
        <v>8.8729999988572672E-3</v>
      </c>
      <c r="S102" s="2"/>
      <c r="W102" s="6" t="str">
        <f t="shared" si="17"/>
        <v>I</v>
      </c>
    </row>
    <row r="103" spans="1:23" x14ac:dyDescent="0.2">
      <c r="A103" s="59" t="s">
        <v>481</v>
      </c>
      <c r="B103" s="60" t="s">
        <v>186</v>
      </c>
      <c r="C103" s="59">
        <v>23587.4</v>
      </c>
      <c r="D103" s="19"/>
      <c r="E103">
        <f t="shared" si="10"/>
        <v>1910.0016800767687</v>
      </c>
      <c r="F103">
        <f t="shared" si="11"/>
        <v>1910</v>
      </c>
      <c r="G103">
        <f t="shared" si="12"/>
        <v>5.6796999997459352E-3</v>
      </c>
      <c r="H103">
        <f t="shared" si="13"/>
        <v>5.6796999997459352E-3</v>
      </c>
      <c r="O103">
        <f t="shared" ca="1" si="14"/>
        <v>-0.47132088437183711</v>
      </c>
      <c r="P103">
        <f t="shared" ca="1" si="15"/>
        <v>0.24457628668172096</v>
      </c>
      <c r="Q103" s="2">
        <f t="shared" si="16"/>
        <v>8568.9000000000015</v>
      </c>
      <c r="R103">
        <f t="shared" si="9"/>
        <v>5.6796999997459352E-3</v>
      </c>
      <c r="S103" s="2"/>
      <c r="W103" s="6" t="str">
        <f t="shared" si="17"/>
        <v>I</v>
      </c>
    </row>
    <row r="104" spans="1:23" x14ac:dyDescent="0.2">
      <c r="A104" s="59" t="s">
        <v>481</v>
      </c>
      <c r="B104" s="60" t="s">
        <v>186</v>
      </c>
      <c r="C104" s="59">
        <v>23607.678</v>
      </c>
      <c r="D104" s="19"/>
      <c r="E104">
        <f t="shared" si="10"/>
        <v>1915.9999892682383</v>
      </c>
      <c r="F104">
        <f t="shared" si="11"/>
        <v>1916</v>
      </c>
      <c r="G104">
        <f t="shared" si="12"/>
        <v>-3.6280001950217411E-5</v>
      </c>
      <c r="H104">
        <f t="shared" si="13"/>
        <v>-3.6280001950217411E-5</v>
      </c>
      <c r="O104">
        <f t="shared" ca="1" si="14"/>
        <v>-0.47102122788306389</v>
      </c>
      <c r="P104">
        <f t="shared" ca="1" si="15"/>
        <v>0.24441817517723849</v>
      </c>
      <c r="Q104" s="2">
        <f t="shared" si="16"/>
        <v>8589.1779999999999</v>
      </c>
      <c r="R104">
        <f t="shared" si="9"/>
        <v>-3.6280001950217411E-5</v>
      </c>
      <c r="S104" s="2"/>
      <c r="W104" s="6" t="str">
        <f t="shared" si="17"/>
        <v>I</v>
      </c>
    </row>
    <row r="105" spans="1:23" x14ac:dyDescent="0.2">
      <c r="A105" s="59" t="s">
        <v>481</v>
      </c>
      <c r="B105" s="60" t="s">
        <v>186</v>
      </c>
      <c r="C105" s="59">
        <v>23614.45</v>
      </c>
      <c r="D105" s="19"/>
      <c r="E105">
        <f t="shared" si="10"/>
        <v>1918.0031725133631</v>
      </c>
      <c r="F105">
        <f t="shared" si="11"/>
        <v>1918</v>
      </c>
      <c r="G105">
        <f t="shared" si="12"/>
        <v>1.0725060001277598E-2</v>
      </c>
      <c r="H105">
        <f t="shared" si="13"/>
        <v>1.0725060001277598E-2</v>
      </c>
      <c r="O105">
        <f t="shared" ca="1" si="14"/>
        <v>-0.47092134238680616</v>
      </c>
      <c r="P105">
        <f t="shared" ca="1" si="15"/>
        <v>0.24436547134241099</v>
      </c>
      <c r="Q105" s="2">
        <f t="shared" si="16"/>
        <v>8595.9500000000007</v>
      </c>
      <c r="R105">
        <f t="shared" si="9"/>
        <v>1.0725060001277598E-2</v>
      </c>
      <c r="S105" s="2"/>
      <c r="W105" s="6" t="str">
        <f t="shared" si="17"/>
        <v>I</v>
      </c>
    </row>
    <row r="106" spans="1:23" x14ac:dyDescent="0.2">
      <c r="A106" s="59" t="s">
        <v>481</v>
      </c>
      <c r="B106" s="60" t="s">
        <v>186</v>
      </c>
      <c r="C106" s="59">
        <v>23631.344000000001</v>
      </c>
      <c r="D106" s="19"/>
      <c r="E106">
        <f t="shared" si="10"/>
        <v>1923.0004816898447</v>
      </c>
      <c r="F106">
        <f t="shared" si="11"/>
        <v>1923</v>
      </c>
      <c r="G106">
        <f t="shared" si="12"/>
        <v>1.6284100020129699E-3</v>
      </c>
      <c r="H106">
        <f t="shared" si="13"/>
        <v>1.6284100020129699E-3</v>
      </c>
      <c r="O106">
        <f t="shared" ca="1" si="14"/>
        <v>-0.4706716286461618</v>
      </c>
      <c r="P106">
        <f t="shared" ca="1" si="15"/>
        <v>0.24423371175534225</v>
      </c>
      <c r="Q106" s="2">
        <f t="shared" si="16"/>
        <v>8612.844000000001</v>
      </c>
      <c r="R106">
        <f t="shared" si="9"/>
        <v>1.6284100020129699E-3</v>
      </c>
      <c r="S106" s="2"/>
      <c r="W106" s="6" t="str">
        <f t="shared" si="17"/>
        <v>I</v>
      </c>
    </row>
    <row r="107" spans="1:23" x14ac:dyDescent="0.2">
      <c r="A107" s="59" t="s">
        <v>481</v>
      </c>
      <c r="B107" s="60" t="s">
        <v>186</v>
      </c>
      <c r="C107" s="59">
        <v>23641.487000000001</v>
      </c>
      <c r="D107" s="19"/>
      <c r="E107">
        <f t="shared" si="10"/>
        <v>1926.0008195007274</v>
      </c>
      <c r="F107">
        <f t="shared" si="11"/>
        <v>1926</v>
      </c>
      <c r="G107">
        <f t="shared" si="12"/>
        <v>2.7704200001608115E-3</v>
      </c>
      <c r="H107">
        <f t="shared" si="13"/>
        <v>2.7704200001608115E-3</v>
      </c>
      <c r="O107">
        <f t="shared" ca="1" si="14"/>
        <v>-0.47052180040177516</v>
      </c>
      <c r="P107">
        <f t="shared" ca="1" si="15"/>
        <v>0.24415465600310102</v>
      </c>
      <c r="Q107" s="2">
        <f t="shared" si="16"/>
        <v>8622.987000000001</v>
      </c>
      <c r="R107">
        <f t="shared" si="9"/>
        <v>2.7704200001608115E-3</v>
      </c>
      <c r="S107" s="2"/>
      <c r="W107" s="6" t="str">
        <f t="shared" si="17"/>
        <v>I</v>
      </c>
    </row>
    <row r="108" spans="1:23" x14ac:dyDescent="0.2">
      <c r="A108" s="59" t="s">
        <v>481</v>
      </c>
      <c r="B108" s="60" t="s">
        <v>186</v>
      </c>
      <c r="C108" s="59">
        <v>23675.302</v>
      </c>
      <c r="D108" s="19"/>
      <c r="E108">
        <f t="shared" si="10"/>
        <v>1936.0034245559375</v>
      </c>
      <c r="F108">
        <f t="shared" si="11"/>
        <v>1936</v>
      </c>
      <c r="G108">
        <f t="shared" si="12"/>
        <v>1.1577119999856222E-2</v>
      </c>
      <c r="H108">
        <f t="shared" si="13"/>
        <v>1.1577119999856222E-2</v>
      </c>
      <c r="O108">
        <f t="shared" ca="1" si="14"/>
        <v>-0.47002237292048649</v>
      </c>
      <c r="P108">
        <f t="shared" ca="1" si="15"/>
        <v>0.24389113682896355</v>
      </c>
      <c r="Q108" s="2">
        <f t="shared" si="16"/>
        <v>8656.8019999999997</v>
      </c>
      <c r="R108">
        <f t="shared" si="9"/>
        <v>1.1577119999856222E-2</v>
      </c>
      <c r="S108" s="2"/>
      <c r="W108" s="6" t="str">
        <f t="shared" si="17"/>
        <v>I</v>
      </c>
    </row>
    <row r="109" spans="1:23" x14ac:dyDescent="0.2">
      <c r="A109" s="59" t="s">
        <v>481</v>
      </c>
      <c r="B109" s="60" t="s">
        <v>186</v>
      </c>
      <c r="C109" s="59">
        <v>23712.453000000001</v>
      </c>
      <c r="D109" s="19"/>
      <c r="E109">
        <f t="shared" si="10"/>
        <v>1946.9928310443638</v>
      </c>
      <c r="F109">
        <f t="shared" si="11"/>
        <v>1947</v>
      </c>
      <c r="G109">
        <f t="shared" si="12"/>
        <v>-2.4235509998106863E-2</v>
      </c>
      <c r="H109">
        <f t="shared" si="13"/>
        <v>-2.4235509998106863E-2</v>
      </c>
      <c r="O109">
        <f t="shared" ca="1" si="14"/>
        <v>-0.4694730026910689</v>
      </c>
      <c r="P109">
        <f t="shared" ca="1" si="15"/>
        <v>0.24360126573741231</v>
      </c>
      <c r="Q109" s="2">
        <f t="shared" si="16"/>
        <v>8693.9530000000013</v>
      </c>
      <c r="R109">
        <f t="shared" si="9"/>
        <v>-2.4235509998106863E-2</v>
      </c>
      <c r="S109" s="2"/>
      <c r="W109" s="6" t="str">
        <f t="shared" si="17"/>
        <v>I</v>
      </c>
    </row>
    <row r="110" spans="1:23" x14ac:dyDescent="0.2">
      <c r="A110" s="59" t="s">
        <v>481</v>
      </c>
      <c r="B110" s="60" t="s">
        <v>186</v>
      </c>
      <c r="C110" s="59">
        <v>23729.385999999999</v>
      </c>
      <c r="D110" s="19"/>
      <c r="E110">
        <f t="shared" si="10"/>
        <v>1952.001676568535</v>
      </c>
      <c r="F110">
        <f t="shared" si="11"/>
        <v>1952</v>
      </c>
      <c r="G110">
        <f t="shared" si="12"/>
        <v>5.6678399996599182E-3</v>
      </c>
      <c r="H110">
        <f t="shared" si="13"/>
        <v>5.6678399996599182E-3</v>
      </c>
      <c r="O110">
        <f t="shared" ca="1" si="14"/>
        <v>-0.46922328895042453</v>
      </c>
      <c r="P110">
        <f t="shared" ca="1" si="15"/>
        <v>0.24346950615034357</v>
      </c>
      <c r="Q110" s="2">
        <f t="shared" si="16"/>
        <v>8710.8859999999986</v>
      </c>
      <c r="R110">
        <f t="shared" ref="R110:R173" si="18">G110</f>
        <v>5.6678399996599182E-3</v>
      </c>
      <c r="S110" s="2"/>
      <c r="W110" s="6" t="str">
        <f t="shared" si="17"/>
        <v>I</v>
      </c>
    </row>
    <row r="111" spans="1:23" x14ac:dyDescent="0.2">
      <c r="A111" s="59" t="s">
        <v>481</v>
      </c>
      <c r="B111" s="60" t="s">
        <v>186</v>
      </c>
      <c r="C111" s="59">
        <v>23736.151000000002</v>
      </c>
      <c r="D111" s="19"/>
      <c r="E111">
        <f t="shared" si="10"/>
        <v>1954.0027891871518</v>
      </c>
      <c r="F111">
        <f t="shared" si="11"/>
        <v>1954</v>
      </c>
      <c r="G111">
        <f t="shared" si="12"/>
        <v>9.4291800014616456E-3</v>
      </c>
      <c r="H111">
        <f t="shared" si="13"/>
        <v>9.4291800014616456E-3</v>
      </c>
      <c r="O111">
        <f t="shared" ca="1" si="14"/>
        <v>-0.46912340345416681</v>
      </c>
      <c r="P111">
        <f t="shared" ca="1" si="15"/>
        <v>0.2434168023155161</v>
      </c>
      <c r="Q111" s="2">
        <f t="shared" si="16"/>
        <v>8717.6510000000017</v>
      </c>
      <c r="R111">
        <f t="shared" si="18"/>
        <v>9.4291800014616456E-3</v>
      </c>
      <c r="S111" s="2"/>
      <c r="W111" s="6" t="str">
        <f t="shared" si="17"/>
        <v>I</v>
      </c>
    </row>
    <row r="112" spans="1:23" x14ac:dyDescent="0.2">
      <c r="A112" s="59" t="s">
        <v>481</v>
      </c>
      <c r="B112" s="60" t="s">
        <v>186</v>
      </c>
      <c r="C112" s="59">
        <v>23763.196</v>
      </c>
      <c r="D112" s="19"/>
      <c r="E112">
        <f t="shared" si="10"/>
        <v>1962.0028026048112</v>
      </c>
      <c r="F112">
        <f t="shared" si="11"/>
        <v>1962</v>
      </c>
      <c r="G112">
        <f t="shared" si="12"/>
        <v>9.4745399983366951E-3</v>
      </c>
      <c r="H112">
        <f t="shared" si="13"/>
        <v>9.4745399983366951E-3</v>
      </c>
      <c r="O112">
        <f t="shared" ca="1" si="14"/>
        <v>-0.46872386146913586</v>
      </c>
      <c r="P112">
        <f t="shared" ca="1" si="15"/>
        <v>0.2432059869762061</v>
      </c>
      <c r="Q112" s="2">
        <f t="shared" si="16"/>
        <v>8744.6959999999999</v>
      </c>
      <c r="R112">
        <f t="shared" si="18"/>
        <v>9.4745399983366951E-3</v>
      </c>
      <c r="S112" s="2"/>
      <c r="W112" s="6" t="str">
        <f t="shared" si="17"/>
        <v>I</v>
      </c>
    </row>
    <row r="113" spans="1:23" x14ac:dyDescent="0.2">
      <c r="A113" s="59" t="s">
        <v>481</v>
      </c>
      <c r="B113" s="60" t="s">
        <v>186</v>
      </c>
      <c r="C113" s="59">
        <v>23979.55</v>
      </c>
      <c r="D113" s="19"/>
      <c r="E113">
        <f t="shared" si="10"/>
        <v>2026.0011351233675</v>
      </c>
      <c r="F113">
        <f t="shared" si="11"/>
        <v>2026</v>
      </c>
      <c r="G113">
        <f t="shared" si="12"/>
        <v>3.8374199975805823E-3</v>
      </c>
      <c r="H113">
        <f t="shared" si="13"/>
        <v>3.8374199975805823E-3</v>
      </c>
      <c r="O113">
        <f t="shared" ca="1" si="14"/>
        <v>-0.46552752558888816</v>
      </c>
      <c r="P113">
        <f t="shared" ca="1" si="15"/>
        <v>0.2415194642617263</v>
      </c>
      <c r="Q113" s="2">
        <f t="shared" si="16"/>
        <v>8961.0499999999993</v>
      </c>
      <c r="R113">
        <f t="shared" si="18"/>
        <v>3.8374199975805823E-3</v>
      </c>
      <c r="S113" s="2"/>
      <c r="W113" s="6" t="str">
        <f t="shared" si="17"/>
        <v>I</v>
      </c>
    </row>
    <row r="114" spans="1:23" x14ac:dyDescent="0.2">
      <c r="A114" s="59" t="s">
        <v>481</v>
      </c>
      <c r="B114" s="60" t="s">
        <v>186</v>
      </c>
      <c r="C114" s="59">
        <v>23996.457999999999</v>
      </c>
      <c r="D114" s="19"/>
      <c r="E114">
        <f t="shared" si="10"/>
        <v>2031.0025855528661</v>
      </c>
      <c r="F114">
        <f t="shared" si="11"/>
        <v>2031</v>
      </c>
      <c r="G114">
        <f t="shared" si="12"/>
        <v>8.7407699975301512E-3</v>
      </c>
      <c r="H114">
        <f t="shared" si="13"/>
        <v>8.7407699975301512E-3</v>
      </c>
      <c r="O114">
        <f t="shared" ca="1" si="14"/>
        <v>-0.46527781184824379</v>
      </c>
      <c r="P114">
        <f t="shared" ca="1" si="15"/>
        <v>0.24138770467465756</v>
      </c>
      <c r="Q114" s="2">
        <f t="shared" si="16"/>
        <v>8977.9579999999987</v>
      </c>
      <c r="R114">
        <f t="shared" si="18"/>
        <v>8.7407699975301512E-3</v>
      </c>
      <c r="S114" s="2"/>
      <c r="W114" s="6" t="str">
        <f t="shared" si="17"/>
        <v>I</v>
      </c>
    </row>
    <row r="115" spans="1:23" x14ac:dyDescent="0.2">
      <c r="A115" s="59" t="s">
        <v>481</v>
      </c>
      <c r="B115" s="60" t="s">
        <v>186</v>
      </c>
      <c r="C115" s="59">
        <v>24067.446</v>
      </c>
      <c r="D115" s="19"/>
      <c r="E115">
        <f t="shared" si="10"/>
        <v>2052.0011047798153</v>
      </c>
      <c r="F115">
        <f t="shared" si="11"/>
        <v>2052</v>
      </c>
      <c r="G115">
        <f t="shared" si="12"/>
        <v>3.7348400001064874E-3</v>
      </c>
      <c r="H115">
        <f t="shared" si="13"/>
        <v>3.7348400001064874E-3</v>
      </c>
      <c r="O115">
        <f t="shared" ca="1" si="14"/>
        <v>-0.46422901413753748</v>
      </c>
      <c r="P115">
        <f t="shared" ca="1" si="15"/>
        <v>0.24083431440896888</v>
      </c>
      <c r="Q115" s="2">
        <f t="shared" si="16"/>
        <v>9048.9459999999999</v>
      </c>
      <c r="R115">
        <f t="shared" si="18"/>
        <v>3.7348400001064874E-3</v>
      </c>
      <c r="S115" s="2"/>
      <c r="W115" s="6" t="str">
        <f t="shared" si="17"/>
        <v>I</v>
      </c>
    </row>
    <row r="116" spans="1:23" x14ac:dyDescent="0.2">
      <c r="A116" s="59" t="s">
        <v>481</v>
      </c>
      <c r="B116" s="60" t="s">
        <v>186</v>
      </c>
      <c r="C116" s="59">
        <v>24084.35</v>
      </c>
      <c r="D116" s="19"/>
      <c r="E116">
        <f t="shared" si="10"/>
        <v>2057.0013719941658</v>
      </c>
      <c r="F116">
        <f t="shared" si="11"/>
        <v>2057</v>
      </c>
      <c r="G116">
        <f t="shared" si="12"/>
        <v>4.6381899956031702E-3</v>
      </c>
      <c r="H116">
        <f t="shared" si="13"/>
        <v>4.6381899956031702E-3</v>
      </c>
      <c r="O116">
        <f t="shared" ca="1" si="14"/>
        <v>-0.46397930039689317</v>
      </c>
      <c r="P116">
        <f t="shared" ca="1" si="15"/>
        <v>0.24070255482190014</v>
      </c>
      <c r="Q116" s="2">
        <f t="shared" si="16"/>
        <v>9065.8499999999985</v>
      </c>
      <c r="R116">
        <f t="shared" si="18"/>
        <v>4.6381899956031702E-3</v>
      </c>
      <c r="S116" s="2"/>
      <c r="W116" s="6" t="str">
        <f t="shared" si="17"/>
        <v>I</v>
      </c>
    </row>
    <row r="117" spans="1:23" x14ac:dyDescent="0.2">
      <c r="A117" s="59" t="s">
        <v>481</v>
      </c>
      <c r="B117" s="60" t="s">
        <v>186</v>
      </c>
      <c r="C117" s="59">
        <v>24297.322</v>
      </c>
      <c r="D117" s="19"/>
      <c r="E117">
        <f t="shared" si="10"/>
        <v>2119.9992961053085</v>
      </c>
      <c r="F117">
        <f t="shared" si="11"/>
        <v>2120</v>
      </c>
      <c r="G117">
        <f t="shared" si="12"/>
        <v>-2.3796000023139641E-3</v>
      </c>
      <c r="H117">
        <f t="shared" si="13"/>
        <v>-2.3796000023139641E-3</v>
      </c>
      <c r="O117">
        <f t="shared" ca="1" si="14"/>
        <v>-0.46083290726477433</v>
      </c>
      <c r="P117">
        <f t="shared" ca="1" si="15"/>
        <v>0.23904238402483408</v>
      </c>
      <c r="Q117" s="2">
        <f t="shared" si="16"/>
        <v>9278.8220000000001</v>
      </c>
      <c r="R117">
        <f t="shared" si="18"/>
        <v>-2.3796000023139641E-3</v>
      </c>
      <c r="S117" s="2"/>
      <c r="W117" s="6" t="str">
        <f t="shared" si="17"/>
        <v>I</v>
      </c>
    </row>
    <row r="118" spans="1:23" x14ac:dyDescent="0.2">
      <c r="A118" s="59" t="s">
        <v>481</v>
      </c>
      <c r="B118" s="60" t="s">
        <v>186</v>
      </c>
      <c r="C118" s="59">
        <v>24385.242999999999</v>
      </c>
      <c r="D118" s="19"/>
      <c r="E118">
        <f t="shared" si="10"/>
        <v>2146.0066608564289</v>
      </c>
      <c r="F118">
        <f t="shared" si="11"/>
        <v>2146</v>
      </c>
      <c r="G118">
        <f t="shared" si="12"/>
        <v>2.2517819998029154E-2</v>
      </c>
      <c r="H118">
        <f t="shared" si="13"/>
        <v>2.2517819998029154E-2</v>
      </c>
      <c r="O118">
        <f t="shared" ca="1" si="14"/>
        <v>-0.4595343958134237</v>
      </c>
      <c r="P118">
        <f t="shared" ca="1" si="15"/>
        <v>0.23835723417207663</v>
      </c>
      <c r="Q118" s="2">
        <f t="shared" si="16"/>
        <v>9366.7429999999986</v>
      </c>
      <c r="R118">
        <f t="shared" si="18"/>
        <v>2.2517819998029154E-2</v>
      </c>
      <c r="S118" s="2"/>
      <c r="W118" s="6" t="str">
        <f t="shared" si="17"/>
        <v>I</v>
      </c>
    </row>
    <row r="119" spans="1:23" x14ac:dyDescent="0.2">
      <c r="A119" s="59" t="s">
        <v>481</v>
      </c>
      <c r="B119" s="60" t="s">
        <v>186</v>
      </c>
      <c r="C119" s="59">
        <v>24679.328000000001</v>
      </c>
      <c r="D119" s="19"/>
      <c r="E119">
        <f t="shared" si="10"/>
        <v>2232.9981175372386</v>
      </c>
      <c r="F119">
        <f t="shared" si="11"/>
        <v>2233</v>
      </c>
      <c r="G119">
        <f t="shared" si="12"/>
        <v>-6.3638899991929065E-3</v>
      </c>
      <c r="H119">
        <f t="shared" si="13"/>
        <v>-6.3638899991929065E-3</v>
      </c>
      <c r="O119">
        <f t="shared" ca="1" si="14"/>
        <v>-0.45518937672621196</v>
      </c>
      <c r="P119">
        <f t="shared" ca="1" si="15"/>
        <v>0.23606461735708062</v>
      </c>
      <c r="Q119" s="2">
        <f t="shared" si="16"/>
        <v>9660.8280000000013</v>
      </c>
      <c r="R119">
        <f t="shared" si="18"/>
        <v>-6.3638899991929065E-3</v>
      </c>
      <c r="S119" s="2"/>
      <c r="W119" s="6" t="str">
        <f t="shared" si="17"/>
        <v>I</v>
      </c>
    </row>
    <row r="120" spans="1:23" x14ac:dyDescent="0.2">
      <c r="A120" s="59" t="s">
        <v>481</v>
      </c>
      <c r="B120" s="60" t="s">
        <v>186</v>
      </c>
      <c r="C120" s="59">
        <v>24760.466</v>
      </c>
      <c r="D120" s="19"/>
      <c r="E120">
        <f t="shared" si="10"/>
        <v>2256.9990452015782</v>
      </c>
      <c r="F120">
        <f t="shared" si="11"/>
        <v>2257</v>
      </c>
      <c r="G120">
        <f t="shared" si="12"/>
        <v>-3.2278100006806199E-3</v>
      </c>
      <c r="H120">
        <f t="shared" si="13"/>
        <v>-3.2278100006806199E-3</v>
      </c>
      <c r="O120">
        <f t="shared" ca="1" si="14"/>
        <v>-0.45399075077111906</v>
      </c>
      <c r="P120">
        <f t="shared" ca="1" si="15"/>
        <v>0.2354321713391507</v>
      </c>
      <c r="Q120" s="2">
        <f t="shared" si="16"/>
        <v>9741.9660000000003</v>
      </c>
      <c r="R120">
        <f t="shared" si="18"/>
        <v>-3.2278100006806199E-3</v>
      </c>
      <c r="S120" s="2"/>
      <c r="W120" s="6" t="str">
        <f t="shared" si="17"/>
        <v>I</v>
      </c>
    </row>
    <row r="121" spans="1:23" x14ac:dyDescent="0.2">
      <c r="A121" s="59" t="s">
        <v>481</v>
      </c>
      <c r="B121" s="60" t="s">
        <v>186</v>
      </c>
      <c r="C121" s="59">
        <v>24794.28</v>
      </c>
      <c r="D121" s="19"/>
      <c r="E121">
        <f t="shared" si="10"/>
        <v>2267.0013544530011</v>
      </c>
      <c r="F121">
        <f t="shared" si="11"/>
        <v>2267</v>
      </c>
      <c r="G121">
        <f t="shared" si="12"/>
        <v>4.5788899988110643E-3</v>
      </c>
      <c r="H121">
        <f t="shared" si="13"/>
        <v>4.5788899988110643E-3</v>
      </c>
      <c r="O121">
        <f t="shared" ca="1" si="14"/>
        <v>-0.45349132328983038</v>
      </c>
      <c r="P121">
        <f t="shared" ca="1" si="15"/>
        <v>0.23516865216501323</v>
      </c>
      <c r="Q121" s="2">
        <f t="shared" si="16"/>
        <v>9775.7799999999988</v>
      </c>
      <c r="R121">
        <f t="shared" si="18"/>
        <v>4.5788899988110643E-3</v>
      </c>
      <c r="S121" s="2"/>
      <c r="W121" s="6" t="str">
        <f t="shared" si="17"/>
        <v>I</v>
      </c>
    </row>
    <row r="122" spans="1:23" x14ac:dyDescent="0.2">
      <c r="A122" s="59" t="s">
        <v>529</v>
      </c>
      <c r="B122" s="60" t="s">
        <v>186</v>
      </c>
      <c r="C122" s="59">
        <v>24983.585999999999</v>
      </c>
      <c r="D122" s="19"/>
      <c r="E122">
        <f t="shared" si="10"/>
        <v>2322.9987861425375</v>
      </c>
      <c r="F122">
        <f t="shared" si="11"/>
        <v>2323</v>
      </c>
      <c r="G122">
        <f t="shared" si="12"/>
        <v>-4.1035900030692574E-3</v>
      </c>
      <c r="H122">
        <f t="shared" si="13"/>
        <v>-4.1035900030692574E-3</v>
      </c>
      <c r="O122">
        <f t="shared" ca="1" si="14"/>
        <v>-0.45069452939461363</v>
      </c>
      <c r="P122">
        <f t="shared" ca="1" si="15"/>
        <v>0.23369294478984337</v>
      </c>
      <c r="Q122" s="2">
        <f t="shared" si="16"/>
        <v>9965.0859999999993</v>
      </c>
      <c r="R122">
        <f t="shared" si="18"/>
        <v>-4.1035900030692574E-3</v>
      </c>
      <c r="S122" s="2"/>
      <c r="W122" s="6" t="str">
        <f t="shared" si="17"/>
        <v>I</v>
      </c>
    </row>
    <row r="123" spans="1:23" x14ac:dyDescent="0.2">
      <c r="A123" s="59" t="s">
        <v>533</v>
      </c>
      <c r="B123" s="60" t="s">
        <v>186</v>
      </c>
      <c r="C123" s="59">
        <v>25125.58</v>
      </c>
      <c r="D123" s="19"/>
      <c r="E123">
        <f t="shared" si="10"/>
        <v>2365.0011490646007</v>
      </c>
      <c r="F123">
        <f t="shared" si="11"/>
        <v>2365</v>
      </c>
      <c r="G123">
        <f t="shared" si="12"/>
        <v>3.884550002112519E-3</v>
      </c>
      <c r="H123">
        <f t="shared" si="13"/>
        <v>3.884550002112519E-3</v>
      </c>
      <c r="O123">
        <f t="shared" ca="1" si="14"/>
        <v>-0.44859693397320111</v>
      </c>
      <c r="P123">
        <f t="shared" ca="1" si="15"/>
        <v>0.23258616425846601</v>
      </c>
      <c r="Q123" s="2">
        <f t="shared" si="16"/>
        <v>10107.080000000002</v>
      </c>
      <c r="R123">
        <f t="shared" si="18"/>
        <v>3.884550002112519E-3</v>
      </c>
      <c r="S123" s="2"/>
      <c r="W123" s="6" t="str">
        <f t="shared" si="17"/>
        <v>I</v>
      </c>
    </row>
    <row r="124" spans="1:23" x14ac:dyDescent="0.2">
      <c r="A124" s="59" t="s">
        <v>536</v>
      </c>
      <c r="B124" s="60" t="s">
        <v>186</v>
      </c>
      <c r="C124" s="59">
        <v>25365.597000000002</v>
      </c>
      <c r="D124" s="19"/>
      <c r="E124">
        <f t="shared" si="10"/>
        <v>2435.9990865934028</v>
      </c>
      <c r="F124">
        <f t="shared" si="11"/>
        <v>2436</v>
      </c>
      <c r="G124">
        <f t="shared" si="12"/>
        <v>-3.0878799989295658E-3</v>
      </c>
      <c r="H124">
        <f t="shared" si="13"/>
        <v>-3.0878799989295658E-3</v>
      </c>
      <c r="O124">
        <f t="shared" ca="1" si="14"/>
        <v>-0.44505099885605126</v>
      </c>
      <c r="P124">
        <f t="shared" ca="1" si="15"/>
        <v>0.23071517812208997</v>
      </c>
      <c r="Q124" s="2">
        <f t="shared" si="16"/>
        <v>10347.097000000002</v>
      </c>
      <c r="R124">
        <f t="shared" si="18"/>
        <v>-3.0878799989295658E-3</v>
      </c>
      <c r="S124" s="2"/>
      <c r="W124" s="6" t="str">
        <f t="shared" si="17"/>
        <v>I</v>
      </c>
    </row>
    <row r="125" spans="1:23" x14ac:dyDescent="0.2">
      <c r="A125" s="59" t="s">
        <v>536</v>
      </c>
      <c r="B125" s="60" t="s">
        <v>186</v>
      </c>
      <c r="C125" s="59">
        <v>25497.440999999999</v>
      </c>
      <c r="D125" s="19"/>
      <c r="E125">
        <f t="shared" si="10"/>
        <v>2474.9990410780729</v>
      </c>
      <c r="F125">
        <f t="shared" si="11"/>
        <v>2475</v>
      </c>
      <c r="G125">
        <f t="shared" si="12"/>
        <v>-3.2417500042356551E-3</v>
      </c>
      <c r="H125">
        <f t="shared" si="13"/>
        <v>-3.2417500042356551E-3</v>
      </c>
      <c r="O125">
        <f t="shared" ca="1" si="14"/>
        <v>-0.44310323167902532</v>
      </c>
      <c r="P125">
        <f t="shared" ca="1" si="15"/>
        <v>0.22968745334295382</v>
      </c>
      <c r="Q125" s="2">
        <f t="shared" si="16"/>
        <v>10478.940999999999</v>
      </c>
      <c r="R125">
        <f t="shared" si="18"/>
        <v>-3.2417500042356551E-3</v>
      </c>
      <c r="S125" s="2"/>
      <c r="W125" s="6" t="str">
        <f t="shared" si="17"/>
        <v>I</v>
      </c>
    </row>
    <row r="126" spans="1:23" x14ac:dyDescent="0.2">
      <c r="A126" s="59" t="s">
        <v>266</v>
      </c>
      <c r="B126" s="60" t="s">
        <v>186</v>
      </c>
      <c r="C126" s="59">
        <v>25554.915700000001</v>
      </c>
      <c r="D126" s="19"/>
      <c r="E126">
        <f t="shared" si="10"/>
        <v>2492.0002749910327</v>
      </c>
      <c r="F126">
        <f t="shared" si="11"/>
        <v>2492</v>
      </c>
      <c r="G126">
        <f t="shared" si="12"/>
        <v>9.2963999850326218E-4</v>
      </c>
      <c r="H126">
        <f t="shared" si="13"/>
        <v>9.2963999850326218E-4</v>
      </c>
      <c r="O126">
        <f t="shared" ca="1" si="14"/>
        <v>-0.44225420496083456</v>
      </c>
      <c r="P126">
        <f t="shared" ca="1" si="15"/>
        <v>0.22923947074692011</v>
      </c>
      <c r="Q126" s="2">
        <f t="shared" si="16"/>
        <v>10536.415700000001</v>
      </c>
      <c r="R126">
        <f t="shared" si="18"/>
        <v>9.2963999850326218E-4</v>
      </c>
      <c r="S126" s="2"/>
      <c r="W126" s="6" t="str">
        <f t="shared" si="17"/>
        <v>I</v>
      </c>
    </row>
    <row r="127" spans="1:23" x14ac:dyDescent="0.2">
      <c r="A127" s="59" t="s">
        <v>536</v>
      </c>
      <c r="B127" s="60" t="s">
        <v>186</v>
      </c>
      <c r="C127" s="59">
        <v>25737.440999999999</v>
      </c>
      <c r="D127" s="19"/>
      <c r="E127">
        <f t="shared" si="10"/>
        <v>2545.9919499424968</v>
      </c>
      <c r="F127">
        <f t="shared" si="11"/>
        <v>2546</v>
      </c>
      <c r="G127">
        <f t="shared" si="12"/>
        <v>-2.7214180001465138E-2</v>
      </c>
      <c r="H127">
        <f t="shared" si="13"/>
        <v>-2.7214180001465138E-2</v>
      </c>
      <c r="O127">
        <f t="shared" ca="1" si="14"/>
        <v>-0.43955729656187559</v>
      </c>
      <c r="P127">
        <f t="shared" ca="1" si="15"/>
        <v>0.22781646720657778</v>
      </c>
      <c r="Q127" s="2">
        <f t="shared" si="16"/>
        <v>10718.940999999999</v>
      </c>
      <c r="R127">
        <f t="shared" si="18"/>
        <v>-2.7214180001465138E-2</v>
      </c>
      <c r="S127" s="2"/>
      <c r="W127" s="6" t="str">
        <f t="shared" si="17"/>
        <v>I</v>
      </c>
    </row>
    <row r="128" spans="1:23" x14ac:dyDescent="0.2">
      <c r="A128" s="59" t="s">
        <v>550</v>
      </c>
      <c r="B128" s="60" t="s">
        <v>186</v>
      </c>
      <c r="C128" s="59">
        <v>25825.366999999998</v>
      </c>
      <c r="D128" s="19"/>
      <c r="E128">
        <f t="shared" si="10"/>
        <v>2572.0007937125524</v>
      </c>
      <c r="F128">
        <f t="shared" si="11"/>
        <v>2572</v>
      </c>
      <c r="G128">
        <f t="shared" si="12"/>
        <v>2.6832399962586351E-3</v>
      </c>
      <c r="H128">
        <f t="shared" si="13"/>
        <v>2.6832399962586351E-3</v>
      </c>
      <c r="O128">
        <f t="shared" ca="1" si="14"/>
        <v>-0.43825878511052491</v>
      </c>
      <c r="P128">
        <f t="shared" ca="1" si="15"/>
        <v>0.22713131735382033</v>
      </c>
      <c r="Q128" s="2">
        <f t="shared" si="16"/>
        <v>10806.866999999998</v>
      </c>
      <c r="R128">
        <f t="shared" si="18"/>
        <v>2.6832399962586351E-3</v>
      </c>
      <c r="S128" s="2"/>
      <c r="W128" s="6" t="str">
        <f t="shared" si="17"/>
        <v>I</v>
      </c>
    </row>
    <row r="129" spans="1:23" x14ac:dyDescent="0.2">
      <c r="A129" s="59" t="s">
        <v>536</v>
      </c>
      <c r="B129" s="60" t="s">
        <v>186</v>
      </c>
      <c r="C129" s="59">
        <v>25852.401999999998</v>
      </c>
      <c r="D129" s="19"/>
      <c r="E129">
        <f t="shared" si="10"/>
        <v>2579.9978490923427</v>
      </c>
      <c r="F129">
        <f t="shared" si="11"/>
        <v>2580</v>
      </c>
      <c r="G129">
        <f t="shared" si="12"/>
        <v>-7.2714000016276259E-3</v>
      </c>
      <c r="H129">
        <f t="shared" si="13"/>
        <v>-7.2714000016276259E-3</v>
      </c>
      <c r="O129">
        <f t="shared" ca="1" si="14"/>
        <v>-0.43785924312549396</v>
      </c>
      <c r="P129">
        <f t="shared" ca="1" si="15"/>
        <v>0.22692050201451036</v>
      </c>
      <c r="Q129" s="2">
        <f t="shared" si="16"/>
        <v>10833.901999999998</v>
      </c>
      <c r="R129">
        <f t="shared" si="18"/>
        <v>-7.2714000016276259E-3</v>
      </c>
      <c r="S129" s="2"/>
      <c r="W129" s="6" t="str">
        <f t="shared" si="17"/>
        <v>I</v>
      </c>
    </row>
    <row r="130" spans="1:23" x14ac:dyDescent="0.2">
      <c r="A130" s="59" t="s">
        <v>536</v>
      </c>
      <c r="B130" s="60" t="s">
        <v>186</v>
      </c>
      <c r="C130" s="59">
        <v>25852.406999999999</v>
      </c>
      <c r="D130" s="19"/>
      <c r="E130">
        <f t="shared" si="10"/>
        <v>2579.9993281112779</v>
      </c>
      <c r="F130">
        <f t="shared" si="11"/>
        <v>2580</v>
      </c>
      <c r="G130">
        <f t="shared" si="12"/>
        <v>-2.2714000006089918E-3</v>
      </c>
      <c r="H130">
        <f t="shared" si="13"/>
        <v>-2.2714000006089918E-3</v>
      </c>
      <c r="O130">
        <f t="shared" ca="1" si="14"/>
        <v>-0.43785924312549396</v>
      </c>
      <c r="P130">
        <f t="shared" ca="1" si="15"/>
        <v>0.22692050201451036</v>
      </c>
      <c r="Q130" s="2">
        <f t="shared" si="16"/>
        <v>10833.906999999999</v>
      </c>
      <c r="R130">
        <f t="shared" si="18"/>
        <v>-2.2714000006089918E-3</v>
      </c>
      <c r="S130" s="2"/>
      <c r="W130" s="6" t="str">
        <f t="shared" si="17"/>
        <v>I</v>
      </c>
    </row>
    <row r="131" spans="1:23" x14ac:dyDescent="0.2">
      <c r="A131" s="59" t="s">
        <v>266</v>
      </c>
      <c r="B131" s="60" t="s">
        <v>186</v>
      </c>
      <c r="C131" s="59">
        <v>26518.3907</v>
      </c>
      <c r="D131" s="19"/>
      <c r="E131">
        <f t="shared" si="10"/>
        <v>2776.9998286083273</v>
      </c>
      <c r="F131">
        <f t="shared" si="11"/>
        <v>2777</v>
      </c>
      <c r="G131">
        <f t="shared" si="12"/>
        <v>-5.7941000341088511E-4</v>
      </c>
      <c r="H131">
        <f t="shared" si="13"/>
        <v>-5.7941000341088511E-4</v>
      </c>
      <c r="O131">
        <f t="shared" ca="1" si="14"/>
        <v>-0.42802052174410649</v>
      </c>
      <c r="P131">
        <f t="shared" ca="1" si="15"/>
        <v>0.22172917428400216</v>
      </c>
      <c r="Q131" s="2">
        <f t="shared" si="16"/>
        <v>11499.8907</v>
      </c>
      <c r="R131">
        <f t="shared" si="18"/>
        <v>-5.7941000341088511E-4</v>
      </c>
      <c r="S131" s="2"/>
      <c r="W131" s="6" t="str">
        <f t="shared" si="17"/>
        <v>I</v>
      </c>
    </row>
    <row r="132" spans="1:23" x14ac:dyDescent="0.2">
      <c r="A132" s="59" t="s">
        <v>536</v>
      </c>
      <c r="B132" s="60" t="s">
        <v>186</v>
      </c>
      <c r="C132" s="59">
        <v>26545.447</v>
      </c>
      <c r="D132" s="19"/>
      <c r="E132">
        <f t="shared" si="10"/>
        <v>2785.0031846087795</v>
      </c>
      <c r="F132">
        <f t="shared" si="11"/>
        <v>2785</v>
      </c>
      <c r="G132">
        <f t="shared" si="12"/>
        <v>1.0765949999040458E-2</v>
      </c>
      <c r="H132">
        <f t="shared" si="13"/>
        <v>1.0765949999040458E-2</v>
      </c>
      <c r="O132">
        <f t="shared" ca="1" si="14"/>
        <v>-0.42762097975907554</v>
      </c>
      <c r="P132">
        <f t="shared" ca="1" si="15"/>
        <v>0.22151835894469218</v>
      </c>
      <c r="Q132" s="2">
        <f t="shared" si="16"/>
        <v>11526.947</v>
      </c>
      <c r="R132">
        <f t="shared" si="18"/>
        <v>1.0765949999040458E-2</v>
      </c>
      <c r="S132" s="2"/>
      <c r="W132" s="6" t="str">
        <f t="shared" si="17"/>
        <v>I</v>
      </c>
    </row>
    <row r="133" spans="1:23" x14ac:dyDescent="0.2">
      <c r="A133" s="59" t="s">
        <v>564</v>
      </c>
      <c r="B133" s="60" t="s">
        <v>186</v>
      </c>
      <c r="C133" s="59">
        <v>27309.447</v>
      </c>
      <c r="D133" s="19"/>
      <c r="E133">
        <f t="shared" si="10"/>
        <v>3010.9972778271958</v>
      </c>
      <c r="F133">
        <f t="shared" si="11"/>
        <v>3011</v>
      </c>
      <c r="G133">
        <f t="shared" si="12"/>
        <v>-9.2026300008001272E-3</v>
      </c>
      <c r="H133">
        <f t="shared" si="13"/>
        <v>-9.2026300008001272E-3</v>
      </c>
      <c r="O133">
        <f t="shared" ca="1" si="14"/>
        <v>-0.4163339186819508</v>
      </c>
      <c r="P133">
        <f t="shared" ca="1" si="15"/>
        <v>0.21556282560918533</v>
      </c>
      <c r="Q133" s="2">
        <f t="shared" si="16"/>
        <v>12290.947</v>
      </c>
      <c r="R133">
        <f t="shared" si="18"/>
        <v>-9.2026300008001272E-3</v>
      </c>
      <c r="S133" s="2"/>
      <c r="W133" s="6" t="str">
        <f t="shared" si="17"/>
        <v>I</v>
      </c>
    </row>
    <row r="134" spans="1:23" x14ac:dyDescent="0.2">
      <c r="A134" s="59" t="s">
        <v>536</v>
      </c>
      <c r="B134" s="60" t="s">
        <v>186</v>
      </c>
      <c r="C134" s="59">
        <v>27326.365000000002</v>
      </c>
      <c r="D134" s="19"/>
      <c r="E134">
        <f t="shared" si="10"/>
        <v>3016.0016862945645</v>
      </c>
      <c r="F134">
        <f t="shared" si="11"/>
        <v>3016</v>
      </c>
      <c r="G134">
        <f t="shared" si="12"/>
        <v>5.7007200011867099E-3</v>
      </c>
      <c r="H134">
        <f t="shared" si="13"/>
        <v>5.7007200011867099E-3</v>
      </c>
      <c r="O134">
        <f t="shared" ca="1" si="14"/>
        <v>-0.41608420494130649</v>
      </c>
      <c r="P134">
        <f t="shared" ca="1" si="15"/>
        <v>0.21543106602211659</v>
      </c>
      <c r="Q134" s="2">
        <f t="shared" si="16"/>
        <v>12307.865000000002</v>
      </c>
      <c r="R134">
        <f t="shared" si="18"/>
        <v>5.7007200011867099E-3</v>
      </c>
      <c r="S134" s="2"/>
      <c r="W134" s="6" t="str">
        <f t="shared" si="17"/>
        <v>I</v>
      </c>
    </row>
    <row r="135" spans="1:23" x14ac:dyDescent="0.2">
      <c r="A135" s="59" t="s">
        <v>481</v>
      </c>
      <c r="B135" s="60" t="s">
        <v>186</v>
      </c>
      <c r="C135" s="59">
        <v>27370.305</v>
      </c>
      <c r="D135" s="19"/>
      <c r="E135">
        <f t="shared" si="10"/>
        <v>3028.9993046924924</v>
      </c>
      <c r="F135">
        <f t="shared" si="11"/>
        <v>3029</v>
      </c>
      <c r="G135">
        <f t="shared" si="12"/>
        <v>-2.3505700009991415E-3</v>
      </c>
      <c r="H135">
        <f t="shared" si="13"/>
        <v>-2.3505700009991415E-3</v>
      </c>
      <c r="O135">
        <f t="shared" ca="1" si="14"/>
        <v>-0.41543494921563118</v>
      </c>
      <c r="P135">
        <f t="shared" ca="1" si="15"/>
        <v>0.21508849109573785</v>
      </c>
      <c r="Q135" s="2">
        <f t="shared" si="16"/>
        <v>12351.805</v>
      </c>
      <c r="R135">
        <f t="shared" si="18"/>
        <v>-2.3505700009991415E-3</v>
      </c>
      <c r="S135" s="2"/>
      <c r="W135" s="6" t="str">
        <f t="shared" si="17"/>
        <v>I</v>
      </c>
    </row>
    <row r="136" spans="1:23" x14ac:dyDescent="0.2">
      <c r="A136" s="59" t="s">
        <v>536</v>
      </c>
      <c r="B136" s="60" t="s">
        <v>186</v>
      </c>
      <c r="C136" s="59">
        <v>27387.212</v>
      </c>
      <c r="D136" s="19"/>
      <c r="E136">
        <f t="shared" si="10"/>
        <v>3034.0004593182039</v>
      </c>
      <c r="F136">
        <f t="shared" si="11"/>
        <v>3034</v>
      </c>
      <c r="G136">
        <f t="shared" si="12"/>
        <v>1.5527799987467006E-3</v>
      </c>
      <c r="H136">
        <f t="shared" si="13"/>
        <v>1.5527799987467006E-3</v>
      </c>
      <c r="O136">
        <f t="shared" ca="1" si="14"/>
        <v>-0.41518523547498681</v>
      </c>
      <c r="P136">
        <f t="shared" ca="1" si="15"/>
        <v>0.21495673150866912</v>
      </c>
      <c r="Q136" s="2">
        <f t="shared" si="16"/>
        <v>12368.712</v>
      </c>
      <c r="R136">
        <f t="shared" si="18"/>
        <v>1.5527799987467006E-3</v>
      </c>
      <c r="S136" s="2"/>
      <c r="W136" s="6" t="str">
        <f t="shared" si="17"/>
        <v>I</v>
      </c>
    </row>
    <row r="137" spans="1:23" x14ac:dyDescent="0.2">
      <c r="A137" s="59" t="s">
        <v>266</v>
      </c>
      <c r="B137" s="60" t="s">
        <v>186</v>
      </c>
      <c r="C137" s="59">
        <v>27475.106299999999</v>
      </c>
      <c r="D137" s="19"/>
      <c r="E137">
        <f t="shared" si="10"/>
        <v>3059.9999261082135</v>
      </c>
      <c r="F137">
        <f t="shared" si="11"/>
        <v>3060</v>
      </c>
      <c r="G137">
        <f t="shared" si="12"/>
        <v>-2.4980000307550654E-4</v>
      </c>
      <c r="H137">
        <f t="shared" si="13"/>
        <v>-2.4980000307550654E-4</v>
      </c>
      <c r="O137">
        <f t="shared" ca="1" si="14"/>
        <v>-0.41388672402363619</v>
      </c>
      <c r="P137">
        <f t="shared" ca="1" si="15"/>
        <v>0.2142715816559117</v>
      </c>
      <c r="Q137" s="2">
        <f t="shared" si="16"/>
        <v>12456.606299999999</v>
      </c>
      <c r="R137">
        <f t="shared" si="18"/>
        <v>-2.4980000307550654E-4</v>
      </c>
      <c r="S137" s="2"/>
      <c r="W137" s="6" t="str">
        <f t="shared" si="17"/>
        <v>I</v>
      </c>
    </row>
    <row r="138" spans="1:23" x14ac:dyDescent="0.2">
      <c r="A138" s="59" t="s">
        <v>481</v>
      </c>
      <c r="B138" s="60" t="s">
        <v>186</v>
      </c>
      <c r="C138" s="59">
        <v>27698.227999999999</v>
      </c>
      <c r="D138" s="19"/>
      <c r="E138">
        <f t="shared" si="10"/>
        <v>3126.000169915611</v>
      </c>
      <c r="F138">
        <f t="shared" si="11"/>
        <v>3126</v>
      </c>
      <c r="G138">
        <f t="shared" si="12"/>
        <v>5.7441999888396822E-4</v>
      </c>
      <c r="H138">
        <f t="shared" si="13"/>
        <v>5.7441999888396822E-4</v>
      </c>
      <c r="O138">
        <f t="shared" ca="1" si="14"/>
        <v>-0.41059050264713071</v>
      </c>
      <c r="P138">
        <f t="shared" ca="1" si="15"/>
        <v>0.2125323551066044</v>
      </c>
      <c r="Q138" s="2">
        <f t="shared" si="16"/>
        <v>12679.727999999999</v>
      </c>
      <c r="R138">
        <f t="shared" si="18"/>
        <v>5.7441999888396822E-4</v>
      </c>
      <c r="S138" s="2"/>
      <c r="W138" s="6" t="str">
        <f t="shared" si="17"/>
        <v>I</v>
      </c>
    </row>
    <row r="139" spans="1:23" x14ac:dyDescent="0.2">
      <c r="A139" s="59" t="s">
        <v>579</v>
      </c>
      <c r="B139" s="60" t="s">
        <v>186</v>
      </c>
      <c r="C139" s="59">
        <v>27708.381000000001</v>
      </c>
      <c r="D139" s="19"/>
      <c r="E139">
        <f t="shared" si="10"/>
        <v>3129.0034657643632</v>
      </c>
      <c r="F139">
        <f t="shared" si="11"/>
        <v>3129</v>
      </c>
      <c r="G139">
        <f t="shared" si="12"/>
        <v>1.1716430002707057E-2</v>
      </c>
      <c r="H139">
        <f t="shared" si="13"/>
        <v>1.1716430002707057E-2</v>
      </c>
      <c r="O139">
        <f t="shared" ca="1" si="14"/>
        <v>-0.41044067440274412</v>
      </c>
      <c r="P139">
        <f t="shared" ca="1" si="15"/>
        <v>0.21245329935436313</v>
      </c>
      <c r="Q139" s="2">
        <f t="shared" si="16"/>
        <v>12689.881000000001</v>
      </c>
      <c r="R139">
        <f t="shared" si="18"/>
        <v>1.1716430002707057E-2</v>
      </c>
      <c r="S139" s="2"/>
      <c r="W139" s="6" t="str">
        <f t="shared" si="17"/>
        <v>I</v>
      </c>
    </row>
    <row r="140" spans="1:23" x14ac:dyDescent="0.2">
      <c r="A140" s="59" t="s">
        <v>583</v>
      </c>
      <c r="B140" s="60" t="s">
        <v>186</v>
      </c>
      <c r="C140" s="59">
        <v>27914.59</v>
      </c>
      <c r="D140" s="19"/>
      <c r="E140">
        <f t="shared" si="10"/>
        <v>3190.000868864463</v>
      </c>
      <c r="F140">
        <f t="shared" si="11"/>
        <v>3190</v>
      </c>
      <c r="G140">
        <f t="shared" si="12"/>
        <v>2.9372999997576699E-3</v>
      </c>
      <c r="H140">
        <f t="shared" si="13"/>
        <v>2.9372999997576699E-3</v>
      </c>
      <c r="O140">
        <f t="shared" ca="1" si="14"/>
        <v>-0.407394166766883</v>
      </c>
      <c r="P140">
        <f t="shared" ca="1" si="15"/>
        <v>0.21084583239212457</v>
      </c>
      <c r="Q140" s="2">
        <f t="shared" si="16"/>
        <v>12896.09</v>
      </c>
      <c r="R140">
        <f t="shared" si="18"/>
        <v>2.9372999997576699E-3</v>
      </c>
      <c r="S140" s="2"/>
      <c r="W140" s="6" t="str">
        <f t="shared" si="17"/>
        <v>I</v>
      </c>
    </row>
    <row r="141" spans="1:23" x14ac:dyDescent="0.2">
      <c r="A141" s="59" t="s">
        <v>583</v>
      </c>
      <c r="B141" s="60" t="s">
        <v>186</v>
      </c>
      <c r="C141" s="59">
        <v>27931.489000000001</v>
      </c>
      <c r="D141" s="19"/>
      <c r="E141">
        <f t="shared" si="10"/>
        <v>3194.9996570598796</v>
      </c>
      <c r="F141">
        <f t="shared" si="11"/>
        <v>3195</v>
      </c>
      <c r="G141">
        <f t="shared" si="12"/>
        <v>-1.1593500021263026E-3</v>
      </c>
      <c r="H141">
        <f t="shared" si="13"/>
        <v>-1.1593500021263026E-3</v>
      </c>
      <c r="O141">
        <f t="shared" ca="1" si="14"/>
        <v>-0.4071444530262387</v>
      </c>
      <c r="P141">
        <f t="shared" ca="1" si="15"/>
        <v>0.21071407280505583</v>
      </c>
      <c r="Q141" s="2">
        <f t="shared" si="16"/>
        <v>12912.989000000001</v>
      </c>
      <c r="R141">
        <f t="shared" si="18"/>
        <v>-1.1593500021263026E-3</v>
      </c>
      <c r="S141" s="2"/>
      <c r="W141" s="6" t="str">
        <f t="shared" si="17"/>
        <v>I</v>
      </c>
    </row>
    <row r="142" spans="1:23" x14ac:dyDescent="0.2">
      <c r="A142" s="59" t="s">
        <v>583</v>
      </c>
      <c r="B142" s="60" t="s">
        <v>186</v>
      </c>
      <c r="C142" s="59">
        <v>27958.531999999999</v>
      </c>
      <c r="D142" s="19"/>
      <c r="E142">
        <f t="shared" si="10"/>
        <v>3202.9990788699652</v>
      </c>
      <c r="F142">
        <f t="shared" si="11"/>
        <v>3203</v>
      </c>
      <c r="G142">
        <f t="shared" si="12"/>
        <v>-3.1139900020207278E-3</v>
      </c>
      <c r="H142">
        <f t="shared" si="13"/>
        <v>-3.1139900020207278E-3</v>
      </c>
      <c r="O142">
        <f t="shared" ca="1" si="14"/>
        <v>-0.40674491104120769</v>
      </c>
      <c r="P142">
        <f t="shared" ca="1" si="15"/>
        <v>0.21050325746574586</v>
      </c>
      <c r="Q142" s="2">
        <f t="shared" si="16"/>
        <v>12940.031999999999</v>
      </c>
      <c r="R142">
        <f t="shared" si="18"/>
        <v>-3.1139900020207278E-3</v>
      </c>
      <c r="S142" s="2"/>
      <c r="W142" s="6" t="str">
        <f t="shared" si="17"/>
        <v>I</v>
      </c>
    </row>
    <row r="143" spans="1:23" x14ac:dyDescent="0.2">
      <c r="A143" s="59" t="s">
        <v>579</v>
      </c>
      <c r="B143" s="60" t="s">
        <v>186</v>
      </c>
      <c r="C143" s="59">
        <v>27958.536</v>
      </c>
      <c r="D143" s="19"/>
      <c r="E143">
        <f t="shared" si="10"/>
        <v>3203.0002620851128</v>
      </c>
      <c r="F143">
        <f t="shared" si="11"/>
        <v>3203</v>
      </c>
      <c r="G143">
        <f t="shared" si="12"/>
        <v>8.8600999879417941E-4</v>
      </c>
      <c r="H143">
        <f t="shared" si="13"/>
        <v>8.8600999879417941E-4</v>
      </c>
      <c r="O143">
        <f t="shared" ca="1" si="14"/>
        <v>-0.40674491104120769</v>
      </c>
      <c r="P143">
        <f t="shared" ca="1" si="15"/>
        <v>0.21050325746574586</v>
      </c>
      <c r="Q143" s="2">
        <f t="shared" si="16"/>
        <v>12940.036</v>
      </c>
      <c r="R143">
        <f t="shared" si="18"/>
        <v>8.8600999879417941E-4</v>
      </c>
      <c r="S143" s="2"/>
      <c r="W143" s="6" t="str">
        <f t="shared" si="17"/>
        <v>I</v>
      </c>
    </row>
    <row r="144" spans="1:23" x14ac:dyDescent="0.2">
      <c r="A144" s="59" t="s">
        <v>583</v>
      </c>
      <c r="B144" s="60" t="s">
        <v>186</v>
      </c>
      <c r="C144" s="59">
        <v>27968.663</v>
      </c>
      <c r="D144" s="19"/>
      <c r="E144">
        <f t="shared" si="10"/>
        <v>3205.9958670354049</v>
      </c>
      <c r="F144">
        <f t="shared" si="11"/>
        <v>3206</v>
      </c>
      <c r="G144">
        <f t="shared" si="12"/>
        <v>-1.397197999904165E-2</v>
      </c>
      <c r="H144">
        <f t="shared" si="13"/>
        <v>-1.397197999904165E-2</v>
      </c>
      <c r="O144">
        <f t="shared" ca="1" si="14"/>
        <v>-0.40659508279682111</v>
      </c>
      <c r="P144">
        <f t="shared" ca="1" si="15"/>
        <v>0.21042420171350462</v>
      </c>
      <c r="Q144" s="2">
        <f t="shared" si="16"/>
        <v>12950.163</v>
      </c>
      <c r="R144">
        <f t="shared" si="18"/>
        <v>-1.397197999904165E-2</v>
      </c>
      <c r="S144" s="2"/>
      <c r="W144" s="6" t="str">
        <f t="shared" si="17"/>
        <v>I</v>
      </c>
    </row>
    <row r="145" spans="1:23" x14ac:dyDescent="0.2">
      <c r="A145" s="59" t="s">
        <v>583</v>
      </c>
      <c r="B145" s="60" t="s">
        <v>186</v>
      </c>
      <c r="C145" s="59">
        <v>28009.233</v>
      </c>
      <c r="D145" s="19"/>
      <c r="E145">
        <f t="shared" si="10"/>
        <v>3217.9966266713618</v>
      </c>
      <c r="F145">
        <f t="shared" si="11"/>
        <v>3218</v>
      </c>
      <c r="G145">
        <f t="shared" si="12"/>
        <v>-1.140393999958178E-2</v>
      </c>
      <c r="H145">
        <f t="shared" si="13"/>
        <v>-1.140393999958178E-2</v>
      </c>
      <c r="O145">
        <f t="shared" ca="1" si="14"/>
        <v>-0.40599576981927465</v>
      </c>
      <c r="P145">
        <f t="shared" ca="1" si="15"/>
        <v>0.21010797870453965</v>
      </c>
      <c r="Q145" s="2">
        <f t="shared" si="16"/>
        <v>12990.733</v>
      </c>
      <c r="R145">
        <f t="shared" si="18"/>
        <v>-1.140393999958178E-2</v>
      </c>
      <c r="S145" s="2"/>
      <c r="W145" s="6" t="str">
        <f t="shared" si="17"/>
        <v>I</v>
      </c>
    </row>
    <row r="146" spans="1:23" x14ac:dyDescent="0.2">
      <c r="A146" s="59" t="s">
        <v>583</v>
      </c>
      <c r="B146" s="60" t="s">
        <v>186</v>
      </c>
      <c r="C146" s="59">
        <v>28019.38</v>
      </c>
      <c r="D146" s="19"/>
      <c r="E146">
        <f t="shared" si="10"/>
        <v>3220.9981476973926</v>
      </c>
      <c r="F146">
        <f t="shared" si="11"/>
        <v>3221</v>
      </c>
      <c r="G146">
        <f t="shared" si="12"/>
        <v>-6.2619300006190315E-3</v>
      </c>
      <c r="H146">
        <f t="shared" si="13"/>
        <v>-6.2619300006190315E-3</v>
      </c>
      <c r="O146">
        <f t="shared" ca="1" si="14"/>
        <v>-0.40584594157488807</v>
      </c>
      <c r="P146">
        <f t="shared" ca="1" si="15"/>
        <v>0.21002892295229841</v>
      </c>
      <c r="Q146" s="2">
        <f t="shared" si="16"/>
        <v>13000.880000000001</v>
      </c>
      <c r="R146">
        <f t="shared" si="18"/>
        <v>-6.2619300006190315E-3</v>
      </c>
      <c r="S146" s="2"/>
      <c r="W146" s="6" t="str">
        <f t="shared" si="17"/>
        <v>I</v>
      </c>
    </row>
    <row r="147" spans="1:23" x14ac:dyDescent="0.2">
      <c r="A147" s="59" t="s">
        <v>536</v>
      </c>
      <c r="B147" s="60" t="s">
        <v>186</v>
      </c>
      <c r="C147" s="59">
        <v>28019.384999999998</v>
      </c>
      <c r="D147" s="19"/>
      <c r="E147">
        <f t="shared" si="10"/>
        <v>3220.9996267163265</v>
      </c>
      <c r="F147">
        <f t="shared" si="11"/>
        <v>3221</v>
      </c>
      <c r="G147">
        <f t="shared" si="12"/>
        <v>-1.2619300032383762E-3</v>
      </c>
      <c r="H147">
        <f t="shared" si="13"/>
        <v>-1.2619300032383762E-3</v>
      </c>
      <c r="O147">
        <f t="shared" ca="1" si="14"/>
        <v>-0.40584594157488807</v>
      </c>
      <c r="P147">
        <f t="shared" ca="1" si="15"/>
        <v>0.21002892295229841</v>
      </c>
      <c r="Q147" s="2">
        <f t="shared" si="16"/>
        <v>13000.884999999998</v>
      </c>
      <c r="R147">
        <f t="shared" si="18"/>
        <v>-1.2619300032383762E-3</v>
      </c>
      <c r="S147" s="2"/>
      <c r="W147" s="6" t="str">
        <f t="shared" si="17"/>
        <v>I</v>
      </c>
    </row>
    <row r="148" spans="1:23" x14ac:dyDescent="0.2">
      <c r="A148" s="59" t="s">
        <v>583</v>
      </c>
      <c r="B148" s="60" t="s">
        <v>186</v>
      </c>
      <c r="C148" s="59">
        <v>28036.284</v>
      </c>
      <c r="D148" s="19"/>
      <c r="E148">
        <f t="shared" si="10"/>
        <v>3225.9984149117431</v>
      </c>
      <c r="F148">
        <f t="shared" si="11"/>
        <v>3226</v>
      </c>
      <c r="G148">
        <f t="shared" si="12"/>
        <v>-5.3585800014843699E-3</v>
      </c>
      <c r="H148">
        <f t="shared" si="13"/>
        <v>-5.3585800014843699E-3</v>
      </c>
      <c r="O148">
        <f t="shared" ca="1" si="14"/>
        <v>-0.40559622783424371</v>
      </c>
      <c r="P148">
        <f t="shared" ca="1" si="15"/>
        <v>0.20989716336522968</v>
      </c>
      <c r="Q148" s="2">
        <f t="shared" si="16"/>
        <v>13017.784</v>
      </c>
      <c r="R148">
        <f t="shared" si="18"/>
        <v>-5.3585800014843699E-3</v>
      </c>
      <c r="S148" s="2"/>
      <c r="W148" s="6" t="str">
        <f t="shared" si="17"/>
        <v>I</v>
      </c>
    </row>
    <row r="149" spans="1:23" x14ac:dyDescent="0.2">
      <c r="A149" s="59" t="s">
        <v>606</v>
      </c>
      <c r="B149" s="60" t="s">
        <v>186</v>
      </c>
      <c r="C149" s="59">
        <v>28046.427500000002</v>
      </c>
      <c r="D149" s="19"/>
      <c r="E149">
        <f t="shared" ref="E149:E212" si="19">+(C149-C$7)/C$8</f>
        <v>3228.9989006245196</v>
      </c>
      <c r="F149">
        <f t="shared" ref="F149:F212" si="20">ROUND(2*E149,0)/2</f>
        <v>3229</v>
      </c>
      <c r="G149">
        <f t="shared" ref="G149:G212" si="21">+C149-(C$7+F149*C$8)</f>
        <v>-3.7165700014156755E-3</v>
      </c>
      <c r="H149">
        <f t="shared" ref="H149:H212" si="22">+G149</f>
        <v>-3.7165700014156755E-3</v>
      </c>
      <c r="O149">
        <f t="shared" ref="O149:O212" ca="1" si="23">+C$11+C$12*$F149</f>
        <v>-0.40544639958985706</v>
      </c>
      <c r="P149">
        <f t="shared" ref="P149:P212" ca="1" si="24">+D$11+D$12*$F149</f>
        <v>0.20981810761298841</v>
      </c>
      <c r="Q149" s="2">
        <f t="shared" ref="Q149:Q212" si="25">+C149-15018.5</f>
        <v>13027.927500000002</v>
      </c>
      <c r="R149">
        <f t="shared" si="18"/>
        <v>-3.7165700014156755E-3</v>
      </c>
      <c r="S149" s="2"/>
      <c r="W149" s="6" t="str">
        <f t="shared" ref="W149:W212" si="26">IF(F149=INT(F149),"I","II")</f>
        <v>I</v>
      </c>
    </row>
    <row r="150" spans="1:23" x14ac:dyDescent="0.2">
      <c r="A150" s="59" t="s">
        <v>583</v>
      </c>
      <c r="B150" s="60" t="s">
        <v>186</v>
      </c>
      <c r="C150" s="59">
        <v>28053.194</v>
      </c>
      <c r="D150" s="19"/>
      <c r="E150">
        <f t="shared" si="19"/>
        <v>3231.0004569488156</v>
      </c>
      <c r="F150">
        <f t="shared" si="20"/>
        <v>3231</v>
      </c>
      <c r="G150">
        <f t="shared" si="21"/>
        <v>1.5447699988726526E-3</v>
      </c>
      <c r="H150">
        <f t="shared" si="22"/>
        <v>1.5447699988726526E-3</v>
      </c>
      <c r="O150">
        <f t="shared" ca="1" si="23"/>
        <v>-0.40534651409359934</v>
      </c>
      <c r="P150">
        <f t="shared" ca="1" si="24"/>
        <v>0.20976540377816094</v>
      </c>
      <c r="Q150" s="2">
        <f t="shared" si="25"/>
        <v>13034.694</v>
      </c>
      <c r="R150">
        <f t="shared" si="18"/>
        <v>1.5447699988726526E-3</v>
      </c>
      <c r="S150" s="2"/>
      <c r="W150" s="6" t="str">
        <f t="shared" si="26"/>
        <v>I</v>
      </c>
    </row>
    <row r="151" spans="1:23" x14ac:dyDescent="0.2">
      <c r="A151" s="59" t="s">
        <v>583</v>
      </c>
      <c r="B151" s="60" t="s">
        <v>186</v>
      </c>
      <c r="C151" s="59">
        <v>28056.569</v>
      </c>
      <c r="D151" s="19"/>
      <c r="E151">
        <f t="shared" si="19"/>
        <v>3231.9987947297213</v>
      </c>
      <c r="F151">
        <f t="shared" si="20"/>
        <v>3232</v>
      </c>
      <c r="G151">
        <f t="shared" si="21"/>
        <v>-4.0745600017544348E-3</v>
      </c>
      <c r="H151">
        <f t="shared" si="22"/>
        <v>-4.0745600017544348E-3</v>
      </c>
      <c r="O151">
        <f t="shared" ca="1" si="23"/>
        <v>-0.40529657134547048</v>
      </c>
      <c r="P151">
        <f t="shared" ca="1" si="24"/>
        <v>0.20973905186074721</v>
      </c>
      <c r="Q151" s="2">
        <f t="shared" si="25"/>
        <v>13038.069</v>
      </c>
      <c r="R151">
        <f t="shared" si="18"/>
        <v>-4.0745600017544348E-3</v>
      </c>
      <c r="S151" s="2"/>
      <c r="W151" s="6" t="str">
        <f t="shared" si="26"/>
        <v>I</v>
      </c>
    </row>
    <row r="152" spans="1:23" x14ac:dyDescent="0.2">
      <c r="A152" s="59" t="s">
        <v>583</v>
      </c>
      <c r="B152" s="60" t="s">
        <v>186</v>
      </c>
      <c r="C152" s="59">
        <v>28063.326000000001</v>
      </c>
      <c r="D152" s="19"/>
      <c r="E152">
        <f t="shared" si="19"/>
        <v>3233.9975409180424</v>
      </c>
      <c r="F152">
        <f t="shared" si="20"/>
        <v>3234</v>
      </c>
      <c r="G152">
        <f t="shared" si="21"/>
        <v>-8.3132200015825219E-3</v>
      </c>
      <c r="H152">
        <f t="shared" si="22"/>
        <v>-8.3132200015825219E-3</v>
      </c>
      <c r="O152">
        <f t="shared" ca="1" si="23"/>
        <v>-0.40519668584921276</v>
      </c>
      <c r="P152">
        <f t="shared" ca="1" si="24"/>
        <v>0.20968634802591968</v>
      </c>
      <c r="Q152" s="2">
        <f t="shared" si="25"/>
        <v>13044.826000000001</v>
      </c>
      <c r="R152">
        <f t="shared" si="18"/>
        <v>-8.3132200015825219E-3</v>
      </c>
      <c r="S152" s="2"/>
      <c r="W152" s="6" t="str">
        <f t="shared" si="26"/>
        <v>I</v>
      </c>
    </row>
    <row r="153" spans="1:23" x14ac:dyDescent="0.2">
      <c r="A153" s="59" t="s">
        <v>583</v>
      </c>
      <c r="B153" s="60" t="s">
        <v>186</v>
      </c>
      <c r="C153" s="59">
        <v>28080.234</v>
      </c>
      <c r="D153" s="19"/>
      <c r="E153">
        <f t="shared" si="19"/>
        <v>3238.9989913475411</v>
      </c>
      <c r="F153">
        <f t="shared" si="20"/>
        <v>3239</v>
      </c>
      <c r="G153">
        <f t="shared" si="21"/>
        <v>-3.4098700016329531E-3</v>
      </c>
      <c r="H153">
        <f t="shared" si="22"/>
        <v>-3.4098700016329531E-3</v>
      </c>
      <c r="O153">
        <f t="shared" ca="1" si="23"/>
        <v>-0.40494697210856834</v>
      </c>
      <c r="P153">
        <f t="shared" ca="1" si="24"/>
        <v>0.20955458843885094</v>
      </c>
      <c r="Q153" s="2">
        <f t="shared" si="25"/>
        <v>13061.734</v>
      </c>
      <c r="R153">
        <f t="shared" si="18"/>
        <v>-3.4098700016329531E-3</v>
      </c>
      <c r="S153" s="2"/>
      <c r="W153" s="6" t="str">
        <f t="shared" si="26"/>
        <v>I</v>
      </c>
    </row>
    <row r="154" spans="1:23" x14ac:dyDescent="0.2">
      <c r="A154" s="59" t="s">
        <v>583</v>
      </c>
      <c r="B154" s="60" t="s">
        <v>186</v>
      </c>
      <c r="C154" s="59">
        <v>28090.379000000001</v>
      </c>
      <c r="D154" s="19"/>
      <c r="E154">
        <f t="shared" si="19"/>
        <v>3241.9999207659976</v>
      </c>
      <c r="F154">
        <f t="shared" si="20"/>
        <v>3242</v>
      </c>
      <c r="G154">
        <f t="shared" si="21"/>
        <v>-2.6785999943967909E-4</v>
      </c>
      <c r="H154">
        <f t="shared" si="22"/>
        <v>-2.6785999943967909E-4</v>
      </c>
      <c r="O154">
        <f t="shared" ca="1" si="23"/>
        <v>-0.40479714386418175</v>
      </c>
      <c r="P154">
        <f t="shared" ca="1" si="24"/>
        <v>0.20947553268660973</v>
      </c>
      <c r="Q154" s="2">
        <f t="shared" si="25"/>
        <v>13071.879000000001</v>
      </c>
      <c r="R154">
        <f t="shared" si="18"/>
        <v>-2.6785999943967909E-4</v>
      </c>
      <c r="S154" s="2"/>
      <c r="W154" s="6" t="str">
        <f t="shared" si="26"/>
        <v>I</v>
      </c>
    </row>
    <row r="155" spans="1:23" x14ac:dyDescent="0.2">
      <c r="A155" s="59" t="s">
        <v>266</v>
      </c>
      <c r="B155" s="60" t="s">
        <v>186</v>
      </c>
      <c r="C155" s="59">
        <v>28563.660400000001</v>
      </c>
      <c r="D155" s="19"/>
      <c r="E155">
        <f t="shared" si="19"/>
        <v>3381.9983511719433</v>
      </c>
      <c r="F155">
        <f t="shared" si="20"/>
        <v>3382</v>
      </c>
      <c r="G155">
        <f t="shared" si="21"/>
        <v>-5.5740600000717677E-3</v>
      </c>
      <c r="H155">
        <f t="shared" si="22"/>
        <v>-5.5740600000717677E-3</v>
      </c>
      <c r="O155">
        <f t="shared" ca="1" si="23"/>
        <v>-0.3978051591261399</v>
      </c>
      <c r="P155">
        <f t="shared" ca="1" si="24"/>
        <v>0.20578626424868512</v>
      </c>
      <c r="Q155" s="2">
        <f t="shared" si="25"/>
        <v>13545.160400000001</v>
      </c>
      <c r="R155">
        <f t="shared" si="18"/>
        <v>-5.5740600000717677E-3</v>
      </c>
      <c r="S155" s="2"/>
      <c r="W155" s="6" t="str">
        <f t="shared" si="26"/>
        <v>I</v>
      </c>
    </row>
    <row r="156" spans="1:23" x14ac:dyDescent="0.2">
      <c r="A156" s="59" t="s">
        <v>623</v>
      </c>
      <c r="B156" s="60" t="s">
        <v>186</v>
      </c>
      <c r="C156" s="59">
        <v>28668.464</v>
      </c>
      <c r="D156" s="19"/>
      <c r="E156">
        <f t="shared" si="19"/>
        <v>3412.9996529363743</v>
      </c>
      <c r="F156">
        <f t="shared" si="20"/>
        <v>3413</v>
      </c>
      <c r="G156">
        <f t="shared" si="21"/>
        <v>-1.173290002043359E-3</v>
      </c>
      <c r="H156">
        <f t="shared" si="22"/>
        <v>-1.173290002043359E-3</v>
      </c>
      <c r="O156">
        <f t="shared" ca="1" si="23"/>
        <v>-0.39625693393414496</v>
      </c>
      <c r="P156">
        <f t="shared" ca="1" si="24"/>
        <v>0.20496935480885894</v>
      </c>
      <c r="Q156" s="2">
        <f t="shared" si="25"/>
        <v>13649.964</v>
      </c>
      <c r="R156">
        <f t="shared" si="18"/>
        <v>-1.173290002043359E-3</v>
      </c>
      <c r="S156" s="2"/>
      <c r="W156" s="6" t="str">
        <f t="shared" si="26"/>
        <v>I</v>
      </c>
    </row>
    <row r="157" spans="1:23" x14ac:dyDescent="0.2">
      <c r="A157" s="59" t="s">
        <v>461</v>
      </c>
      <c r="B157" s="60" t="s">
        <v>186</v>
      </c>
      <c r="C157" s="59">
        <v>28773.264999999999</v>
      </c>
      <c r="D157" s="19"/>
      <c r="E157">
        <f t="shared" si="19"/>
        <v>3444.0001856109598</v>
      </c>
      <c r="F157">
        <f t="shared" si="20"/>
        <v>3444</v>
      </c>
      <c r="G157">
        <f t="shared" si="21"/>
        <v>6.274799961829558E-4</v>
      </c>
      <c r="H157">
        <f t="shared" si="22"/>
        <v>6.274799961829558E-4</v>
      </c>
      <c r="O157">
        <f t="shared" ca="1" si="23"/>
        <v>-0.39470870874214992</v>
      </c>
      <c r="P157">
        <f t="shared" ca="1" si="24"/>
        <v>0.20415244536903279</v>
      </c>
      <c r="Q157" s="2">
        <f t="shared" si="25"/>
        <v>13754.764999999999</v>
      </c>
      <c r="R157">
        <f t="shared" si="18"/>
        <v>6.274799961829558E-4</v>
      </c>
      <c r="S157" s="2"/>
      <c r="W157" s="6" t="str">
        <f t="shared" si="26"/>
        <v>I</v>
      </c>
    </row>
    <row r="158" spans="1:23" x14ac:dyDescent="0.2">
      <c r="A158" s="59" t="s">
        <v>536</v>
      </c>
      <c r="B158" s="60" t="s">
        <v>186</v>
      </c>
      <c r="C158" s="59">
        <v>28783.41</v>
      </c>
      <c r="D158" s="19"/>
      <c r="E158">
        <f t="shared" si="19"/>
        <v>3447.0011150294163</v>
      </c>
      <c r="F158">
        <f t="shared" si="20"/>
        <v>3447</v>
      </c>
      <c r="G158">
        <f t="shared" si="21"/>
        <v>3.7694899983762298E-3</v>
      </c>
      <c r="H158">
        <f t="shared" si="22"/>
        <v>3.7694899983762298E-3</v>
      </c>
      <c r="O158">
        <f t="shared" ca="1" si="23"/>
        <v>-0.39455888049776333</v>
      </c>
      <c r="P158">
        <f t="shared" ca="1" si="24"/>
        <v>0.20407338961679156</v>
      </c>
      <c r="Q158" s="2">
        <f t="shared" si="25"/>
        <v>13764.91</v>
      </c>
      <c r="R158">
        <f t="shared" si="18"/>
        <v>3.7694899983762298E-3</v>
      </c>
      <c r="S158" s="2"/>
      <c r="W158" s="6" t="str">
        <f t="shared" si="26"/>
        <v>I</v>
      </c>
    </row>
    <row r="159" spans="1:23" x14ac:dyDescent="0.2">
      <c r="A159" s="59" t="s">
        <v>623</v>
      </c>
      <c r="B159" s="60" t="s">
        <v>186</v>
      </c>
      <c r="C159" s="59">
        <v>28793.550999999999</v>
      </c>
      <c r="D159" s="19"/>
      <c r="E159">
        <f t="shared" si="19"/>
        <v>3450.0008612327251</v>
      </c>
      <c r="F159">
        <f t="shared" si="20"/>
        <v>3450</v>
      </c>
      <c r="G159">
        <f t="shared" si="21"/>
        <v>2.9114999997545965E-3</v>
      </c>
      <c r="H159">
        <f t="shared" si="22"/>
        <v>2.9114999997545965E-3</v>
      </c>
      <c r="O159">
        <f t="shared" ca="1" si="23"/>
        <v>-0.39440905225337675</v>
      </c>
      <c r="P159">
        <f t="shared" ca="1" si="24"/>
        <v>0.20399433386455029</v>
      </c>
      <c r="Q159" s="2">
        <f t="shared" si="25"/>
        <v>13775.050999999999</v>
      </c>
      <c r="R159">
        <f t="shared" si="18"/>
        <v>2.9114999997545965E-3</v>
      </c>
      <c r="S159" s="2"/>
      <c r="W159" s="6" t="str">
        <f t="shared" si="26"/>
        <v>I</v>
      </c>
    </row>
    <row r="160" spans="1:23" x14ac:dyDescent="0.2">
      <c r="A160" s="59" t="s">
        <v>461</v>
      </c>
      <c r="B160" s="60" t="s">
        <v>186</v>
      </c>
      <c r="C160" s="59">
        <v>28810.453000000001</v>
      </c>
      <c r="D160" s="19"/>
      <c r="E160">
        <f t="shared" si="19"/>
        <v>3455.0005368395027</v>
      </c>
      <c r="F160">
        <f t="shared" si="20"/>
        <v>3455</v>
      </c>
      <c r="G160">
        <f t="shared" si="21"/>
        <v>1.8148500021197833E-3</v>
      </c>
      <c r="H160">
        <f t="shared" si="22"/>
        <v>1.8148500021197833E-3</v>
      </c>
      <c r="O160">
        <f t="shared" ca="1" si="23"/>
        <v>-0.39415933851273238</v>
      </c>
      <c r="P160">
        <f t="shared" ca="1" si="24"/>
        <v>0.20386257427748156</v>
      </c>
      <c r="Q160" s="2">
        <f t="shared" si="25"/>
        <v>13791.953000000001</v>
      </c>
      <c r="R160">
        <f t="shared" si="18"/>
        <v>1.8148500021197833E-3</v>
      </c>
      <c r="S160" s="2"/>
      <c r="W160" s="6" t="str">
        <f t="shared" si="26"/>
        <v>I</v>
      </c>
    </row>
    <row r="161" spans="1:23" x14ac:dyDescent="0.2">
      <c r="A161" s="59" t="s">
        <v>635</v>
      </c>
      <c r="B161" s="60" t="s">
        <v>186</v>
      </c>
      <c r="C161" s="59">
        <v>29077.517</v>
      </c>
      <c r="D161" s="19"/>
      <c r="E161">
        <f t="shared" si="19"/>
        <v>3533.9990793935381</v>
      </c>
      <c r="F161">
        <f t="shared" si="20"/>
        <v>3534</v>
      </c>
      <c r="G161">
        <f t="shared" si="21"/>
        <v>-3.1122200016397983E-3</v>
      </c>
      <c r="H161">
        <f t="shared" si="22"/>
        <v>-3.1122200016397983E-3</v>
      </c>
      <c r="O161">
        <f t="shared" ca="1" si="23"/>
        <v>-0.39021386141055159</v>
      </c>
      <c r="P161">
        <f t="shared" ca="1" si="24"/>
        <v>0.20178077280179554</v>
      </c>
      <c r="Q161" s="2">
        <f t="shared" si="25"/>
        <v>14059.017</v>
      </c>
      <c r="R161">
        <f t="shared" si="18"/>
        <v>-3.1122200016397983E-3</v>
      </c>
      <c r="S161" s="2"/>
      <c r="W161" s="6" t="str">
        <f t="shared" si="26"/>
        <v>I</v>
      </c>
    </row>
    <row r="162" spans="1:23" x14ac:dyDescent="0.2">
      <c r="A162" s="59" t="s">
        <v>461</v>
      </c>
      <c r="B162" s="60" t="s">
        <v>186</v>
      </c>
      <c r="C162" s="59">
        <v>29111.323</v>
      </c>
      <c r="D162" s="19"/>
      <c r="E162">
        <f t="shared" si="19"/>
        <v>3543.9990222146662</v>
      </c>
      <c r="F162">
        <f t="shared" si="20"/>
        <v>3544</v>
      </c>
      <c r="G162">
        <f t="shared" si="21"/>
        <v>-3.3055200001399498E-3</v>
      </c>
      <c r="H162">
        <f t="shared" si="22"/>
        <v>-3.3055200001399498E-3</v>
      </c>
      <c r="O162">
        <f t="shared" ca="1" si="23"/>
        <v>-0.38971443392926292</v>
      </c>
      <c r="P162">
        <f t="shared" ca="1" si="24"/>
        <v>0.20151725362765807</v>
      </c>
      <c r="Q162" s="2">
        <f t="shared" si="25"/>
        <v>14092.823</v>
      </c>
      <c r="R162">
        <f t="shared" si="18"/>
        <v>-3.3055200001399498E-3</v>
      </c>
      <c r="S162" s="2"/>
      <c r="W162" s="6" t="str">
        <f t="shared" si="26"/>
        <v>I</v>
      </c>
    </row>
    <row r="163" spans="1:23" x14ac:dyDescent="0.2">
      <c r="A163" s="59" t="s">
        <v>461</v>
      </c>
      <c r="B163" s="60" t="s">
        <v>186</v>
      </c>
      <c r="C163" s="59">
        <v>29128.223999999998</v>
      </c>
      <c r="D163" s="19"/>
      <c r="E163">
        <f t="shared" si="19"/>
        <v>3548.9984020176557</v>
      </c>
      <c r="F163">
        <f t="shared" si="20"/>
        <v>3549</v>
      </c>
      <c r="G163">
        <f t="shared" si="21"/>
        <v>-5.4021700016164687E-3</v>
      </c>
      <c r="H163">
        <f t="shared" si="22"/>
        <v>-5.4021700016164687E-3</v>
      </c>
      <c r="O163">
        <f t="shared" ca="1" si="23"/>
        <v>-0.38946472018861855</v>
      </c>
      <c r="P163">
        <f t="shared" ca="1" si="24"/>
        <v>0.20138549404058934</v>
      </c>
      <c r="Q163" s="2">
        <f t="shared" si="25"/>
        <v>14109.723999999998</v>
      </c>
      <c r="R163">
        <f t="shared" si="18"/>
        <v>-5.4021700016164687E-3</v>
      </c>
      <c r="S163" s="2"/>
      <c r="W163" s="6" t="str">
        <f t="shared" si="26"/>
        <v>I</v>
      </c>
    </row>
    <row r="164" spans="1:23" x14ac:dyDescent="0.2">
      <c r="A164" s="59" t="s">
        <v>461</v>
      </c>
      <c r="B164" s="60" t="s">
        <v>186</v>
      </c>
      <c r="C164" s="59">
        <v>29172.172999999999</v>
      </c>
      <c r="D164" s="19"/>
      <c r="E164">
        <f t="shared" si="19"/>
        <v>3561.9986826496665</v>
      </c>
      <c r="F164">
        <f t="shared" si="20"/>
        <v>3562</v>
      </c>
      <c r="G164">
        <f t="shared" si="21"/>
        <v>-4.4534600019687787E-3</v>
      </c>
      <c r="H164">
        <f t="shared" si="22"/>
        <v>-4.4534600019687787E-3</v>
      </c>
      <c r="O164">
        <f t="shared" ca="1" si="23"/>
        <v>-0.38881546446294324</v>
      </c>
      <c r="P164">
        <f t="shared" ca="1" si="24"/>
        <v>0.20104291911421063</v>
      </c>
      <c r="Q164" s="2">
        <f t="shared" si="25"/>
        <v>14153.672999999999</v>
      </c>
      <c r="R164">
        <f t="shared" si="18"/>
        <v>-4.4534600019687787E-3</v>
      </c>
      <c r="S164" s="2"/>
      <c r="W164" s="6" t="str">
        <f t="shared" si="26"/>
        <v>I</v>
      </c>
    </row>
    <row r="165" spans="1:23" x14ac:dyDescent="0.2">
      <c r="A165" s="59" t="s">
        <v>461</v>
      </c>
      <c r="B165" s="60" t="s">
        <v>186</v>
      </c>
      <c r="C165" s="59">
        <v>29216.118999999999</v>
      </c>
      <c r="D165" s="19"/>
      <c r="E165">
        <f t="shared" si="19"/>
        <v>3574.9980758703164</v>
      </c>
      <c r="F165">
        <f t="shared" si="20"/>
        <v>3575</v>
      </c>
      <c r="G165">
        <f t="shared" si="21"/>
        <v>-6.5047500029322691E-3</v>
      </c>
      <c r="H165">
        <f t="shared" si="22"/>
        <v>-6.5047500029322691E-3</v>
      </c>
      <c r="O165">
        <f t="shared" ca="1" si="23"/>
        <v>-0.38816620873726793</v>
      </c>
      <c r="P165">
        <f t="shared" ca="1" si="24"/>
        <v>0.20070034418783189</v>
      </c>
      <c r="Q165" s="2">
        <f t="shared" si="25"/>
        <v>14197.618999999999</v>
      </c>
      <c r="R165">
        <f t="shared" si="18"/>
        <v>-6.5047500029322691E-3</v>
      </c>
      <c r="S165" s="2"/>
      <c r="W165" s="6" t="str">
        <f t="shared" si="26"/>
        <v>I</v>
      </c>
    </row>
    <row r="166" spans="1:23" x14ac:dyDescent="0.2">
      <c r="A166" s="59" t="s">
        <v>266</v>
      </c>
      <c r="B166" s="60" t="s">
        <v>186</v>
      </c>
      <c r="C166" s="59">
        <v>29320.9218</v>
      </c>
      <c r="D166" s="19"/>
      <c r="E166">
        <f t="shared" si="19"/>
        <v>3605.9991409917184</v>
      </c>
      <c r="F166">
        <f t="shared" si="20"/>
        <v>3606</v>
      </c>
      <c r="G166">
        <f t="shared" si="21"/>
        <v>-2.9039800028840546E-3</v>
      </c>
      <c r="H166">
        <f t="shared" si="22"/>
        <v>-2.9039800028840546E-3</v>
      </c>
      <c r="O166">
        <f t="shared" ca="1" si="23"/>
        <v>-0.38661798354527294</v>
      </c>
      <c r="P166">
        <f t="shared" ca="1" si="24"/>
        <v>0.19988343474800574</v>
      </c>
      <c r="Q166" s="2">
        <f t="shared" si="25"/>
        <v>14302.4218</v>
      </c>
      <c r="R166">
        <f t="shared" si="18"/>
        <v>-2.9039800028840546E-3</v>
      </c>
      <c r="S166" s="2"/>
      <c r="W166" s="6" t="str">
        <f t="shared" si="26"/>
        <v>I</v>
      </c>
    </row>
    <row r="167" spans="1:23" x14ac:dyDescent="0.2">
      <c r="A167" s="59" t="s">
        <v>461</v>
      </c>
      <c r="B167" s="60" t="s">
        <v>186</v>
      </c>
      <c r="C167" s="59">
        <v>29405.434000000001</v>
      </c>
      <c r="D167" s="19"/>
      <c r="E167">
        <f t="shared" si="19"/>
        <v>3630.9981697939352</v>
      </c>
      <c r="F167">
        <f t="shared" si="20"/>
        <v>3631</v>
      </c>
      <c r="G167">
        <f t="shared" si="21"/>
        <v>-6.1872299993410707E-3</v>
      </c>
      <c r="H167">
        <f t="shared" si="22"/>
        <v>-6.1872299993410707E-3</v>
      </c>
      <c r="O167">
        <f t="shared" ca="1" si="23"/>
        <v>-0.38536941484205123</v>
      </c>
      <c r="P167">
        <f t="shared" ca="1" si="24"/>
        <v>0.19922463681266206</v>
      </c>
      <c r="Q167" s="2">
        <f t="shared" si="25"/>
        <v>14386.934000000001</v>
      </c>
      <c r="R167">
        <f t="shared" si="18"/>
        <v>-6.1872299993410707E-3</v>
      </c>
      <c r="S167" s="2"/>
      <c r="W167" s="6" t="str">
        <f t="shared" si="26"/>
        <v>I</v>
      </c>
    </row>
    <row r="168" spans="1:23" x14ac:dyDescent="0.2">
      <c r="A168" s="59" t="s">
        <v>536</v>
      </c>
      <c r="B168" s="60" t="s">
        <v>186</v>
      </c>
      <c r="C168" s="59">
        <v>29415.575000000001</v>
      </c>
      <c r="D168" s="19"/>
      <c r="E168">
        <f t="shared" si="19"/>
        <v>3633.997915997244</v>
      </c>
      <c r="F168">
        <f t="shared" si="20"/>
        <v>3634</v>
      </c>
      <c r="G168">
        <f t="shared" si="21"/>
        <v>-7.0452199979627039E-3</v>
      </c>
      <c r="H168">
        <f t="shared" si="22"/>
        <v>-7.0452199979627039E-3</v>
      </c>
      <c r="O168">
        <f t="shared" ca="1" si="23"/>
        <v>-0.38521958659766459</v>
      </c>
      <c r="P168">
        <f t="shared" ca="1" si="24"/>
        <v>0.19914558106042082</v>
      </c>
      <c r="Q168" s="2">
        <f t="shared" si="25"/>
        <v>14397.075000000001</v>
      </c>
      <c r="R168">
        <f t="shared" si="18"/>
        <v>-7.0452199979627039E-3</v>
      </c>
      <c r="S168" s="2"/>
      <c r="W168" s="6" t="str">
        <f t="shared" si="26"/>
        <v>I</v>
      </c>
    </row>
    <row r="169" spans="1:23" x14ac:dyDescent="0.2">
      <c r="A169" s="59" t="s">
        <v>461</v>
      </c>
      <c r="B169" s="60" t="s">
        <v>186</v>
      </c>
      <c r="C169" s="59">
        <v>29493.33</v>
      </c>
      <c r="D169" s="19"/>
      <c r="E169">
        <f t="shared" si="19"/>
        <v>3656.998139450383</v>
      </c>
      <c r="F169">
        <f t="shared" si="20"/>
        <v>3657</v>
      </c>
      <c r="G169">
        <f t="shared" si="21"/>
        <v>-6.2898100004531443E-3</v>
      </c>
      <c r="H169">
        <f t="shared" si="22"/>
        <v>-6.2898100004531443E-3</v>
      </c>
      <c r="O169">
        <f t="shared" ca="1" si="23"/>
        <v>-0.3840709033907006</v>
      </c>
      <c r="P169">
        <f t="shared" ca="1" si="24"/>
        <v>0.19853948695990464</v>
      </c>
      <c r="Q169" s="2">
        <f t="shared" si="25"/>
        <v>14474.830000000002</v>
      </c>
      <c r="R169">
        <f t="shared" si="18"/>
        <v>-6.2898100004531443E-3</v>
      </c>
      <c r="S169" s="2"/>
      <c r="W169" s="6" t="str">
        <f t="shared" si="26"/>
        <v>I</v>
      </c>
    </row>
    <row r="170" spans="1:23" x14ac:dyDescent="0.2">
      <c r="A170" s="59" t="s">
        <v>461</v>
      </c>
      <c r="B170" s="60" t="s">
        <v>186</v>
      </c>
      <c r="C170" s="59">
        <v>29564.326000000001</v>
      </c>
      <c r="D170" s="19"/>
      <c r="E170">
        <f t="shared" si="19"/>
        <v>3677.9990251076274</v>
      </c>
      <c r="F170">
        <f t="shared" si="20"/>
        <v>3678</v>
      </c>
      <c r="G170">
        <f t="shared" si="21"/>
        <v>-3.2957399998849723E-3</v>
      </c>
      <c r="H170">
        <f t="shared" si="22"/>
        <v>-3.2957399998849723E-3</v>
      </c>
      <c r="O170">
        <f t="shared" ca="1" si="23"/>
        <v>-0.38302210567999428</v>
      </c>
      <c r="P170">
        <f t="shared" ca="1" si="24"/>
        <v>0.19798609669421596</v>
      </c>
      <c r="Q170" s="2">
        <f t="shared" si="25"/>
        <v>14545.826000000001</v>
      </c>
      <c r="R170">
        <f t="shared" si="18"/>
        <v>-3.2957399998849723E-3</v>
      </c>
      <c r="S170" s="2"/>
      <c r="W170" s="6" t="str">
        <f t="shared" si="26"/>
        <v>I</v>
      </c>
    </row>
    <row r="171" spans="1:23" x14ac:dyDescent="0.2">
      <c r="A171" s="59" t="s">
        <v>461</v>
      </c>
      <c r="B171" s="60" t="s">
        <v>186</v>
      </c>
      <c r="C171" s="59">
        <v>29777.3</v>
      </c>
      <c r="D171" s="19"/>
      <c r="E171">
        <f t="shared" si="19"/>
        <v>3740.9975408263426</v>
      </c>
      <c r="F171">
        <f t="shared" si="20"/>
        <v>3741</v>
      </c>
      <c r="G171">
        <f t="shared" si="21"/>
        <v>-8.3135300010326318E-3</v>
      </c>
      <c r="H171">
        <f t="shared" si="22"/>
        <v>-8.3135300010326318E-3</v>
      </c>
      <c r="O171">
        <f t="shared" ca="1" si="23"/>
        <v>-0.37987571254787544</v>
      </c>
      <c r="P171">
        <f t="shared" ca="1" si="24"/>
        <v>0.19632592589714987</v>
      </c>
      <c r="Q171" s="2">
        <f t="shared" si="25"/>
        <v>14758.8</v>
      </c>
      <c r="R171">
        <f t="shared" si="18"/>
        <v>-8.3135300010326318E-3</v>
      </c>
      <c r="S171" s="2"/>
      <c r="W171" s="6" t="str">
        <f t="shared" si="26"/>
        <v>I</v>
      </c>
    </row>
    <row r="172" spans="1:23" x14ac:dyDescent="0.2">
      <c r="A172" s="59" t="s">
        <v>461</v>
      </c>
      <c r="B172" s="60" t="s">
        <v>186</v>
      </c>
      <c r="C172" s="59">
        <v>29865.195</v>
      </c>
      <c r="D172" s="19"/>
      <c r="E172">
        <f t="shared" si="19"/>
        <v>3766.9972146790033</v>
      </c>
      <c r="F172">
        <f t="shared" si="20"/>
        <v>3767</v>
      </c>
      <c r="G172">
        <f t="shared" si="21"/>
        <v>-9.4161099987104535E-3</v>
      </c>
      <c r="H172">
        <f t="shared" si="22"/>
        <v>-9.4161099987104535E-3</v>
      </c>
      <c r="O172">
        <f t="shared" ca="1" si="23"/>
        <v>-0.37857720109652482</v>
      </c>
      <c r="P172">
        <f t="shared" ca="1" si="24"/>
        <v>0.19564077604439245</v>
      </c>
      <c r="Q172" s="2">
        <f t="shared" si="25"/>
        <v>14846.695</v>
      </c>
      <c r="R172">
        <f t="shared" si="18"/>
        <v>-9.4161099987104535E-3</v>
      </c>
      <c r="S172" s="2"/>
      <c r="W172" s="6" t="str">
        <f t="shared" si="26"/>
        <v>I</v>
      </c>
    </row>
    <row r="173" spans="1:23" x14ac:dyDescent="0.2">
      <c r="A173" s="59" t="s">
        <v>536</v>
      </c>
      <c r="B173" s="60" t="s">
        <v>186</v>
      </c>
      <c r="C173" s="59">
        <v>30257.352999999999</v>
      </c>
      <c r="D173" s="19"/>
      <c r="E173">
        <f t="shared" si="19"/>
        <v>3882.999036155898</v>
      </c>
      <c r="F173">
        <f t="shared" si="20"/>
        <v>3883</v>
      </c>
      <c r="G173">
        <f t="shared" si="21"/>
        <v>-3.2583899992459919E-3</v>
      </c>
      <c r="H173">
        <f t="shared" si="22"/>
        <v>-3.2583899992459919E-3</v>
      </c>
      <c r="O173">
        <f t="shared" ca="1" si="23"/>
        <v>-0.37278384231357586</v>
      </c>
      <c r="P173">
        <f t="shared" ca="1" si="24"/>
        <v>0.19258395362439779</v>
      </c>
      <c r="Q173" s="2">
        <f t="shared" si="25"/>
        <v>15238.852999999999</v>
      </c>
      <c r="R173">
        <f t="shared" si="18"/>
        <v>-3.2583899992459919E-3</v>
      </c>
      <c r="S173" s="2"/>
      <c r="W173" s="6" t="str">
        <f t="shared" si="26"/>
        <v>I</v>
      </c>
    </row>
    <row r="174" spans="1:23" x14ac:dyDescent="0.2">
      <c r="A174" s="59" t="s">
        <v>536</v>
      </c>
      <c r="B174" s="60" t="s">
        <v>186</v>
      </c>
      <c r="C174" s="59">
        <v>30622.45</v>
      </c>
      <c r="D174" s="19"/>
      <c r="E174">
        <f t="shared" si="19"/>
        <v>3990.9961113545428</v>
      </c>
      <c r="F174">
        <f t="shared" si="20"/>
        <v>3991</v>
      </c>
      <c r="G174">
        <f t="shared" si="21"/>
        <v>-1.3146029999916209E-2</v>
      </c>
      <c r="H174">
        <f t="shared" si="22"/>
        <v>-1.3146029999916209E-2</v>
      </c>
      <c r="O174">
        <f t="shared" ca="1" si="23"/>
        <v>-0.36739002551565786</v>
      </c>
      <c r="P174">
        <f t="shared" ca="1" si="24"/>
        <v>0.18973794654371307</v>
      </c>
      <c r="Q174" s="2">
        <f t="shared" si="25"/>
        <v>15603.95</v>
      </c>
      <c r="R174">
        <f t="shared" ref="R174:R237" si="27">G174</f>
        <v>-1.3146029999916209E-2</v>
      </c>
      <c r="S174" s="2"/>
      <c r="W174" s="6" t="str">
        <f t="shared" si="26"/>
        <v>I</v>
      </c>
    </row>
    <row r="175" spans="1:23" x14ac:dyDescent="0.2">
      <c r="A175" s="59" t="s">
        <v>536</v>
      </c>
      <c r="B175" s="60" t="s">
        <v>186</v>
      </c>
      <c r="C175" s="59">
        <v>30933.473999999998</v>
      </c>
      <c r="D175" s="19"/>
      <c r="E175">
        <f t="shared" si="19"/>
        <v>4082.9981883822447</v>
      </c>
      <c r="F175">
        <f t="shared" si="20"/>
        <v>4083</v>
      </c>
      <c r="G175">
        <f t="shared" si="21"/>
        <v>-6.1243900017871056E-3</v>
      </c>
      <c r="H175">
        <f t="shared" si="22"/>
        <v>-6.1243900017871056E-3</v>
      </c>
      <c r="O175">
        <f t="shared" ca="1" si="23"/>
        <v>-0.36279529268780175</v>
      </c>
      <c r="P175">
        <f t="shared" ca="1" si="24"/>
        <v>0.18731357014164834</v>
      </c>
      <c r="Q175" s="2">
        <f t="shared" si="25"/>
        <v>15914.973999999998</v>
      </c>
      <c r="R175">
        <f t="shared" si="27"/>
        <v>-6.1243900017871056E-3</v>
      </c>
      <c r="S175" s="2"/>
      <c r="W175" s="6" t="str">
        <f t="shared" si="26"/>
        <v>I</v>
      </c>
    </row>
    <row r="176" spans="1:23" x14ac:dyDescent="0.2">
      <c r="A176" s="59" t="s">
        <v>536</v>
      </c>
      <c r="B176" s="60" t="s">
        <v>186</v>
      </c>
      <c r="C176" s="59">
        <v>31004.47</v>
      </c>
      <c r="D176" s="19"/>
      <c r="E176">
        <f t="shared" si="19"/>
        <v>4103.9990740394896</v>
      </c>
      <c r="F176">
        <f t="shared" si="20"/>
        <v>4104</v>
      </c>
      <c r="G176">
        <f t="shared" si="21"/>
        <v>-3.1303200012189336E-3</v>
      </c>
      <c r="H176">
        <f t="shared" si="22"/>
        <v>-3.1303200012189336E-3</v>
      </c>
      <c r="O176">
        <f t="shared" ca="1" si="23"/>
        <v>-0.36174649497709549</v>
      </c>
      <c r="P176">
        <f t="shared" ca="1" si="24"/>
        <v>0.18676017987595966</v>
      </c>
      <c r="Q176" s="2">
        <f t="shared" si="25"/>
        <v>15985.970000000001</v>
      </c>
      <c r="R176">
        <f t="shared" si="27"/>
        <v>-3.1303200012189336E-3</v>
      </c>
      <c r="S176" s="2"/>
      <c r="W176" s="6" t="str">
        <f t="shared" si="26"/>
        <v>I</v>
      </c>
    </row>
    <row r="177" spans="1:23" x14ac:dyDescent="0.2">
      <c r="A177" s="59" t="s">
        <v>579</v>
      </c>
      <c r="B177" s="60" t="s">
        <v>186</v>
      </c>
      <c r="C177" s="59">
        <v>32441.218000000001</v>
      </c>
      <c r="D177" s="19"/>
      <c r="E177">
        <f t="shared" si="19"/>
        <v>4528.9945733109207</v>
      </c>
      <c r="F177">
        <f t="shared" si="20"/>
        <v>4529</v>
      </c>
      <c r="G177">
        <f t="shared" si="21"/>
        <v>-1.8345570002566092E-2</v>
      </c>
      <c r="H177">
        <f t="shared" si="22"/>
        <v>-1.8345570002566092E-2</v>
      </c>
      <c r="O177">
        <f t="shared" ca="1" si="23"/>
        <v>-0.34052082702232556</v>
      </c>
      <c r="P177">
        <f t="shared" ca="1" si="24"/>
        <v>0.1755606149751171</v>
      </c>
      <c r="Q177" s="2">
        <f t="shared" si="25"/>
        <v>17422.718000000001</v>
      </c>
      <c r="R177">
        <f t="shared" si="27"/>
        <v>-1.8345570002566092E-2</v>
      </c>
      <c r="S177" s="2"/>
      <c r="W177" s="6" t="str">
        <f t="shared" si="26"/>
        <v>I</v>
      </c>
    </row>
    <row r="178" spans="1:23" x14ac:dyDescent="0.2">
      <c r="A178" s="59" t="s">
        <v>673</v>
      </c>
      <c r="B178" s="60" t="s">
        <v>186</v>
      </c>
      <c r="C178" s="59">
        <v>32718.434000000001</v>
      </c>
      <c r="D178" s="19"/>
      <c r="E178">
        <f t="shared" si="19"/>
        <v>4610.9961159099212</v>
      </c>
      <c r="F178">
        <f t="shared" si="20"/>
        <v>4611</v>
      </c>
      <c r="G178">
        <f t="shared" si="21"/>
        <v>-1.3130629999068333E-2</v>
      </c>
      <c r="H178">
        <f t="shared" si="22"/>
        <v>-1.3130629999068333E-2</v>
      </c>
      <c r="O178">
        <f t="shared" ca="1" si="23"/>
        <v>-0.33642552167575823</v>
      </c>
      <c r="P178">
        <f t="shared" ca="1" si="24"/>
        <v>0.17339975774718983</v>
      </c>
      <c r="Q178" s="2">
        <f t="shared" si="25"/>
        <v>17699.934000000001</v>
      </c>
      <c r="R178">
        <f t="shared" si="27"/>
        <v>-1.3130629999068333E-2</v>
      </c>
      <c r="S178" s="2"/>
      <c r="W178" s="6" t="str">
        <f t="shared" si="26"/>
        <v>I</v>
      </c>
    </row>
    <row r="179" spans="1:23" x14ac:dyDescent="0.2">
      <c r="A179" s="59" t="s">
        <v>673</v>
      </c>
      <c r="B179" s="60" t="s">
        <v>186</v>
      </c>
      <c r="C179" s="59">
        <v>32850.277999999998</v>
      </c>
      <c r="D179" s="19"/>
      <c r="E179">
        <f t="shared" si="19"/>
        <v>4649.9960703945917</v>
      </c>
      <c r="F179">
        <f t="shared" si="20"/>
        <v>4650</v>
      </c>
      <c r="G179">
        <f t="shared" si="21"/>
        <v>-1.3284500004374422E-2</v>
      </c>
      <c r="H179">
        <f t="shared" si="22"/>
        <v>-1.3284500004374422E-2</v>
      </c>
      <c r="O179">
        <f t="shared" ca="1" si="23"/>
        <v>-0.33447775449873229</v>
      </c>
      <c r="P179">
        <f t="shared" ca="1" si="24"/>
        <v>0.1723720329680537</v>
      </c>
      <c r="Q179" s="2">
        <f t="shared" si="25"/>
        <v>17831.777999999998</v>
      </c>
      <c r="R179">
        <f t="shared" si="27"/>
        <v>-1.3284500004374422E-2</v>
      </c>
      <c r="S179" s="2"/>
      <c r="W179" s="6" t="str">
        <f t="shared" si="26"/>
        <v>I</v>
      </c>
    </row>
    <row r="180" spans="1:23" x14ac:dyDescent="0.2">
      <c r="A180" s="59" t="s">
        <v>679</v>
      </c>
      <c r="B180" s="60" t="s">
        <v>186</v>
      </c>
      <c r="C180" s="59">
        <v>33171.436000000002</v>
      </c>
      <c r="D180" s="19"/>
      <c r="E180">
        <f t="shared" si="19"/>
        <v>4744.9958229990953</v>
      </c>
      <c r="F180">
        <f t="shared" si="20"/>
        <v>4745</v>
      </c>
      <c r="G180">
        <f t="shared" si="21"/>
        <v>-1.4120849999017082E-2</v>
      </c>
      <c r="H180">
        <f t="shared" si="22"/>
        <v>-1.4120849999017082E-2</v>
      </c>
      <c r="O180">
        <f t="shared" ca="1" si="23"/>
        <v>-0.3297331934264896</v>
      </c>
      <c r="P180">
        <f t="shared" ca="1" si="24"/>
        <v>0.16986860081374769</v>
      </c>
      <c r="Q180" s="2">
        <f t="shared" si="25"/>
        <v>18152.936000000002</v>
      </c>
      <c r="R180">
        <f t="shared" si="27"/>
        <v>-1.4120849999017082E-2</v>
      </c>
      <c r="S180" s="2"/>
      <c r="W180" s="6" t="str">
        <f t="shared" si="26"/>
        <v>I</v>
      </c>
    </row>
    <row r="181" spans="1:23" x14ac:dyDescent="0.2">
      <c r="A181" s="59" t="s">
        <v>682</v>
      </c>
      <c r="B181" s="60" t="s">
        <v>186</v>
      </c>
      <c r="C181" s="59">
        <v>33188.339999999997</v>
      </c>
      <c r="D181" s="19"/>
      <c r="E181">
        <f t="shared" si="19"/>
        <v>4749.9960902134444</v>
      </c>
      <c r="F181">
        <f t="shared" si="20"/>
        <v>4750</v>
      </c>
      <c r="G181">
        <f t="shared" si="21"/>
        <v>-1.3217500003520399E-2</v>
      </c>
      <c r="H181">
        <f t="shared" si="22"/>
        <v>-1.3217500003520399E-2</v>
      </c>
      <c r="O181">
        <f t="shared" ca="1" si="23"/>
        <v>-0.32948347968584524</v>
      </c>
      <c r="P181">
        <f t="shared" ca="1" si="24"/>
        <v>0.16973684122667895</v>
      </c>
      <c r="Q181" s="2">
        <f t="shared" si="25"/>
        <v>18169.839999999997</v>
      </c>
      <c r="R181">
        <f t="shared" si="27"/>
        <v>-1.3217500003520399E-2</v>
      </c>
      <c r="S181" s="2"/>
      <c r="W181" s="6" t="str">
        <f t="shared" si="26"/>
        <v>I</v>
      </c>
    </row>
    <row r="182" spans="1:23" x14ac:dyDescent="0.2">
      <c r="A182" s="59" t="s">
        <v>688</v>
      </c>
      <c r="B182" s="60" t="s">
        <v>186</v>
      </c>
      <c r="C182" s="59">
        <v>33195.099399999999</v>
      </c>
      <c r="D182" s="19"/>
      <c r="E182">
        <f t="shared" si="19"/>
        <v>4751.9955463308552</v>
      </c>
      <c r="F182">
        <f t="shared" si="20"/>
        <v>4752</v>
      </c>
      <c r="G182">
        <f t="shared" si="21"/>
        <v>-1.5056160002131946E-2</v>
      </c>
      <c r="H182">
        <f t="shared" si="22"/>
        <v>-1.5056160002131946E-2</v>
      </c>
      <c r="O182">
        <f t="shared" ca="1" si="23"/>
        <v>-0.32938359418958751</v>
      </c>
      <c r="P182">
        <f t="shared" ca="1" si="24"/>
        <v>0.16968413739185148</v>
      </c>
      <c r="Q182" s="2">
        <f t="shared" si="25"/>
        <v>18176.599399999999</v>
      </c>
      <c r="R182">
        <f t="shared" si="27"/>
        <v>-1.5056160002131946E-2</v>
      </c>
      <c r="S182" s="2"/>
      <c r="W182" s="6" t="str">
        <f t="shared" si="26"/>
        <v>I</v>
      </c>
    </row>
    <row r="183" spans="1:23" x14ac:dyDescent="0.2">
      <c r="A183" s="59" t="s">
        <v>692</v>
      </c>
      <c r="B183" s="60" t="s">
        <v>186</v>
      </c>
      <c r="C183" s="59">
        <v>33455.415999999997</v>
      </c>
      <c r="D183" s="19"/>
      <c r="E183">
        <f t="shared" si="19"/>
        <v>4828.9981824129236</v>
      </c>
      <c r="F183">
        <f t="shared" si="20"/>
        <v>4829</v>
      </c>
      <c r="G183">
        <f t="shared" si="21"/>
        <v>-6.1445700048352592E-3</v>
      </c>
      <c r="H183">
        <f t="shared" si="22"/>
        <v>-6.1445700048352592E-3</v>
      </c>
      <c r="O183">
        <f t="shared" ca="1" si="23"/>
        <v>-0.3255380025836645</v>
      </c>
      <c r="P183">
        <f t="shared" ca="1" si="24"/>
        <v>0.16765503975099294</v>
      </c>
      <c r="Q183" s="2">
        <f t="shared" si="25"/>
        <v>18436.915999999997</v>
      </c>
      <c r="R183">
        <f t="shared" si="27"/>
        <v>-6.1445700048352592E-3</v>
      </c>
      <c r="S183" s="2"/>
      <c r="W183" s="6" t="str">
        <f t="shared" si="26"/>
        <v>I</v>
      </c>
    </row>
    <row r="184" spans="1:23" x14ac:dyDescent="0.2">
      <c r="A184" s="59" t="s">
        <v>696</v>
      </c>
      <c r="B184" s="60" t="s">
        <v>186</v>
      </c>
      <c r="C184" s="59">
        <v>33455.421999999999</v>
      </c>
      <c r="D184" s="19"/>
      <c r="E184">
        <f t="shared" si="19"/>
        <v>4828.9999572356455</v>
      </c>
      <c r="F184">
        <f t="shared" si="20"/>
        <v>4829</v>
      </c>
      <c r="G184">
        <f t="shared" si="21"/>
        <v>-1.4457000361289829E-4</v>
      </c>
      <c r="H184">
        <f t="shared" si="22"/>
        <v>-1.4457000361289829E-4</v>
      </c>
      <c r="O184">
        <f t="shared" ca="1" si="23"/>
        <v>-0.3255380025836645</v>
      </c>
      <c r="P184">
        <f t="shared" ca="1" si="24"/>
        <v>0.16765503975099294</v>
      </c>
      <c r="Q184" s="2">
        <f t="shared" si="25"/>
        <v>18436.921999999999</v>
      </c>
      <c r="R184">
        <f t="shared" si="27"/>
        <v>-1.4457000361289829E-4</v>
      </c>
      <c r="S184" s="2"/>
      <c r="W184" s="6" t="str">
        <f t="shared" si="26"/>
        <v>I</v>
      </c>
    </row>
    <row r="185" spans="1:23" x14ac:dyDescent="0.2">
      <c r="A185" s="59" t="s">
        <v>692</v>
      </c>
      <c r="B185" s="60" t="s">
        <v>186</v>
      </c>
      <c r="C185" s="59">
        <v>33472.319000000003</v>
      </c>
      <c r="D185" s="19"/>
      <c r="E185">
        <f t="shared" si="19"/>
        <v>4833.9981538234897</v>
      </c>
      <c r="F185">
        <f t="shared" si="20"/>
        <v>4834</v>
      </c>
      <c r="G185">
        <f t="shared" si="21"/>
        <v>-6.2412199986283667E-3</v>
      </c>
      <c r="H185">
        <f t="shared" si="22"/>
        <v>-6.2412199986283667E-3</v>
      </c>
      <c r="O185">
        <f t="shared" ca="1" si="23"/>
        <v>-0.32528828884302013</v>
      </c>
      <c r="P185">
        <f t="shared" ca="1" si="24"/>
        <v>0.1675232801639242</v>
      </c>
      <c r="Q185" s="2">
        <f t="shared" si="25"/>
        <v>18453.819000000003</v>
      </c>
      <c r="R185">
        <f t="shared" si="27"/>
        <v>-6.2412199986283667E-3</v>
      </c>
      <c r="S185" s="2"/>
      <c r="W185" s="6" t="str">
        <f t="shared" si="26"/>
        <v>I</v>
      </c>
    </row>
    <row r="186" spans="1:23" x14ac:dyDescent="0.2">
      <c r="A186" s="59" t="s">
        <v>692</v>
      </c>
      <c r="B186" s="60" t="s">
        <v>186</v>
      </c>
      <c r="C186" s="59">
        <v>33482.46</v>
      </c>
      <c r="D186" s="19"/>
      <c r="E186">
        <f t="shared" si="19"/>
        <v>4836.9979000267967</v>
      </c>
      <c r="F186">
        <f t="shared" si="20"/>
        <v>4837</v>
      </c>
      <c r="G186">
        <f t="shared" si="21"/>
        <v>-7.0992100008879788E-3</v>
      </c>
      <c r="H186">
        <f t="shared" si="22"/>
        <v>-7.0992100008879788E-3</v>
      </c>
      <c r="O186">
        <f t="shared" ca="1" si="23"/>
        <v>-0.32513846059863349</v>
      </c>
      <c r="P186">
        <f t="shared" ca="1" si="24"/>
        <v>0.16744422441168297</v>
      </c>
      <c r="Q186" s="2">
        <f t="shared" si="25"/>
        <v>18463.96</v>
      </c>
      <c r="R186">
        <f t="shared" si="27"/>
        <v>-7.0992100008879788E-3</v>
      </c>
      <c r="S186" s="2"/>
      <c r="W186" s="6" t="str">
        <f t="shared" si="26"/>
        <v>I</v>
      </c>
    </row>
    <row r="187" spans="1:23" x14ac:dyDescent="0.2">
      <c r="A187" s="59" t="s">
        <v>692</v>
      </c>
      <c r="B187" s="60" t="s">
        <v>186</v>
      </c>
      <c r="C187" s="59">
        <v>33509.498</v>
      </c>
      <c r="D187" s="19"/>
      <c r="E187">
        <f t="shared" si="19"/>
        <v>4844.9958428179489</v>
      </c>
      <c r="F187">
        <f t="shared" si="20"/>
        <v>4845</v>
      </c>
      <c r="G187">
        <f t="shared" si="21"/>
        <v>-1.4053850005439017E-2</v>
      </c>
      <c r="H187">
        <f t="shared" si="22"/>
        <v>-1.4053850005439017E-2</v>
      </c>
      <c r="O187">
        <f t="shared" ca="1" si="23"/>
        <v>-0.32473891861360255</v>
      </c>
      <c r="P187">
        <f t="shared" ca="1" si="24"/>
        <v>0.16723340907237297</v>
      </c>
      <c r="Q187" s="2">
        <f t="shared" si="25"/>
        <v>18490.998</v>
      </c>
      <c r="R187">
        <f t="shared" si="27"/>
        <v>-1.4053850005439017E-2</v>
      </c>
      <c r="S187" s="2"/>
      <c r="W187" s="6" t="str">
        <f t="shared" si="26"/>
        <v>I</v>
      </c>
    </row>
    <row r="188" spans="1:23" x14ac:dyDescent="0.2">
      <c r="A188" s="59" t="s">
        <v>707</v>
      </c>
      <c r="B188" s="60" t="s">
        <v>186</v>
      </c>
      <c r="C188" s="59">
        <v>33509.5</v>
      </c>
      <c r="D188" s="19"/>
      <c r="E188">
        <f t="shared" si="19"/>
        <v>4844.9964344255222</v>
      </c>
      <c r="F188">
        <f t="shared" si="20"/>
        <v>4845</v>
      </c>
      <c r="G188">
        <f t="shared" si="21"/>
        <v>-1.2053850005031563E-2</v>
      </c>
      <c r="H188">
        <f t="shared" si="22"/>
        <v>-1.2053850005031563E-2</v>
      </c>
      <c r="O188">
        <f t="shared" ca="1" si="23"/>
        <v>-0.32473891861360255</v>
      </c>
      <c r="P188">
        <f t="shared" ca="1" si="24"/>
        <v>0.16723340907237297</v>
      </c>
      <c r="Q188" s="2">
        <f t="shared" si="25"/>
        <v>18491</v>
      </c>
      <c r="R188">
        <f t="shared" si="27"/>
        <v>-1.2053850005031563E-2</v>
      </c>
      <c r="S188" s="2"/>
      <c r="W188" s="6" t="str">
        <f t="shared" si="26"/>
        <v>I</v>
      </c>
    </row>
    <row r="189" spans="1:23" x14ac:dyDescent="0.2">
      <c r="A189" s="59" t="s">
        <v>711</v>
      </c>
      <c r="B189" s="60" t="s">
        <v>186</v>
      </c>
      <c r="C189" s="59">
        <v>33509.504000000001</v>
      </c>
      <c r="D189" s="19"/>
      <c r="E189">
        <f t="shared" si="19"/>
        <v>4844.9976176406708</v>
      </c>
      <c r="F189">
        <f t="shared" si="20"/>
        <v>4845</v>
      </c>
      <c r="G189">
        <f t="shared" si="21"/>
        <v>-8.0538500042166561E-3</v>
      </c>
      <c r="H189">
        <f t="shared" si="22"/>
        <v>-8.0538500042166561E-3</v>
      </c>
      <c r="O189">
        <f t="shared" ca="1" si="23"/>
        <v>-0.32473891861360255</v>
      </c>
      <c r="P189">
        <f t="shared" ca="1" si="24"/>
        <v>0.16723340907237297</v>
      </c>
      <c r="Q189" s="2">
        <f t="shared" si="25"/>
        <v>18491.004000000001</v>
      </c>
      <c r="R189">
        <f t="shared" si="27"/>
        <v>-8.0538500042166561E-3</v>
      </c>
      <c r="S189" s="2"/>
      <c r="W189" s="6" t="str">
        <f t="shared" si="26"/>
        <v>I</v>
      </c>
    </row>
    <row r="190" spans="1:23" x14ac:dyDescent="0.2">
      <c r="A190" s="59" t="s">
        <v>692</v>
      </c>
      <c r="B190" s="60" t="s">
        <v>186</v>
      </c>
      <c r="C190" s="59">
        <v>33509.506999999998</v>
      </c>
      <c r="D190" s="19"/>
      <c r="E190">
        <f t="shared" si="19"/>
        <v>4844.9985050520309</v>
      </c>
      <c r="F190">
        <f t="shared" si="20"/>
        <v>4845</v>
      </c>
      <c r="G190">
        <f t="shared" si="21"/>
        <v>-5.0538500072434545E-3</v>
      </c>
      <c r="H190">
        <f t="shared" si="22"/>
        <v>-5.0538500072434545E-3</v>
      </c>
      <c r="O190">
        <f t="shared" ca="1" si="23"/>
        <v>-0.32473891861360255</v>
      </c>
      <c r="P190">
        <f t="shared" ca="1" si="24"/>
        <v>0.16723340907237297</v>
      </c>
      <c r="Q190" s="2">
        <f t="shared" si="25"/>
        <v>18491.006999999998</v>
      </c>
      <c r="R190">
        <f t="shared" si="27"/>
        <v>-5.0538500072434545E-3</v>
      </c>
      <c r="S190" s="2"/>
      <c r="W190" s="6" t="str">
        <f t="shared" si="26"/>
        <v>I</v>
      </c>
    </row>
    <row r="191" spans="1:23" x14ac:dyDescent="0.2">
      <c r="A191" s="59" t="s">
        <v>692</v>
      </c>
      <c r="B191" s="60" t="s">
        <v>186</v>
      </c>
      <c r="C191" s="59">
        <v>33509.510999999999</v>
      </c>
      <c r="D191" s="19"/>
      <c r="E191">
        <f t="shared" si="19"/>
        <v>4844.9996882671785</v>
      </c>
      <c r="F191">
        <f t="shared" si="20"/>
        <v>4845</v>
      </c>
      <c r="G191">
        <f t="shared" si="21"/>
        <v>-1.0538500064285472E-3</v>
      </c>
      <c r="H191">
        <f t="shared" si="22"/>
        <v>-1.0538500064285472E-3</v>
      </c>
      <c r="O191">
        <f t="shared" ca="1" si="23"/>
        <v>-0.32473891861360255</v>
      </c>
      <c r="P191">
        <f t="shared" ca="1" si="24"/>
        <v>0.16723340907237297</v>
      </c>
      <c r="Q191" s="2">
        <f t="shared" si="25"/>
        <v>18491.010999999999</v>
      </c>
      <c r="R191">
        <f t="shared" si="27"/>
        <v>-1.0538500064285472E-3</v>
      </c>
      <c r="S191" s="2"/>
      <c r="W191" s="6" t="str">
        <f t="shared" si="26"/>
        <v>I</v>
      </c>
    </row>
    <row r="192" spans="1:23" x14ac:dyDescent="0.2">
      <c r="A192" s="59" t="s">
        <v>692</v>
      </c>
      <c r="B192" s="60" t="s">
        <v>186</v>
      </c>
      <c r="C192" s="59">
        <v>33526.411</v>
      </c>
      <c r="D192" s="19"/>
      <c r="E192">
        <f t="shared" si="19"/>
        <v>4849.9987722663818</v>
      </c>
      <c r="F192">
        <f t="shared" si="20"/>
        <v>4850</v>
      </c>
      <c r="G192">
        <f t="shared" si="21"/>
        <v>-4.150500004470814E-3</v>
      </c>
      <c r="H192">
        <f t="shared" si="22"/>
        <v>-4.150500004470814E-3</v>
      </c>
      <c r="O192">
        <f t="shared" ca="1" si="23"/>
        <v>-0.32448920487295818</v>
      </c>
      <c r="P192">
        <f t="shared" ca="1" si="24"/>
        <v>0.16710164948530423</v>
      </c>
      <c r="Q192" s="2">
        <f t="shared" si="25"/>
        <v>18507.911</v>
      </c>
      <c r="R192">
        <f t="shared" si="27"/>
        <v>-4.150500004470814E-3</v>
      </c>
      <c r="S192" s="2"/>
      <c r="W192" s="6" t="str">
        <f t="shared" si="26"/>
        <v>I</v>
      </c>
    </row>
    <row r="193" spans="1:23" x14ac:dyDescent="0.2">
      <c r="A193" s="59" t="s">
        <v>724</v>
      </c>
      <c r="B193" s="60" t="s">
        <v>186</v>
      </c>
      <c r="C193" s="59">
        <v>33560.197999999997</v>
      </c>
      <c r="D193" s="19"/>
      <c r="E193">
        <f t="shared" si="19"/>
        <v>4859.993094815557</v>
      </c>
      <c r="F193">
        <f t="shared" si="20"/>
        <v>4860</v>
      </c>
      <c r="G193">
        <f t="shared" si="21"/>
        <v>-2.3343800006841775E-2</v>
      </c>
      <c r="H193">
        <f t="shared" si="22"/>
        <v>-2.3343800006841775E-2</v>
      </c>
      <c r="O193">
        <f t="shared" ca="1" si="23"/>
        <v>-0.32398977739166951</v>
      </c>
      <c r="P193">
        <f t="shared" ca="1" si="24"/>
        <v>0.16683813031116676</v>
      </c>
      <c r="Q193" s="2">
        <f t="shared" si="25"/>
        <v>18541.697999999997</v>
      </c>
      <c r="R193">
        <f t="shared" si="27"/>
        <v>-2.3343800006841775E-2</v>
      </c>
      <c r="S193" s="2"/>
      <c r="W193" s="6" t="str">
        <f t="shared" si="26"/>
        <v>I</v>
      </c>
    </row>
    <row r="194" spans="1:23" x14ac:dyDescent="0.2">
      <c r="A194" s="59" t="s">
        <v>692</v>
      </c>
      <c r="B194" s="60" t="s">
        <v>186</v>
      </c>
      <c r="C194" s="59">
        <v>33570.339999999997</v>
      </c>
      <c r="D194" s="19"/>
      <c r="E194">
        <f t="shared" si="19"/>
        <v>4862.9931368226526</v>
      </c>
      <c r="F194">
        <f t="shared" si="20"/>
        <v>4863</v>
      </c>
      <c r="G194">
        <f t="shared" si="21"/>
        <v>-2.3201790005259681E-2</v>
      </c>
      <c r="H194">
        <f t="shared" si="22"/>
        <v>-2.3201790005259681E-2</v>
      </c>
      <c r="O194">
        <f t="shared" ca="1" si="23"/>
        <v>-0.32383994914728287</v>
      </c>
      <c r="P194">
        <f t="shared" ca="1" si="24"/>
        <v>0.16675907455892552</v>
      </c>
      <c r="Q194" s="2">
        <f t="shared" si="25"/>
        <v>18551.839999999997</v>
      </c>
      <c r="R194">
        <f t="shared" si="27"/>
        <v>-2.3201790005259681E-2</v>
      </c>
      <c r="S194" s="2"/>
      <c r="W194" s="6" t="str">
        <f t="shared" si="26"/>
        <v>I</v>
      </c>
    </row>
    <row r="195" spans="1:23" x14ac:dyDescent="0.2">
      <c r="A195" s="59" t="s">
        <v>729</v>
      </c>
      <c r="B195" s="60" t="s">
        <v>186</v>
      </c>
      <c r="C195" s="59">
        <v>33570.347999999998</v>
      </c>
      <c r="D195" s="19"/>
      <c r="E195">
        <f t="shared" si="19"/>
        <v>4862.9955032529488</v>
      </c>
      <c r="F195">
        <f t="shared" si="20"/>
        <v>4863</v>
      </c>
      <c r="G195">
        <f t="shared" si="21"/>
        <v>-1.5201790003629867E-2</v>
      </c>
      <c r="H195">
        <f t="shared" si="22"/>
        <v>-1.5201790003629867E-2</v>
      </c>
      <c r="O195">
        <f t="shared" ca="1" si="23"/>
        <v>-0.32383994914728287</v>
      </c>
      <c r="P195">
        <f t="shared" ca="1" si="24"/>
        <v>0.16675907455892552</v>
      </c>
      <c r="Q195" s="2">
        <f t="shared" si="25"/>
        <v>18551.847999999998</v>
      </c>
      <c r="R195">
        <f t="shared" si="27"/>
        <v>-1.5201790003629867E-2</v>
      </c>
      <c r="S195" s="2"/>
      <c r="W195" s="6" t="str">
        <f t="shared" si="26"/>
        <v>I</v>
      </c>
    </row>
    <row r="196" spans="1:23" x14ac:dyDescent="0.2">
      <c r="A196" s="59" t="s">
        <v>682</v>
      </c>
      <c r="B196" s="60" t="s">
        <v>186</v>
      </c>
      <c r="C196" s="59">
        <v>33570.353000000003</v>
      </c>
      <c r="D196" s="19"/>
      <c r="E196">
        <f t="shared" si="19"/>
        <v>4862.9969822718849</v>
      </c>
      <c r="F196">
        <f t="shared" si="20"/>
        <v>4863</v>
      </c>
      <c r="G196">
        <f t="shared" si="21"/>
        <v>-1.0201789998973254E-2</v>
      </c>
      <c r="H196">
        <f t="shared" si="22"/>
        <v>-1.0201789998973254E-2</v>
      </c>
      <c r="O196">
        <f t="shared" ca="1" si="23"/>
        <v>-0.32383994914728287</v>
      </c>
      <c r="P196">
        <f t="shared" ca="1" si="24"/>
        <v>0.16675907455892552</v>
      </c>
      <c r="Q196" s="2">
        <f t="shared" si="25"/>
        <v>18551.853000000003</v>
      </c>
      <c r="R196">
        <f t="shared" si="27"/>
        <v>-1.0201789998973254E-2</v>
      </c>
      <c r="S196" s="2"/>
      <c r="W196" s="6" t="str">
        <f t="shared" si="26"/>
        <v>I</v>
      </c>
    </row>
    <row r="197" spans="1:23" x14ac:dyDescent="0.2">
      <c r="A197" s="59" t="s">
        <v>692</v>
      </c>
      <c r="B197" s="60" t="s">
        <v>186</v>
      </c>
      <c r="C197" s="59">
        <v>33891.506000000001</v>
      </c>
      <c r="D197" s="19"/>
      <c r="E197">
        <f t="shared" si="19"/>
        <v>4957.9952558574523</v>
      </c>
      <c r="F197">
        <f t="shared" si="20"/>
        <v>4958</v>
      </c>
      <c r="G197">
        <f t="shared" si="21"/>
        <v>-1.6038139998272527E-2</v>
      </c>
      <c r="H197">
        <f t="shared" si="22"/>
        <v>-1.6038139998272527E-2</v>
      </c>
      <c r="O197">
        <f t="shared" ca="1" si="23"/>
        <v>-0.31909538807504023</v>
      </c>
      <c r="P197">
        <f t="shared" ca="1" si="24"/>
        <v>0.16425564240461954</v>
      </c>
      <c r="Q197" s="2">
        <f t="shared" si="25"/>
        <v>18873.006000000001</v>
      </c>
      <c r="R197">
        <f t="shared" si="27"/>
        <v>-1.6038139998272527E-2</v>
      </c>
      <c r="S197" s="2"/>
      <c r="W197" s="6" t="str">
        <f t="shared" si="26"/>
        <v>I</v>
      </c>
    </row>
    <row r="198" spans="1:23" x14ac:dyDescent="0.2">
      <c r="A198" s="59" t="s">
        <v>739</v>
      </c>
      <c r="B198" s="60" t="s">
        <v>186</v>
      </c>
      <c r="C198" s="59">
        <v>34131.536999999997</v>
      </c>
      <c r="D198" s="19"/>
      <c r="E198">
        <f t="shared" si="19"/>
        <v>5028.9973346392699</v>
      </c>
      <c r="F198">
        <f t="shared" si="20"/>
        <v>5029</v>
      </c>
      <c r="G198">
        <f t="shared" si="21"/>
        <v>-9.0105700073763728E-3</v>
      </c>
      <c r="H198">
        <f t="shared" si="22"/>
        <v>-9.0105700073763728E-3</v>
      </c>
      <c r="O198">
        <f t="shared" ca="1" si="23"/>
        <v>-0.31554945295789039</v>
      </c>
      <c r="P198">
        <f t="shared" ca="1" si="24"/>
        <v>0.1623846562682435</v>
      </c>
      <c r="Q198" s="2">
        <f t="shared" si="25"/>
        <v>19113.036999999997</v>
      </c>
      <c r="R198">
        <f t="shared" si="27"/>
        <v>-9.0105700073763728E-3</v>
      </c>
      <c r="S198" s="2"/>
      <c r="W198" s="6" t="str">
        <f t="shared" si="26"/>
        <v>I</v>
      </c>
    </row>
    <row r="199" spans="1:23" x14ac:dyDescent="0.2">
      <c r="A199" s="59" t="s">
        <v>739</v>
      </c>
      <c r="B199" s="60" t="s">
        <v>186</v>
      </c>
      <c r="C199" s="59">
        <v>34273.521999999997</v>
      </c>
      <c r="D199" s="19"/>
      <c r="E199">
        <f t="shared" si="19"/>
        <v>5070.9970353272502</v>
      </c>
      <c r="F199">
        <f t="shared" si="20"/>
        <v>5071</v>
      </c>
      <c r="G199">
        <f t="shared" si="21"/>
        <v>-1.0022430004028138E-2</v>
      </c>
      <c r="H199">
        <f t="shared" si="22"/>
        <v>-1.0022430004028138E-2</v>
      </c>
      <c r="O199">
        <f t="shared" ca="1" si="23"/>
        <v>-0.31345185753647786</v>
      </c>
      <c r="P199">
        <f t="shared" ca="1" si="24"/>
        <v>0.16127787573686611</v>
      </c>
      <c r="Q199" s="2">
        <f t="shared" si="25"/>
        <v>19255.021999999997</v>
      </c>
      <c r="R199">
        <f t="shared" si="27"/>
        <v>-1.0022430004028138E-2</v>
      </c>
      <c r="S199" s="2"/>
      <c r="W199" s="6" t="str">
        <f t="shared" si="26"/>
        <v>I</v>
      </c>
    </row>
    <row r="200" spans="1:23" x14ac:dyDescent="0.2">
      <c r="A200" s="37" t="s">
        <v>201</v>
      </c>
      <c r="B200" s="38" t="s">
        <v>202</v>
      </c>
      <c r="C200" s="37">
        <v>34516.925000000003</v>
      </c>
      <c r="D200" s="37">
        <v>1E-3</v>
      </c>
      <c r="E200">
        <f t="shared" si="19"/>
        <v>5142.9965644786162</v>
      </c>
      <c r="F200">
        <f t="shared" si="20"/>
        <v>5143</v>
      </c>
      <c r="G200">
        <f t="shared" si="21"/>
        <v>-1.1614189999818336E-2</v>
      </c>
      <c r="H200">
        <f t="shared" si="22"/>
        <v>-1.1614189999818336E-2</v>
      </c>
      <c r="O200">
        <f t="shared" ca="1" si="23"/>
        <v>-0.30985597967119921</v>
      </c>
      <c r="P200">
        <f t="shared" ca="1" si="24"/>
        <v>0.15938053768307631</v>
      </c>
      <c r="Q200" s="2">
        <f t="shared" si="25"/>
        <v>19498.425000000003</v>
      </c>
      <c r="R200">
        <f t="shared" si="27"/>
        <v>-1.1614189999818336E-2</v>
      </c>
      <c r="S200" s="2"/>
      <c r="W200" s="6" t="str">
        <f t="shared" si="26"/>
        <v>I</v>
      </c>
    </row>
    <row r="201" spans="1:23" x14ac:dyDescent="0.2">
      <c r="A201" s="59" t="s">
        <v>707</v>
      </c>
      <c r="B201" s="60" t="s">
        <v>186</v>
      </c>
      <c r="C201" s="59">
        <v>34601.455000000002</v>
      </c>
      <c r="D201" s="19"/>
      <c r="E201">
        <f t="shared" si="19"/>
        <v>5168.0008585882397</v>
      </c>
      <c r="F201">
        <f t="shared" si="20"/>
        <v>5168</v>
      </c>
      <c r="G201">
        <f t="shared" si="21"/>
        <v>2.9025600015302189E-3</v>
      </c>
      <c r="H201">
        <f t="shared" si="22"/>
        <v>2.9025600015302189E-3</v>
      </c>
      <c r="O201">
        <f t="shared" ca="1" si="23"/>
        <v>-0.30860741096797745</v>
      </c>
      <c r="P201">
        <f t="shared" ca="1" si="24"/>
        <v>0.15872173974773263</v>
      </c>
      <c r="Q201" s="2">
        <f t="shared" si="25"/>
        <v>19582.955000000002</v>
      </c>
      <c r="R201">
        <f t="shared" si="27"/>
        <v>2.9025600015302189E-3</v>
      </c>
      <c r="S201" s="2"/>
      <c r="W201" s="6" t="str">
        <f t="shared" si="26"/>
        <v>I</v>
      </c>
    </row>
    <row r="202" spans="1:23" x14ac:dyDescent="0.2">
      <c r="A202" s="59" t="s">
        <v>707</v>
      </c>
      <c r="B202" s="60" t="s">
        <v>186</v>
      </c>
      <c r="C202" s="59">
        <v>34635.24</v>
      </c>
      <c r="D202" s="19"/>
      <c r="E202">
        <f t="shared" si="19"/>
        <v>5177.9945895298415</v>
      </c>
      <c r="F202">
        <f t="shared" si="20"/>
        <v>5178</v>
      </c>
      <c r="G202">
        <f t="shared" si="21"/>
        <v>-1.8290740008524153E-2</v>
      </c>
      <c r="H202">
        <f t="shared" si="22"/>
        <v>-1.8290740008524153E-2</v>
      </c>
      <c r="O202">
        <f t="shared" ca="1" si="23"/>
        <v>-0.30810798348668872</v>
      </c>
      <c r="P202">
        <f t="shared" ca="1" si="24"/>
        <v>0.15845822057359515</v>
      </c>
      <c r="Q202" s="2">
        <f t="shared" si="25"/>
        <v>19616.739999999998</v>
      </c>
      <c r="R202">
        <f t="shared" si="27"/>
        <v>-1.8290740008524153E-2</v>
      </c>
      <c r="S202" s="2"/>
      <c r="W202" s="6" t="str">
        <f t="shared" si="26"/>
        <v>I</v>
      </c>
    </row>
    <row r="203" spans="1:23" x14ac:dyDescent="0.2">
      <c r="A203" s="59" t="s">
        <v>753</v>
      </c>
      <c r="B203" s="60" t="s">
        <v>186</v>
      </c>
      <c r="C203" s="59">
        <v>34662.300999999999</v>
      </c>
      <c r="D203" s="19"/>
      <c r="E203">
        <f t="shared" si="19"/>
        <v>5185.9993358080928</v>
      </c>
      <c r="F203">
        <f t="shared" si="20"/>
        <v>5186</v>
      </c>
      <c r="G203">
        <f t="shared" si="21"/>
        <v>-2.2453799974755384E-3</v>
      </c>
      <c r="H203">
        <f t="shared" si="22"/>
        <v>-2.2453799974755384E-3</v>
      </c>
      <c r="O203">
        <f t="shared" ca="1" si="23"/>
        <v>-0.30770844150165777</v>
      </c>
      <c r="P203">
        <f t="shared" ca="1" si="24"/>
        <v>0.15824740523428518</v>
      </c>
      <c r="Q203" s="2">
        <f t="shared" si="25"/>
        <v>19643.800999999999</v>
      </c>
      <c r="R203">
        <f t="shared" si="27"/>
        <v>-2.2453799974755384E-3</v>
      </c>
      <c r="S203" s="2"/>
      <c r="W203" s="6" t="str">
        <f t="shared" si="26"/>
        <v>I</v>
      </c>
    </row>
    <row r="204" spans="1:23" x14ac:dyDescent="0.2">
      <c r="A204" s="59" t="s">
        <v>756</v>
      </c>
      <c r="B204" s="60" t="s">
        <v>186</v>
      </c>
      <c r="C204" s="59">
        <v>35010.502999999997</v>
      </c>
      <c r="D204" s="19"/>
      <c r="E204">
        <f t="shared" si="19"/>
        <v>5288.9988060264677</v>
      </c>
      <c r="F204">
        <f t="shared" si="20"/>
        <v>5289</v>
      </c>
      <c r="G204">
        <f t="shared" si="21"/>
        <v>-4.0363700027228333E-3</v>
      </c>
      <c r="H204">
        <f t="shared" si="22"/>
        <v>-4.0363700027228333E-3</v>
      </c>
      <c r="O204">
        <f t="shared" ca="1" si="23"/>
        <v>-0.30256433844438413</v>
      </c>
      <c r="P204">
        <f t="shared" ca="1" si="24"/>
        <v>0.15553315774066923</v>
      </c>
      <c r="Q204" s="2">
        <f t="shared" si="25"/>
        <v>19992.002999999997</v>
      </c>
      <c r="R204">
        <f t="shared" si="27"/>
        <v>-4.0363700027228333E-3</v>
      </c>
      <c r="S204" s="2"/>
      <c r="W204" s="6" t="str">
        <f t="shared" si="26"/>
        <v>I</v>
      </c>
    </row>
    <row r="205" spans="1:23" x14ac:dyDescent="0.2">
      <c r="A205" s="59" t="s">
        <v>759</v>
      </c>
      <c r="B205" s="60" t="s">
        <v>186</v>
      </c>
      <c r="C205" s="59">
        <v>35632.533000000003</v>
      </c>
      <c r="D205" s="19"/>
      <c r="E205">
        <f t="shared" si="19"/>
        <v>5472.9976356137095</v>
      </c>
      <c r="F205">
        <f t="shared" si="20"/>
        <v>5473</v>
      </c>
      <c r="G205">
        <f t="shared" si="21"/>
        <v>-7.9930900028557517E-3</v>
      </c>
      <c r="H205">
        <f t="shared" si="22"/>
        <v>-7.9930900028557517E-3</v>
      </c>
      <c r="O205">
        <f t="shared" ca="1" si="23"/>
        <v>-0.29337487278867197</v>
      </c>
      <c r="P205">
        <f t="shared" ca="1" si="24"/>
        <v>0.15068440493653976</v>
      </c>
      <c r="Q205" s="2">
        <f t="shared" si="25"/>
        <v>20614.033000000003</v>
      </c>
      <c r="R205">
        <f t="shared" si="27"/>
        <v>-7.9930900028557517E-3</v>
      </c>
      <c r="S205" s="2"/>
      <c r="W205" s="6" t="str">
        <f t="shared" si="26"/>
        <v>I</v>
      </c>
    </row>
    <row r="206" spans="1:23" x14ac:dyDescent="0.2">
      <c r="A206" s="59" t="s">
        <v>763</v>
      </c>
      <c r="B206" s="60" t="s">
        <v>186</v>
      </c>
      <c r="C206" s="59">
        <v>35696.769</v>
      </c>
      <c r="D206" s="19"/>
      <c r="E206">
        <f t="shared" si="19"/>
        <v>5491.9988876712714</v>
      </c>
      <c r="F206">
        <f t="shared" si="20"/>
        <v>5492</v>
      </c>
      <c r="G206">
        <f t="shared" si="21"/>
        <v>-3.7603599994326942E-3</v>
      </c>
      <c r="H206">
        <f t="shared" si="22"/>
        <v>-3.7603599994326942E-3</v>
      </c>
      <c r="O206">
        <f t="shared" ca="1" si="23"/>
        <v>-0.29242596057422343</v>
      </c>
      <c r="P206">
        <f t="shared" ca="1" si="24"/>
        <v>0.15018371850567855</v>
      </c>
      <c r="Q206" s="2">
        <f t="shared" si="25"/>
        <v>20678.269</v>
      </c>
      <c r="R206">
        <f t="shared" si="27"/>
        <v>-3.7603599994326942E-3</v>
      </c>
      <c r="S206" s="2"/>
      <c r="W206" s="6" t="str">
        <f t="shared" si="26"/>
        <v>I</v>
      </c>
    </row>
    <row r="207" spans="1:23" x14ac:dyDescent="0.2">
      <c r="A207" s="59" t="s">
        <v>767</v>
      </c>
      <c r="B207" s="60" t="s">
        <v>186</v>
      </c>
      <c r="C207" s="59">
        <v>36075.398999999998</v>
      </c>
      <c r="D207" s="19"/>
      <c r="E207">
        <f t="shared" si="19"/>
        <v>5603.9990755185072</v>
      </c>
      <c r="F207">
        <f t="shared" si="20"/>
        <v>5604</v>
      </c>
      <c r="G207">
        <f t="shared" si="21"/>
        <v>-3.1253200068022124E-3</v>
      </c>
      <c r="H207">
        <f t="shared" si="22"/>
        <v>-3.1253200068022124E-3</v>
      </c>
      <c r="O207">
        <f t="shared" ca="1" si="23"/>
        <v>-0.28683237278378992</v>
      </c>
      <c r="P207">
        <f t="shared" ca="1" si="24"/>
        <v>0.14723230375533886</v>
      </c>
      <c r="Q207" s="2">
        <f t="shared" si="25"/>
        <v>21056.898999999998</v>
      </c>
      <c r="R207">
        <f t="shared" si="27"/>
        <v>-3.1253200068022124E-3</v>
      </c>
      <c r="S207" s="2"/>
      <c r="W207" s="6" t="str">
        <f t="shared" si="26"/>
        <v>I</v>
      </c>
    </row>
    <row r="208" spans="1:23" x14ac:dyDescent="0.2">
      <c r="A208" s="59" t="s">
        <v>767</v>
      </c>
      <c r="B208" s="60" t="s">
        <v>186</v>
      </c>
      <c r="C208" s="59">
        <v>36075.4</v>
      </c>
      <c r="D208" s="19"/>
      <c r="E208">
        <f t="shared" si="19"/>
        <v>5603.9993713222957</v>
      </c>
      <c r="F208">
        <f t="shared" si="20"/>
        <v>5604</v>
      </c>
      <c r="G208">
        <f t="shared" si="21"/>
        <v>-2.1253200029605068E-3</v>
      </c>
      <c r="H208">
        <f t="shared" si="22"/>
        <v>-2.1253200029605068E-3</v>
      </c>
      <c r="O208">
        <f t="shared" ca="1" si="23"/>
        <v>-0.28683237278378992</v>
      </c>
      <c r="P208">
        <f t="shared" ca="1" si="24"/>
        <v>0.14723230375533886</v>
      </c>
      <c r="Q208" s="2">
        <f t="shared" si="25"/>
        <v>21056.9</v>
      </c>
      <c r="R208">
        <f t="shared" si="27"/>
        <v>-2.1253200029605068E-3</v>
      </c>
      <c r="S208" s="2"/>
      <c r="W208" s="6" t="str">
        <f t="shared" si="26"/>
        <v>I</v>
      </c>
    </row>
    <row r="209" spans="1:23" x14ac:dyDescent="0.2">
      <c r="A209" s="59" t="s">
        <v>774</v>
      </c>
      <c r="B209" s="60" t="s">
        <v>186</v>
      </c>
      <c r="C209" s="59">
        <v>36369.512999999999</v>
      </c>
      <c r="D209" s="19"/>
      <c r="E209">
        <f t="shared" si="19"/>
        <v>5690.9991105091376</v>
      </c>
      <c r="F209">
        <f t="shared" si="20"/>
        <v>5691</v>
      </c>
      <c r="G209">
        <f t="shared" si="21"/>
        <v>-3.0070300053921528E-3</v>
      </c>
      <c r="H209">
        <f t="shared" si="22"/>
        <v>-3.0070300053921528E-3</v>
      </c>
      <c r="O209">
        <f t="shared" ca="1" si="23"/>
        <v>-0.28248735369657824</v>
      </c>
      <c r="P209">
        <f t="shared" ca="1" si="24"/>
        <v>0.14493968694034287</v>
      </c>
      <c r="Q209" s="2">
        <f t="shared" si="25"/>
        <v>21351.012999999999</v>
      </c>
      <c r="R209">
        <f t="shared" si="27"/>
        <v>-3.0070300053921528E-3</v>
      </c>
      <c r="S209" s="2"/>
      <c r="W209" s="6" t="str">
        <f t="shared" si="26"/>
        <v>I</v>
      </c>
    </row>
    <row r="210" spans="1:23" x14ac:dyDescent="0.2">
      <c r="A210" s="59" t="s">
        <v>774</v>
      </c>
      <c r="B210" s="60" t="s">
        <v>186</v>
      </c>
      <c r="C210" s="59">
        <v>36457.375999999997</v>
      </c>
      <c r="D210" s="19"/>
      <c r="E210">
        <f t="shared" si="19"/>
        <v>5716.9893186406161</v>
      </c>
      <c r="F210">
        <f t="shared" si="20"/>
        <v>5717</v>
      </c>
      <c r="G210">
        <f t="shared" si="21"/>
        <v>-3.6109610002313275E-2</v>
      </c>
      <c r="H210">
        <f t="shared" si="22"/>
        <v>-3.6109610002313275E-2</v>
      </c>
      <c r="O210">
        <f t="shared" ca="1" si="23"/>
        <v>-0.28118884224522761</v>
      </c>
      <c r="P210">
        <f t="shared" ca="1" si="24"/>
        <v>0.14425453708758543</v>
      </c>
      <c r="Q210" s="2">
        <f t="shared" si="25"/>
        <v>21438.875999999997</v>
      </c>
      <c r="R210">
        <f t="shared" si="27"/>
        <v>-3.6109610002313275E-2</v>
      </c>
      <c r="S210" s="2"/>
      <c r="W210" s="6" t="str">
        <f t="shared" si="26"/>
        <v>I</v>
      </c>
    </row>
    <row r="211" spans="1:23" x14ac:dyDescent="0.2">
      <c r="A211" s="59" t="s">
        <v>774</v>
      </c>
      <c r="B211" s="60" t="s">
        <v>186</v>
      </c>
      <c r="C211" s="59">
        <v>36484.392</v>
      </c>
      <c r="D211" s="19"/>
      <c r="E211">
        <f t="shared" si="19"/>
        <v>5724.9807537484558</v>
      </c>
      <c r="F211">
        <f t="shared" si="20"/>
        <v>5725</v>
      </c>
      <c r="G211">
        <f t="shared" si="21"/>
        <v>-6.5064250004070345E-2</v>
      </c>
      <c r="H211">
        <f t="shared" si="22"/>
        <v>-6.5064250004070345E-2</v>
      </c>
      <c r="O211">
        <f t="shared" ca="1" si="23"/>
        <v>-0.28078930026019661</v>
      </c>
      <c r="P211">
        <f t="shared" ca="1" si="24"/>
        <v>0.14404372174827546</v>
      </c>
      <c r="Q211" s="2">
        <f t="shared" si="25"/>
        <v>21465.892</v>
      </c>
      <c r="R211">
        <f t="shared" si="27"/>
        <v>-6.5064250004070345E-2</v>
      </c>
      <c r="S211" s="2"/>
      <c r="W211" s="6" t="str">
        <f t="shared" si="26"/>
        <v>I</v>
      </c>
    </row>
    <row r="212" spans="1:23" x14ac:dyDescent="0.2">
      <c r="A212" s="59" t="s">
        <v>774</v>
      </c>
      <c r="B212" s="60" t="s">
        <v>186</v>
      </c>
      <c r="C212" s="59">
        <v>36822.428999999996</v>
      </c>
      <c r="D212" s="19"/>
      <c r="E212">
        <f t="shared" si="19"/>
        <v>5824.973378472635</v>
      </c>
      <c r="F212">
        <f t="shared" si="20"/>
        <v>5825</v>
      </c>
      <c r="G212">
        <f t="shared" si="21"/>
        <v>-8.9997250004671514E-2</v>
      </c>
      <c r="H212">
        <f t="shared" si="22"/>
        <v>-8.9997250004671514E-2</v>
      </c>
      <c r="O212">
        <f t="shared" ca="1" si="23"/>
        <v>-0.27579502544730961</v>
      </c>
      <c r="P212">
        <f t="shared" ca="1" si="24"/>
        <v>0.14140853000690073</v>
      </c>
      <c r="Q212" s="2">
        <f t="shared" si="25"/>
        <v>21803.928999999996</v>
      </c>
      <c r="R212">
        <f t="shared" si="27"/>
        <v>-8.9997250004671514E-2</v>
      </c>
      <c r="S212" s="2"/>
      <c r="W212" s="6" t="str">
        <f t="shared" si="26"/>
        <v>I</v>
      </c>
    </row>
    <row r="213" spans="1:23" x14ac:dyDescent="0.2">
      <c r="A213" s="59" t="s">
        <v>787</v>
      </c>
      <c r="B213" s="60" t="s">
        <v>186</v>
      </c>
      <c r="C213" s="59">
        <v>36856.307999999997</v>
      </c>
      <c r="D213" s="19"/>
      <c r="E213">
        <f t="shared" ref="E213:E276" si="28">+(C213-C$7)/C$8</f>
        <v>5834.9949149702097</v>
      </c>
      <c r="F213">
        <f t="shared" ref="F213:F276" si="29">ROUND(2*E213,0)/2</f>
        <v>5835</v>
      </c>
      <c r="G213">
        <f t="shared" ref="G213:G276" si="30">+C213-(C$7+F213*C$8)</f>
        <v>-1.7190550002851523E-2</v>
      </c>
      <c r="H213">
        <f t="shared" ref="H213:H276" si="31">+G213</f>
        <v>-1.7190550002851523E-2</v>
      </c>
      <c r="O213">
        <f t="shared" ref="O213:O276" ca="1" si="32">+C$11+C$12*$F213</f>
        <v>-0.27529559796602088</v>
      </c>
      <c r="P213">
        <f t="shared" ref="P213:P276" ca="1" si="33">+D$11+D$12*$F213</f>
        <v>0.14114501083276326</v>
      </c>
      <c r="Q213" s="2">
        <f t="shared" ref="Q213:Q276" si="34">+C213-15018.5</f>
        <v>21837.807999999997</v>
      </c>
      <c r="R213">
        <f t="shared" si="27"/>
        <v>-1.7190550002851523E-2</v>
      </c>
      <c r="S213" s="2"/>
      <c r="W213" s="6" t="str">
        <f t="shared" ref="W213:W276" si="35">IF(F213=INT(F213),"I","II")</f>
        <v>I</v>
      </c>
    </row>
    <row r="214" spans="1:23" x14ac:dyDescent="0.2">
      <c r="A214" s="59" t="s">
        <v>790</v>
      </c>
      <c r="B214" s="60" t="s">
        <v>186</v>
      </c>
      <c r="C214" s="59">
        <v>37028.724999999999</v>
      </c>
      <c r="D214" s="19"/>
      <c r="E214">
        <f t="shared" si="28"/>
        <v>5885.9965165021986</v>
      </c>
      <c r="F214">
        <f t="shared" si="29"/>
        <v>5886</v>
      </c>
      <c r="G214">
        <f t="shared" si="30"/>
        <v>-1.1776380000810605E-2</v>
      </c>
      <c r="H214">
        <f t="shared" si="31"/>
        <v>-1.1776380000810605E-2</v>
      </c>
      <c r="O214">
        <f t="shared" ca="1" si="32"/>
        <v>-0.27274851781144849</v>
      </c>
      <c r="P214">
        <f t="shared" ca="1" si="33"/>
        <v>0.13980106304466217</v>
      </c>
      <c r="Q214" s="2">
        <f t="shared" si="34"/>
        <v>22010.224999999999</v>
      </c>
      <c r="R214">
        <f t="shared" si="27"/>
        <v>-1.1776380000810605E-2</v>
      </c>
      <c r="S214" s="2"/>
      <c r="W214" s="6" t="str">
        <f t="shared" si="35"/>
        <v>I</v>
      </c>
    </row>
    <row r="215" spans="1:23" x14ac:dyDescent="0.2">
      <c r="A215" s="59" t="s">
        <v>774</v>
      </c>
      <c r="B215" s="60" t="s">
        <v>186</v>
      </c>
      <c r="C215" s="59">
        <v>37079.523999999998</v>
      </c>
      <c r="D215" s="19"/>
      <c r="E215">
        <f t="shared" si="28"/>
        <v>5901.0230530747149</v>
      </c>
      <c r="F215">
        <f t="shared" si="29"/>
        <v>5901</v>
      </c>
      <c r="G215">
        <f t="shared" si="30"/>
        <v>7.7933669999765698E-2</v>
      </c>
      <c r="H215">
        <f t="shared" si="31"/>
        <v>7.7933669999765698E-2</v>
      </c>
      <c r="O215">
        <f t="shared" ca="1" si="32"/>
        <v>-0.27199937658951545</v>
      </c>
      <c r="P215">
        <f t="shared" ca="1" si="33"/>
        <v>0.13940578428345596</v>
      </c>
      <c r="Q215" s="2">
        <f t="shared" si="34"/>
        <v>22061.023999999998</v>
      </c>
      <c r="R215">
        <f t="shared" si="27"/>
        <v>7.7933669999765698E-2</v>
      </c>
      <c r="S215" s="2"/>
      <c r="W215" s="6" t="str">
        <f t="shared" si="35"/>
        <v>I</v>
      </c>
    </row>
    <row r="216" spans="1:23" x14ac:dyDescent="0.2">
      <c r="A216" s="59" t="s">
        <v>774</v>
      </c>
      <c r="B216" s="60" t="s">
        <v>186</v>
      </c>
      <c r="C216" s="59">
        <v>37089.5</v>
      </c>
      <c r="D216" s="19"/>
      <c r="E216">
        <f t="shared" si="28"/>
        <v>5903.9739916531798</v>
      </c>
      <c r="F216">
        <f t="shared" si="29"/>
        <v>5904</v>
      </c>
      <c r="G216">
        <f t="shared" si="30"/>
        <v>-8.7924320003367029E-2</v>
      </c>
      <c r="H216">
        <f t="shared" si="31"/>
        <v>-8.7924320003367029E-2</v>
      </c>
      <c r="O216">
        <f t="shared" ca="1" si="32"/>
        <v>-0.27184954834512881</v>
      </c>
      <c r="P216">
        <f t="shared" ca="1" si="33"/>
        <v>0.13932672853121472</v>
      </c>
      <c r="Q216" s="2">
        <f t="shared" si="34"/>
        <v>22071</v>
      </c>
      <c r="R216">
        <f t="shared" si="27"/>
        <v>-8.7924320003367029E-2</v>
      </c>
      <c r="S216" s="2"/>
      <c r="W216" s="6" t="str">
        <f t="shared" si="35"/>
        <v>I</v>
      </c>
    </row>
    <row r="217" spans="1:23" x14ac:dyDescent="0.2">
      <c r="A217" s="59" t="s">
        <v>799</v>
      </c>
      <c r="B217" s="60" t="s">
        <v>186</v>
      </c>
      <c r="C217" s="59">
        <v>37576.394999999997</v>
      </c>
      <c r="D217" s="19"/>
      <c r="E217">
        <f t="shared" si="28"/>
        <v>6047.9993764929441</v>
      </c>
      <c r="F217">
        <f t="shared" si="29"/>
        <v>6048</v>
      </c>
      <c r="G217">
        <f t="shared" si="30"/>
        <v>-2.1078400095575489E-3</v>
      </c>
      <c r="H217">
        <f t="shared" si="31"/>
        <v>-2.1078400095575489E-3</v>
      </c>
      <c r="O217">
        <f t="shared" ca="1" si="32"/>
        <v>-0.26465779261457151</v>
      </c>
      <c r="P217">
        <f t="shared" ca="1" si="33"/>
        <v>0.13553205242363511</v>
      </c>
      <c r="Q217" s="2">
        <f t="shared" si="34"/>
        <v>22557.894999999997</v>
      </c>
      <c r="R217">
        <f t="shared" si="27"/>
        <v>-2.1078400095575489E-3</v>
      </c>
      <c r="S217" s="2"/>
      <c r="W217" s="6" t="str">
        <f t="shared" si="35"/>
        <v>I</v>
      </c>
    </row>
    <row r="218" spans="1:23" x14ac:dyDescent="0.2">
      <c r="A218" s="59" t="s">
        <v>774</v>
      </c>
      <c r="B218" s="60" t="s">
        <v>186</v>
      </c>
      <c r="C218" s="59">
        <v>37870.432000000001</v>
      </c>
      <c r="D218" s="19"/>
      <c r="E218">
        <f t="shared" si="28"/>
        <v>6134.9766345919816</v>
      </c>
      <c r="F218">
        <f t="shared" si="29"/>
        <v>6135</v>
      </c>
      <c r="G218">
        <f t="shared" si="30"/>
        <v>-7.898955000564456E-2</v>
      </c>
      <c r="H218">
        <f t="shared" si="31"/>
        <v>-7.898955000564456E-2</v>
      </c>
      <c r="O218">
        <f t="shared" ca="1" si="32"/>
        <v>-0.26031277352735976</v>
      </c>
      <c r="P218">
        <f t="shared" ca="1" si="33"/>
        <v>0.1332394356086391</v>
      </c>
      <c r="Q218" s="2">
        <f t="shared" si="34"/>
        <v>22851.932000000001</v>
      </c>
      <c r="R218">
        <f t="shared" si="27"/>
        <v>-7.898955000564456E-2</v>
      </c>
      <c r="S218" s="2"/>
      <c r="W218" s="6" t="str">
        <f t="shared" si="35"/>
        <v>I</v>
      </c>
    </row>
    <row r="219" spans="1:23" x14ac:dyDescent="0.2">
      <c r="A219" s="59" t="s">
        <v>799</v>
      </c>
      <c r="B219" s="60" t="s">
        <v>186</v>
      </c>
      <c r="C219" s="59">
        <v>37897.555999999997</v>
      </c>
      <c r="D219" s="19"/>
      <c r="E219">
        <f t="shared" si="28"/>
        <v>6143.0000165088077</v>
      </c>
      <c r="F219">
        <f t="shared" si="29"/>
        <v>6143</v>
      </c>
      <c r="G219">
        <f t="shared" si="30"/>
        <v>5.5810000048950315E-5</v>
      </c>
      <c r="H219">
        <f t="shared" si="31"/>
        <v>5.5810000048950315E-5</v>
      </c>
      <c r="O219">
        <f t="shared" ca="1" si="32"/>
        <v>-0.25991323154232882</v>
      </c>
      <c r="P219">
        <f t="shared" ca="1" si="33"/>
        <v>0.13302862026932913</v>
      </c>
      <c r="Q219" s="2">
        <f t="shared" si="34"/>
        <v>22879.055999999997</v>
      </c>
      <c r="R219">
        <f t="shared" si="27"/>
        <v>5.5810000048950315E-5</v>
      </c>
      <c r="S219" s="2"/>
      <c r="W219" s="6" t="str">
        <f t="shared" si="35"/>
        <v>I</v>
      </c>
    </row>
    <row r="220" spans="1:23" x14ac:dyDescent="0.2">
      <c r="A220" s="59" t="s">
        <v>808</v>
      </c>
      <c r="B220" s="60" t="s">
        <v>186</v>
      </c>
      <c r="C220" s="59">
        <v>37931.364999999998</v>
      </c>
      <c r="D220" s="19"/>
      <c r="E220">
        <f t="shared" si="28"/>
        <v>6153.0008467412972</v>
      </c>
      <c r="F220">
        <f t="shared" si="29"/>
        <v>6153</v>
      </c>
      <c r="G220">
        <f t="shared" si="30"/>
        <v>2.8625100021599792E-3</v>
      </c>
      <c r="H220">
        <f t="shared" si="31"/>
        <v>2.8625100021599792E-3</v>
      </c>
      <c r="O220">
        <f t="shared" ca="1" si="32"/>
        <v>-0.25941380406104009</v>
      </c>
      <c r="P220">
        <f t="shared" ca="1" si="33"/>
        <v>0.13276510109519166</v>
      </c>
      <c r="Q220" s="2">
        <f t="shared" si="34"/>
        <v>22912.864999999998</v>
      </c>
      <c r="R220">
        <f t="shared" si="27"/>
        <v>2.8625100021599792E-3</v>
      </c>
      <c r="S220" s="2"/>
      <c r="W220" s="6" t="str">
        <f t="shared" si="35"/>
        <v>I</v>
      </c>
    </row>
    <row r="221" spans="1:23" x14ac:dyDescent="0.2">
      <c r="A221" s="59" t="s">
        <v>774</v>
      </c>
      <c r="B221" s="60" t="s">
        <v>186</v>
      </c>
      <c r="C221" s="59">
        <v>37958.362999999998</v>
      </c>
      <c r="D221" s="19"/>
      <c r="E221">
        <f t="shared" si="28"/>
        <v>6160.986957380971</v>
      </c>
      <c r="F221">
        <f t="shared" si="29"/>
        <v>6161</v>
      </c>
      <c r="G221">
        <f t="shared" si="30"/>
        <v>-4.4092130003264174E-2</v>
      </c>
      <c r="H221">
        <f t="shared" si="31"/>
        <v>-4.4092130003264174E-2</v>
      </c>
      <c r="O221">
        <f t="shared" ca="1" si="32"/>
        <v>-0.25901426207600914</v>
      </c>
      <c r="P221">
        <f t="shared" ca="1" si="33"/>
        <v>0.13255428575588168</v>
      </c>
      <c r="Q221" s="2">
        <f t="shared" si="34"/>
        <v>22939.862999999998</v>
      </c>
      <c r="R221">
        <f t="shared" si="27"/>
        <v>-4.4092130003264174E-2</v>
      </c>
      <c r="S221" s="2"/>
      <c r="W221" s="6" t="str">
        <f t="shared" si="35"/>
        <v>I</v>
      </c>
    </row>
    <row r="222" spans="1:23" x14ac:dyDescent="0.2">
      <c r="A222" s="59" t="s">
        <v>808</v>
      </c>
      <c r="B222" s="60" t="s">
        <v>186</v>
      </c>
      <c r="C222" s="59">
        <v>37975.315999999999</v>
      </c>
      <c r="D222" s="19"/>
      <c r="E222">
        <f t="shared" si="28"/>
        <v>6166.0017189808823</v>
      </c>
      <c r="F222">
        <f t="shared" si="29"/>
        <v>6166</v>
      </c>
      <c r="G222">
        <f t="shared" si="30"/>
        <v>5.811219998577144E-3</v>
      </c>
      <c r="H222">
        <f t="shared" si="31"/>
        <v>5.811219998577144E-3</v>
      </c>
      <c r="O222">
        <f t="shared" ca="1" si="32"/>
        <v>-0.25876454833536477</v>
      </c>
      <c r="P222">
        <f t="shared" ca="1" si="33"/>
        <v>0.13242252616881295</v>
      </c>
      <c r="Q222" s="2">
        <f t="shared" si="34"/>
        <v>22956.815999999999</v>
      </c>
      <c r="R222">
        <f t="shared" si="27"/>
        <v>5.811219998577144E-3</v>
      </c>
      <c r="S222" s="2"/>
      <c r="W222" s="6" t="str">
        <f t="shared" si="35"/>
        <v>I</v>
      </c>
    </row>
    <row r="223" spans="1:23" x14ac:dyDescent="0.2">
      <c r="A223" s="59" t="s">
        <v>774</v>
      </c>
      <c r="B223" s="60" t="s">
        <v>186</v>
      </c>
      <c r="C223" s="59">
        <v>38225.457999999999</v>
      </c>
      <c r="D223" s="19"/>
      <c r="E223">
        <f t="shared" si="28"/>
        <v>6239.9946698524018</v>
      </c>
      <c r="F223">
        <f t="shared" si="29"/>
        <v>6240</v>
      </c>
      <c r="G223">
        <f t="shared" si="30"/>
        <v>-1.8019199997070245E-2</v>
      </c>
      <c r="H223">
        <f t="shared" si="31"/>
        <v>-1.8019199997070245E-2</v>
      </c>
      <c r="O223">
        <f t="shared" ca="1" si="32"/>
        <v>-0.2550687849738284</v>
      </c>
      <c r="P223">
        <f t="shared" ca="1" si="33"/>
        <v>0.13047248428019564</v>
      </c>
      <c r="Q223" s="2">
        <f t="shared" si="34"/>
        <v>23206.957999999999</v>
      </c>
      <c r="R223">
        <f t="shared" si="27"/>
        <v>-1.8019199997070245E-2</v>
      </c>
      <c r="S223" s="2"/>
      <c r="W223" s="6" t="str">
        <f t="shared" si="35"/>
        <v>I</v>
      </c>
    </row>
    <row r="224" spans="1:23" x14ac:dyDescent="0.2">
      <c r="A224" s="59" t="s">
        <v>819</v>
      </c>
      <c r="B224" s="60" t="s">
        <v>186</v>
      </c>
      <c r="C224" s="59">
        <v>38269.425000000003</v>
      </c>
      <c r="D224" s="19"/>
      <c r="E224">
        <f t="shared" si="28"/>
        <v>6253.0002749525784</v>
      </c>
      <c r="F224">
        <f t="shared" si="29"/>
        <v>6253</v>
      </c>
      <c r="G224">
        <f t="shared" si="30"/>
        <v>9.2951000260654837E-4</v>
      </c>
      <c r="H224">
        <f t="shared" si="31"/>
        <v>9.2951000260654837E-4</v>
      </c>
      <c r="O224">
        <f t="shared" ca="1" si="32"/>
        <v>-0.25441952924815309</v>
      </c>
      <c r="P224">
        <f t="shared" ca="1" si="33"/>
        <v>0.13012990935381694</v>
      </c>
      <c r="Q224" s="2">
        <f t="shared" si="34"/>
        <v>23250.925000000003</v>
      </c>
      <c r="R224">
        <f t="shared" si="27"/>
        <v>9.2951000260654837E-4</v>
      </c>
      <c r="S224" s="2"/>
      <c r="W224" s="6" t="str">
        <f t="shared" si="35"/>
        <v>I</v>
      </c>
    </row>
    <row r="225" spans="1:36" x14ac:dyDescent="0.2">
      <c r="A225" s="59" t="s">
        <v>823</v>
      </c>
      <c r="B225" s="60" t="s">
        <v>186</v>
      </c>
      <c r="C225" s="59">
        <v>38607.49</v>
      </c>
      <c r="D225" s="19"/>
      <c r="E225">
        <f t="shared" si="28"/>
        <v>6353.001182182792</v>
      </c>
      <c r="F225">
        <f t="shared" si="29"/>
        <v>6353</v>
      </c>
      <c r="G225">
        <f t="shared" si="30"/>
        <v>3.9965099931578152E-3</v>
      </c>
      <c r="H225">
        <f t="shared" si="31"/>
        <v>3.9965099931578152E-3</v>
      </c>
      <c r="O225">
        <f t="shared" ca="1" si="32"/>
        <v>-0.24942525443526603</v>
      </c>
      <c r="P225">
        <f t="shared" ca="1" si="33"/>
        <v>0.12749471761244222</v>
      </c>
      <c r="Q225" s="2">
        <f t="shared" si="34"/>
        <v>23588.989999999998</v>
      </c>
      <c r="R225">
        <f t="shared" si="27"/>
        <v>3.9965099931578152E-3</v>
      </c>
      <c r="S225" s="2"/>
      <c r="W225" s="6" t="str">
        <f t="shared" si="35"/>
        <v>I</v>
      </c>
    </row>
    <row r="226" spans="1:36" x14ac:dyDescent="0.2">
      <c r="A226" s="39" t="s">
        <v>70</v>
      </c>
      <c r="B226" s="39"/>
      <c r="C226" s="40">
        <v>38624.385999999999</v>
      </c>
      <c r="D226" s="40"/>
      <c r="E226">
        <f t="shared" si="28"/>
        <v>6357.9990829668468</v>
      </c>
      <c r="F226">
        <f t="shared" si="29"/>
        <v>6358</v>
      </c>
      <c r="G226">
        <f t="shared" si="30"/>
        <v>-3.1001400056993589E-3</v>
      </c>
      <c r="I226">
        <f>G226</f>
        <v>-3.1001400056993589E-3</v>
      </c>
      <c r="O226">
        <f t="shared" ca="1" si="32"/>
        <v>-0.24917554069462167</v>
      </c>
      <c r="P226">
        <f t="shared" ca="1" si="33"/>
        <v>0.12736295802537348</v>
      </c>
      <c r="Q226" s="2">
        <f t="shared" si="34"/>
        <v>23605.885999999999</v>
      </c>
      <c r="R226">
        <f t="shared" si="27"/>
        <v>-3.1001400056993589E-3</v>
      </c>
      <c r="S226" s="2"/>
      <c r="W226" s="6" t="str">
        <f t="shared" si="35"/>
        <v>I</v>
      </c>
      <c r="AF226">
        <v>14</v>
      </c>
      <c r="AH226" t="s">
        <v>69</v>
      </c>
      <c r="AJ226" t="s">
        <v>71</v>
      </c>
    </row>
    <row r="227" spans="1:36" x14ac:dyDescent="0.2">
      <c r="A227" t="s">
        <v>70</v>
      </c>
      <c r="C227" s="19">
        <v>38668.343000000001</v>
      </c>
      <c r="D227" s="19"/>
      <c r="E227">
        <f t="shared" si="28"/>
        <v>6371.0017300291538</v>
      </c>
      <c r="F227">
        <f t="shared" si="29"/>
        <v>6371</v>
      </c>
      <c r="G227">
        <f t="shared" si="30"/>
        <v>5.8485699992161244E-3</v>
      </c>
      <c r="I227">
        <f>G227</f>
        <v>5.8485699992161244E-3</v>
      </c>
      <c r="O227">
        <f t="shared" ca="1" si="32"/>
        <v>-0.24852628496894635</v>
      </c>
      <c r="P227">
        <f t="shared" ca="1" si="33"/>
        <v>0.12702038309899477</v>
      </c>
      <c r="Q227" s="2">
        <f t="shared" si="34"/>
        <v>23649.843000000001</v>
      </c>
      <c r="R227">
        <f t="shared" si="27"/>
        <v>5.8485699992161244E-3</v>
      </c>
      <c r="S227" s="2"/>
      <c r="W227" s="6" t="str">
        <f t="shared" si="35"/>
        <v>I</v>
      </c>
      <c r="AF227">
        <v>17</v>
      </c>
      <c r="AH227" t="s">
        <v>69</v>
      </c>
      <c r="AJ227" t="s">
        <v>71</v>
      </c>
    </row>
    <row r="228" spans="1:36" x14ac:dyDescent="0.2">
      <c r="A228" s="30" t="s">
        <v>70</v>
      </c>
      <c r="B228" s="30"/>
      <c r="C228" s="31">
        <v>38935.417000000001</v>
      </c>
      <c r="D228" s="31"/>
      <c r="E228">
        <f t="shared" si="28"/>
        <v>6450.0032306210587</v>
      </c>
      <c r="F228">
        <f t="shared" si="29"/>
        <v>6450</v>
      </c>
      <c r="G228">
        <f t="shared" si="30"/>
        <v>1.0921499997493811E-2</v>
      </c>
      <c r="I228">
        <f>G228</f>
        <v>1.0921499997493811E-2</v>
      </c>
      <c r="O228">
        <f t="shared" ca="1" si="32"/>
        <v>-0.24458080786676561</v>
      </c>
      <c r="P228">
        <f t="shared" ca="1" si="33"/>
        <v>0.12493858162330876</v>
      </c>
      <c r="Q228" s="2">
        <f t="shared" si="34"/>
        <v>23916.917000000001</v>
      </c>
      <c r="R228">
        <f t="shared" si="27"/>
        <v>1.0921499997493811E-2</v>
      </c>
      <c r="S228" s="2"/>
      <c r="W228" s="6" t="str">
        <f t="shared" si="35"/>
        <v>I</v>
      </c>
      <c r="AF228">
        <v>14</v>
      </c>
      <c r="AH228" t="s">
        <v>69</v>
      </c>
      <c r="AJ228" t="s">
        <v>71</v>
      </c>
    </row>
    <row r="229" spans="1:36" x14ac:dyDescent="0.2">
      <c r="A229" s="32" t="s">
        <v>183</v>
      </c>
      <c r="B229" s="33"/>
      <c r="C229" s="31">
        <v>38938.796000000002</v>
      </c>
      <c r="D229" s="31"/>
      <c r="E229">
        <f t="shared" si="28"/>
        <v>6451.0027516171131</v>
      </c>
      <c r="F229">
        <f t="shared" si="29"/>
        <v>6451</v>
      </c>
      <c r="G229">
        <f t="shared" si="30"/>
        <v>9.3021700013196096E-3</v>
      </c>
      <c r="K229">
        <f>+G229</f>
        <v>9.3021700013196096E-3</v>
      </c>
      <c r="M229" s="12"/>
      <c r="O229">
        <f t="shared" ca="1" si="32"/>
        <v>-0.24453086511863675</v>
      </c>
      <c r="P229">
        <f t="shared" ca="1" si="33"/>
        <v>0.12491222970589499</v>
      </c>
      <c r="Q229" s="2">
        <f t="shared" si="34"/>
        <v>23920.296000000002</v>
      </c>
      <c r="R229">
        <f t="shared" si="27"/>
        <v>9.3021700013196096E-3</v>
      </c>
      <c r="S229" s="2"/>
      <c r="W229" s="6" t="str">
        <f t="shared" si="35"/>
        <v>I</v>
      </c>
    </row>
    <row r="230" spans="1:36" x14ac:dyDescent="0.2">
      <c r="A230" s="32" t="s">
        <v>183</v>
      </c>
      <c r="B230" s="33"/>
      <c r="C230" s="31">
        <v>38955.696000000004</v>
      </c>
      <c r="D230" s="31"/>
      <c r="E230">
        <f t="shared" si="28"/>
        <v>6456.0018356163164</v>
      </c>
      <c r="F230">
        <f t="shared" si="29"/>
        <v>6456</v>
      </c>
      <c r="G230">
        <f t="shared" si="30"/>
        <v>6.2055200032773428E-3</v>
      </c>
      <c r="K230">
        <f>+G230</f>
        <v>6.2055200032773428E-3</v>
      </c>
      <c r="M230" s="12"/>
      <c r="O230">
        <f t="shared" ca="1" si="32"/>
        <v>-0.24428115137799239</v>
      </c>
      <c r="P230">
        <f t="shared" ca="1" si="33"/>
        <v>0.12478047011882626</v>
      </c>
      <c r="Q230" s="2">
        <f t="shared" si="34"/>
        <v>23937.196000000004</v>
      </c>
      <c r="R230">
        <f t="shared" si="27"/>
        <v>6.2055200032773428E-3</v>
      </c>
      <c r="S230" s="2"/>
      <c r="W230" s="6" t="str">
        <f t="shared" si="35"/>
        <v>I</v>
      </c>
    </row>
    <row r="231" spans="1:36" x14ac:dyDescent="0.2">
      <c r="A231" s="59" t="s">
        <v>823</v>
      </c>
      <c r="B231" s="60" t="s">
        <v>186</v>
      </c>
      <c r="C231" s="59">
        <v>38989.502</v>
      </c>
      <c r="D231" s="19"/>
      <c r="E231">
        <f t="shared" si="28"/>
        <v>6466.001778437444</v>
      </c>
      <c r="F231">
        <f t="shared" si="29"/>
        <v>6466</v>
      </c>
      <c r="G231">
        <f t="shared" si="30"/>
        <v>6.0122200011392124E-3</v>
      </c>
      <c r="I231">
        <f t="shared" ref="I231:I237" si="36">+G231</f>
        <v>6.0122200011392124E-3</v>
      </c>
      <c r="O231">
        <f t="shared" ca="1" si="32"/>
        <v>-0.24378172389670366</v>
      </c>
      <c r="P231">
        <f t="shared" ca="1" si="33"/>
        <v>0.12451695094468879</v>
      </c>
      <c r="Q231" s="2">
        <f t="shared" si="34"/>
        <v>23971.002</v>
      </c>
      <c r="R231">
        <f t="shared" si="27"/>
        <v>6.0122200011392124E-3</v>
      </c>
      <c r="S231" s="2"/>
      <c r="W231" s="6" t="str">
        <f t="shared" si="35"/>
        <v>I</v>
      </c>
    </row>
    <row r="232" spans="1:36" x14ac:dyDescent="0.2">
      <c r="A232" s="59" t="s">
        <v>823</v>
      </c>
      <c r="B232" s="60" t="s">
        <v>186</v>
      </c>
      <c r="C232" s="59">
        <v>38989.504000000001</v>
      </c>
      <c r="D232" s="19"/>
      <c r="E232">
        <f t="shared" si="28"/>
        <v>6466.0023700450174</v>
      </c>
      <c r="F232">
        <f t="shared" si="29"/>
        <v>6466</v>
      </c>
      <c r="G232">
        <f t="shared" si="30"/>
        <v>8.012220001546666E-3</v>
      </c>
      <c r="I232">
        <f t="shared" si="36"/>
        <v>8.012220001546666E-3</v>
      </c>
      <c r="O232">
        <f t="shared" ca="1" si="32"/>
        <v>-0.24378172389670366</v>
      </c>
      <c r="P232">
        <f t="shared" ca="1" si="33"/>
        <v>0.12451695094468879</v>
      </c>
      <c r="Q232" s="2">
        <f t="shared" si="34"/>
        <v>23971.004000000001</v>
      </c>
      <c r="R232">
        <f t="shared" si="27"/>
        <v>8.012220001546666E-3</v>
      </c>
      <c r="S232" s="2"/>
      <c r="W232" s="6" t="str">
        <f t="shared" si="35"/>
        <v>I</v>
      </c>
    </row>
    <row r="233" spans="1:36" x14ac:dyDescent="0.2">
      <c r="A233" s="30" t="s">
        <v>70</v>
      </c>
      <c r="B233" s="30"/>
      <c r="C233" s="31">
        <v>39023.315000000002</v>
      </c>
      <c r="D233" s="31"/>
      <c r="E233">
        <f t="shared" si="28"/>
        <v>6476.0037918850812</v>
      </c>
      <c r="F233">
        <f t="shared" si="29"/>
        <v>6476</v>
      </c>
      <c r="G233">
        <f t="shared" si="30"/>
        <v>1.2818920004065149E-2</v>
      </c>
      <c r="I233">
        <f t="shared" si="36"/>
        <v>1.2818920004065149E-2</v>
      </c>
      <c r="O233">
        <f t="shared" ca="1" si="32"/>
        <v>-0.24328229641541499</v>
      </c>
      <c r="P233">
        <f t="shared" ca="1" si="33"/>
        <v>0.12425343177055131</v>
      </c>
      <c r="Q233" s="2">
        <f t="shared" si="34"/>
        <v>24004.815000000002</v>
      </c>
      <c r="R233">
        <f t="shared" si="27"/>
        <v>1.2818920004065149E-2</v>
      </c>
      <c r="S233" s="2"/>
      <c r="W233" s="6" t="str">
        <f t="shared" si="35"/>
        <v>I</v>
      </c>
      <c r="AF233">
        <v>18</v>
      </c>
      <c r="AH233" t="s">
        <v>69</v>
      </c>
      <c r="AJ233" t="s">
        <v>71</v>
      </c>
    </row>
    <row r="234" spans="1:36" x14ac:dyDescent="0.2">
      <c r="A234" s="59" t="s">
        <v>848</v>
      </c>
      <c r="B234" s="60" t="s">
        <v>186</v>
      </c>
      <c r="C234" s="59">
        <v>39033.447</v>
      </c>
      <c r="D234" s="19"/>
      <c r="E234">
        <f t="shared" si="28"/>
        <v>6479.0008758543063</v>
      </c>
      <c r="F234">
        <f t="shared" si="29"/>
        <v>6479</v>
      </c>
      <c r="G234">
        <f t="shared" si="30"/>
        <v>2.9609299963340163E-3</v>
      </c>
      <c r="I234">
        <f t="shared" si="36"/>
        <v>2.9609299963340163E-3</v>
      </c>
      <c r="O234">
        <f t="shared" ca="1" si="32"/>
        <v>-0.24313246817102835</v>
      </c>
      <c r="P234">
        <f t="shared" ca="1" si="33"/>
        <v>0.12417437601831008</v>
      </c>
      <c r="Q234" s="2">
        <f t="shared" si="34"/>
        <v>24014.947</v>
      </c>
      <c r="R234">
        <f t="shared" si="27"/>
        <v>2.9609299963340163E-3</v>
      </c>
      <c r="S234" s="2"/>
      <c r="W234" s="6" t="str">
        <f t="shared" si="35"/>
        <v>I</v>
      </c>
    </row>
    <row r="235" spans="1:36" x14ac:dyDescent="0.2">
      <c r="A235" s="59" t="s">
        <v>851</v>
      </c>
      <c r="B235" s="60" t="s">
        <v>186</v>
      </c>
      <c r="C235" s="59">
        <v>39033.449000000001</v>
      </c>
      <c r="D235" s="19"/>
      <c r="E235">
        <f t="shared" si="28"/>
        <v>6479.0014674618806</v>
      </c>
      <c r="F235">
        <f t="shared" si="29"/>
        <v>6479</v>
      </c>
      <c r="G235">
        <f t="shared" si="30"/>
        <v>4.9609299967414699E-3</v>
      </c>
      <c r="I235">
        <f t="shared" si="36"/>
        <v>4.9609299967414699E-3</v>
      </c>
      <c r="O235">
        <f t="shared" ca="1" si="32"/>
        <v>-0.24313246817102835</v>
      </c>
      <c r="P235">
        <f t="shared" ca="1" si="33"/>
        <v>0.12417437601831008</v>
      </c>
      <c r="Q235" s="2">
        <f t="shared" si="34"/>
        <v>24014.949000000001</v>
      </c>
      <c r="R235">
        <f t="shared" si="27"/>
        <v>4.9609299967414699E-3</v>
      </c>
      <c r="S235" s="2"/>
      <c r="W235" s="6" t="str">
        <f t="shared" si="35"/>
        <v>I</v>
      </c>
    </row>
    <row r="236" spans="1:36" x14ac:dyDescent="0.2">
      <c r="A236" s="30" t="s">
        <v>73</v>
      </c>
      <c r="B236" s="30"/>
      <c r="C236" s="31">
        <v>39317.42</v>
      </c>
      <c r="D236" s="31"/>
      <c r="E236">
        <f t="shared" si="28"/>
        <v>6563.0011646416269</v>
      </c>
      <c r="F236">
        <f t="shared" si="29"/>
        <v>6563</v>
      </c>
      <c r="G236">
        <f t="shared" si="30"/>
        <v>3.937210000003688E-3</v>
      </c>
      <c r="I236">
        <f t="shared" si="36"/>
        <v>3.937210000003688E-3</v>
      </c>
      <c r="O236">
        <f t="shared" ca="1" si="32"/>
        <v>-0.23893727732820325</v>
      </c>
      <c r="P236">
        <f t="shared" ca="1" si="33"/>
        <v>0.1219608149555553</v>
      </c>
      <c r="Q236" s="2">
        <f t="shared" si="34"/>
        <v>24298.92</v>
      </c>
      <c r="R236">
        <f t="shared" si="27"/>
        <v>3.937210000003688E-3</v>
      </c>
      <c r="S236" s="2"/>
      <c r="W236" s="6" t="str">
        <f t="shared" si="35"/>
        <v>I</v>
      </c>
      <c r="AF236">
        <v>9</v>
      </c>
      <c r="AH236" t="s">
        <v>72</v>
      </c>
      <c r="AJ236" t="s">
        <v>71</v>
      </c>
    </row>
    <row r="237" spans="1:36" x14ac:dyDescent="0.2">
      <c r="A237" s="30" t="s">
        <v>73</v>
      </c>
      <c r="B237" s="30"/>
      <c r="C237" s="31">
        <v>39317.423000000003</v>
      </c>
      <c r="D237" s="31"/>
      <c r="E237">
        <f t="shared" si="28"/>
        <v>6563.0020520529888</v>
      </c>
      <c r="F237">
        <f t="shared" si="29"/>
        <v>6563</v>
      </c>
      <c r="G237">
        <f t="shared" si="30"/>
        <v>6.9372100042528473E-3</v>
      </c>
      <c r="I237">
        <f t="shared" si="36"/>
        <v>6.9372100042528473E-3</v>
      </c>
      <c r="O237">
        <f t="shared" ca="1" si="32"/>
        <v>-0.23893727732820325</v>
      </c>
      <c r="P237">
        <f t="shared" ca="1" si="33"/>
        <v>0.1219608149555553</v>
      </c>
      <c r="Q237" s="2">
        <f t="shared" si="34"/>
        <v>24298.923000000003</v>
      </c>
      <c r="R237">
        <f t="shared" si="27"/>
        <v>6.9372100042528473E-3</v>
      </c>
      <c r="S237" s="2"/>
      <c r="W237" s="6" t="str">
        <f t="shared" si="35"/>
        <v>I</v>
      </c>
      <c r="AF237">
        <v>13</v>
      </c>
      <c r="AH237" t="s">
        <v>69</v>
      </c>
      <c r="AJ237" t="s">
        <v>71</v>
      </c>
    </row>
    <row r="238" spans="1:36" x14ac:dyDescent="0.2">
      <c r="A238" s="32" t="s">
        <v>184</v>
      </c>
      <c r="B238" s="33"/>
      <c r="C238" s="31">
        <v>39320.798000000003</v>
      </c>
      <c r="D238" s="31"/>
      <c r="E238">
        <f t="shared" si="28"/>
        <v>6564.0003898338955</v>
      </c>
      <c r="F238">
        <f t="shared" si="29"/>
        <v>6564</v>
      </c>
      <c r="G238">
        <f t="shared" si="30"/>
        <v>1.317879999987781E-3</v>
      </c>
      <c r="K238">
        <f>+G238</f>
        <v>1.317879999987781E-3</v>
      </c>
      <c r="M238" s="12"/>
      <c r="O238">
        <f t="shared" ca="1" si="32"/>
        <v>-0.23888733458007438</v>
      </c>
      <c r="P238">
        <f t="shared" ca="1" si="33"/>
        <v>0.12193446303814157</v>
      </c>
      <c r="Q238" s="2">
        <f t="shared" si="34"/>
        <v>24302.298000000003</v>
      </c>
      <c r="R238">
        <f t="shared" ref="R238:R248" si="37">G238</f>
        <v>1.317879999987781E-3</v>
      </c>
      <c r="S238" s="2"/>
      <c r="W238" s="6" t="str">
        <f t="shared" si="35"/>
        <v>I</v>
      </c>
    </row>
    <row r="239" spans="1:36" x14ac:dyDescent="0.2">
      <c r="A239" s="32" t="s">
        <v>185</v>
      </c>
      <c r="B239" s="33" t="s">
        <v>186</v>
      </c>
      <c r="C239" s="31">
        <v>39337.697999999997</v>
      </c>
      <c r="D239" s="31"/>
      <c r="E239">
        <f t="shared" si="28"/>
        <v>6568.999473833097</v>
      </c>
      <c r="F239">
        <f t="shared" si="29"/>
        <v>6569</v>
      </c>
      <c r="G239">
        <f t="shared" si="30"/>
        <v>-1.7787700053304434E-3</v>
      </c>
      <c r="K239">
        <f>+G239</f>
        <v>-1.7787700053304434E-3</v>
      </c>
      <c r="M239" s="12"/>
      <c r="O239">
        <f t="shared" ca="1" si="32"/>
        <v>-0.23863762083943002</v>
      </c>
      <c r="P239">
        <f t="shared" ca="1" si="33"/>
        <v>0.12180270345107283</v>
      </c>
      <c r="Q239" s="2">
        <f t="shared" si="34"/>
        <v>24319.197999999997</v>
      </c>
      <c r="R239">
        <f t="shared" si="37"/>
        <v>-1.7787700053304434E-3</v>
      </c>
      <c r="S239" s="2"/>
      <c r="W239" s="6" t="str">
        <f t="shared" si="35"/>
        <v>I</v>
      </c>
    </row>
    <row r="240" spans="1:36" x14ac:dyDescent="0.2">
      <c r="A240" s="30" t="s">
        <v>74</v>
      </c>
      <c r="B240" s="30"/>
      <c r="C240" s="31">
        <v>39388.410000000003</v>
      </c>
      <c r="D240" s="31"/>
      <c r="E240">
        <f t="shared" si="28"/>
        <v>6584.0002754761517</v>
      </c>
      <c r="F240">
        <f t="shared" si="29"/>
        <v>6584</v>
      </c>
      <c r="G240">
        <f t="shared" si="30"/>
        <v>9.3128000298747793E-4</v>
      </c>
      <c r="I240">
        <f>+G240</f>
        <v>9.3128000298747793E-4</v>
      </c>
      <c r="O240">
        <f t="shared" ca="1" si="32"/>
        <v>-0.23788847961749698</v>
      </c>
      <c r="P240">
        <f t="shared" ca="1" si="33"/>
        <v>0.12140742468986662</v>
      </c>
      <c r="Q240" s="2">
        <f t="shared" si="34"/>
        <v>24369.910000000003</v>
      </c>
      <c r="R240">
        <f t="shared" si="37"/>
        <v>9.3128000298747793E-4</v>
      </c>
      <c r="S240" s="2"/>
      <c r="W240" s="6" t="str">
        <f t="shared" si="35"/>
        <v>I</v>
      </c>
      <c r="AF240">
        <v>20</v>
      </c>
      <c r="AH240" t="s">
        <v>69</v>
      </c>
      <c r="AJ240" t="s">
        <v>71</v>
      </c>
    </row>
    <row r="241" spans="1:36" x14ac:dyDescent="0.2">
      <c r="A241" s="59" t="s">
        <v>851</v>
      </c>
      <c r="B241" s="60" t="s">
        <v>186</v>
      </c>
      <c r="C241" s="59">
        <v>39388.417000000001</v>
      </c>
      <c r="D241" s="19"/>
      <c r="E241">
        <f t="shared" si="28"/>
        <v>6584.0023461026594</v>
      </c>
      <c r="F241">
        <f t="shared" si="29"/>
        <v>6584</v>
      </c>
      <c r="G241">
        <f t="shared" si="30"/>
        <v>7.9312800007755868E-3</v>
      </c>
      <c r="I241">
        <f>+G241</f>
        <v>7.9312800007755868E-3</v>
      </c>
      <c r="O241">
        <f t="shared" ca="1" si="32"/>
        <v>-0.23788847961749698</v>
      </c>
      <c r="P241">
        <f t="shared" ca="1" si="33"/>
        <v>0.12140742468986662</v>
      </c>
      <c r="Q241" s="2">
        <f t="shared" si="34"/>
        <v>24369.917000000001</v>
      </c>
      <c r="R241">
        <f t="shared" si="37"/>
        <v>7.9312800007755868E-3</v>
      </c>
      <c r="S241" s="2"/>
      <c r="W241" s="6" t="str">
        <f t="shared" si="35"/>
        <v>I</v>
      </c>
    </row>
    <row r="242" spans="1:36" x14ac:dyDescent="0.2">
      <c r="A242" s="30" t="s">
        <v>74</v>
      </c>
      <c r="B242" s="30"/>
      <c r="C242" s="31">
        <v>39405.315000000002</v>
      </c>
      <c r="D242" s="31"/>
      <c r="E242">
        <f t="shared" si="28"/>
        <v>6589.0008384942885</v>
      </c>
      <c r="F242">
        <f t="shared" si="29"/>
        <v>6589</v>
      </c>
      <c r="G242">
        <f t="shared" si="30"/>
        <v>2.8346300023258664E-3</v>
      </c>
      <c r="I242">
        <f>+G242</f>
        <v>2.8346300023258664E-3</v>
      </c>
      <c r="O242">
        <f t="shared" ca="1" si="32"/>
        <v>-0.23763876587685262</v>
      </c>
      <c r="P242">
        <f t="shared" ca="1" si="33"/>
        <v>0.12127566510279789</v>
      </c>
      <c r="Q242" s="2">
        <f t="shared" si="34"/>
        <v>24386.815000000002</v>
      </c>
      <c r="R242">
        <f t="shared" si="37"/>
        <v>2.8346300023258664E-3</v>
      </c>
      <c r="S242" s="2"/>
      <c r="W242" s="6" t="str">
        <f t="shared" si="35"/>
        <v>I</v>
      </c>
      <c r="AF242">
        <v>20</v>
      </c>
      <c r="AH242" t="s">
        <v>69</v>
      </c>
      <c r="AJ242" t="s">
        <v>71</v>
      </c>
    </row>
    <row r="243" spans="1:36" x14ac:dyDescent="0.2">
      <c r="A243" s="59" t="s">
        <v>874</v>
      </c>
      <c r="B243" s="60" t="s">
        <v>186</v>
      </c>
      <c r="C243" s="59">
        <v>39405.319000000003</v>
      </c>
      <c r="D243" s="19"/>
      <c r="E243">
        <f t="shared" si="28"/>
        <v>6589.002021709437</v>
      </c>
      <c r="F243">
        <f t="shared" si="29"/>
        <v>6589</v>
      </c>
      <c r="G243">
        <f t="shared" si="30"/>
        <v>6.8346300031407736E-3</v>
      </c>
      <c r="I243">
        <f>+G243</f>
        <v>6.8346300031407736E-3</v>
      </c>
      <c r="O243">
        <f t="shared" ca="1" si="32"/>
        <v>-0.23763876587685262</v>
      </c>
      <c r="P243">
        <f t="shared" ca="1" si="33"/>
        <v>0.12127566510279789</v>
      </c>
      <c r="Q243" s="2">
        <f t="shared" si="34"/>
        <v>24386.819000000003</v>
      </c>
      <c r="R243">
        <f t="shared" si="37"/>
        <v>6.8346300031407736E-3</v>
      </c>
      <c r="S243" s="2"/>
      <c r="W243" s="6" t="str">
        <f t="shared" si="35"/>
        <v>I</v>
      </c>
    </row>
    <row r="244" spans="1:36" x14ac:dyDescent="0.2">
      <c r="A244" s="59" t="s">
        <v>874</v>
      </c>
      <c r="B244" s="60" t="s">
        <v>186</v>
      </c>
      <c r="C244" s="59">
        <v>39405.321000000004</v>
      </c>
      <c r="D244" s="19"/>
      <c r="E244">
        <f t="shared" si="28"/>
        <v>6589.0026133170113</v>
      </c>
      <c r="F244">
        <f t="shared" si="29"/>
        <v>6589</v>
      </c>
      <c r="G244">
        <f t="shared" si="30"/>
        <v>8.8346300035482273E-3</v>
      </c>
      <c r="I244">
        <f>+G244</f>
        <v>8.8346300035482273E-3</v>
      </c>
      <c r="O244">
        <f t="shared" ca="1" si="32"/>
        <v>-0.23763876587685262</v>
      </c>
      <c r="P244">
        <f t="shared" ca="1" si="33"/>
        <v>0.12127566510279789</v>
      </c>
      <c r="Q244" s="2">
        <f t="shared" si="34"/>
        <v>24386.821000000004</v>
      </c>
      <c r="R244">
        <f t="shared" si="37"/>
        <v>8.8346300035482273E-3</v>
      </c>
      <c r="S244" s="2"/>
      <c r="W244" s="6" t="str">
        <f t="shared" si="35"/>
        <v>I</v>
      </c>
    </row>
    <row r="245" spans="1:36" x14ac:dyDescent="0.2">
      <c r="A245" s="30" t="s">
        <v>33</v>
      </c>
      <c r="B245" s="30"/>
      <c r="C245" s="31">
        <v>39672.381699999998</v>
      </c>
      <c r="D245" s="31"/>
      <c r="E245">
        <f t="shared" si="28"/>
        <v>6668.0001797185478</v>
      </c>
      <c r="F245">
        <f t="shared" si="29"/>
        <v>6668</v>
      </c>
      <c r="G245">
        <f t="shared" si="30"/>
        <v>6.0755999584216624E-4</v>
      </c>
      <c r="J245">
        <f>+G245</f>
        <v>6.0755999584216624E-4</v>
      </c>
      <c r="O245">
        <f t="shared" ca="1" si="32"/>
        <v>-0.23369328877467188</v>
      </c>
      <c r="P245">
        <f t="shared" ca="1" si="33"/>
        <v>0.11919386362711187</v>
      </c>
      <c r="Q245" s="2">
        <f t="shared" si="34"/>
        <v>24653.881699999998</v>
      </c>
      <c r="R245">
        <f t="shared" si="37"/>
        <v>6.0755999584216624E-4</v>
      </c>
      <c r="S245" s="2"/>
      <c r="W245" s="6" t="str">
        <f t="shared" si="35"/>
        <v>I</v>
      </c>
    </row>
    <row r="246" spans="1:36" x14ac:dyDescent="0.2">
      <c r="A246" s="59" t="s">
        <v>880</v>
      </c>
      <c r="B246" s="60" t="s">
        <v>186</v>
      </c>
      <c r="C246" s="59">
        <v>39675.762000000002</v>
      </c>
      <c r="D246" s="19"/>
      <c r="E246">
        <f t="shared" si="28"/>
        <v>6669.0000852595258</v>
      </c>
      <c r="F246">
        <f t="shared" si="29"/>
        <v>6669</v>
      </c>
      <c r="G246">
        <f t="shared" si="30"/>
        <v>2.8823000320699066E-4</v>
      </c>
      <c r="I246">
        <f>+G246</f>
        <v>2.8823000320699066E-4</v>
      </c>
      <c r="O246">
        <f t="shared" ca="1" si="32"/>
        <v>-0.23364334602654302</v>
      </c>
      <c r="P246">
        <f t="shared" ca="1" si="33"/>
        <v>0.11916751170969811</v>
      </c>
      <c r="Q246" s="2">
        <f t="shared" si="34"/>
        <v>24657.262000000002</v>
      </c>
      <c r="R246">
        <f t="shared" si="37"/>
        <v>2.8823000320699066E-4</v>
      </c>
      <c r="S246" s="2"/>
      <c r="W246" s="6" t="str">
        <f t="shared" si="35"/>
        <v>I</v>
      </c>
    </row>
    <row r="247" spans="1:36" x14ac:dyDescent="0.2">
      <c r="A247" s="32" t="s">
        <v>187</v>
      </c>
      <c r="B247" s="33"/>
      <c r="C247" s="31">
        <v>39736.642999999996</v>
      </c>
      <c r="D247" s="31"/>
      <c r="E247">
        <f t="shared" si="28"/>
        <v>6687.0089156119202</v>
      </c>
      <c r="F247">
        <f t="shared" si="29"/>
        <v>6687</v>
      </c>
      <c r="G247">
        <f t="shared" si="30"/>
        <v>3.0140289993141778E-2</v>
      </c>
      <c r="K247">
        <f>+G247</f>
        <v>3.0140289993141778E-2</v>
      </c>
      <c r="M247" s="12"/>
      <c r="O247">
        <f t="shared" ca="1" si="32"/>
        <v>-0.23274437656022334</v>
      </c>
      <c r="P247">
        <f t="shared" ca="1" si="33"/>
        <v>0.11869317719625067</v>
      </c>
      <c r="Q247" s="2">
        <f t="shared" si="34"/>
        <v>24718.142999999996</v>
      </c>
      <c r="R247">
        <f t="shared" si="37"/>
        <v>3.0140289993141778E-2</v>
      </c>
      <c r="S247" s="2"/>
      <c r="W247" s="6" t="str">
        <f t="shared" si="35"/>
        <v>I</v>
      </c>
    </row>
    <row r="248" spans="1:36" x14ac:dyDescent="0.2">
      <c r="A248" s="30" t="s">
        <v>75</v>
      </c>
      <c r="B248" s="30"/>
      <c r="C248" s="31">
        <v>40010.449999999997</v>
      </c>
      <c r="D248" s="31"/>
      <c r="E248">
        <f t="shared" si="28"/>
        <v>6768.0020631012594</v>
      </c>
      <c r="F248">
        <f t="shared" si="29"/>
        <v>6768</v>
      </c>
      <c r="G248">
        <f t="shared" si="30"/>
        <v>6.9745599976158701E-3</v>
      </c>
      <c r="I248">
        <f>+G248</f>
        <v>6.9745599976158701E-3</v>
      </c>
      <c r="O248">
        <f t="shared" ca="1" si="32"/>
        <v>-0.22869901396178482</v>
      </c>
      <c r="P248">
        <f t="shared" ca="1" si="33"/>
        <v>0.11655867188573715</v>
      </c>
      <c r="Q248" s="2">
        <f t="shared" si="34"/>
        <v>24991.949999999997</v>
      </c>
      <c r="R248">
        <f t="shared" si="37"/>
        <v>6.9745599976158701E-3</v>
      </c>
      <c r="S248" s="2"/>
      <c r="W248" s="6" t="str">
        <f t="shared" si="35"/>
        <v>I</v>
      </c>
      <c r="AF248">
        <v>18</v>
      </c>
      <c r="AH248" t="s">
        <v>69</v>
      </c>
      <c r="AJ248" t="s">
        <v>71</v>
      </c>
    </row>
    <row r="249" spans="1:36" x14ac:dyDescent="0.2">
      <c r="A249" s="30" t="s">
        <v>75</v>
      </c>
      <c r="B249" s="30"/>
      <c r="C249" s="31">
        <v>40046.536</v>
      </c>
      <c r="D249" s="31"/>
      <c r="E249">
        <f t="shared" si="28"/>
        <v>6778.6764385566003</v>
      </c>
      <c r="F249">
        <f t="shared" si="29"/>
        <v>6778.5</v>
      </c>
      <c r="G249">
        <f t="shared" si="30"/>
        <v>0.59647159500309499</v>
      </c>
      <c r="I249">
        <f>+G249</f>
        <v>0.59647159500309499</v>
      </c>
      <c r="O249">
        <f t="shared" ca="1" si="32"/>
        <v>-0.22817461510643167</v>
      </c>
      <c r="P249">
        <f t="shared" ca="1" si="33"/>
        <v>0.11628197675289279</v>
      </c>
      <c r="Q249" s="2">
        <f t="shared" si="34"/>
        <v>25028.036</v>
      </c>
      <c r="S249">
        <f>G249</f>
        <v>0.59647159500309499</v>
      </c>
      <c r="W249" s="6" t="str">
        <f t="shared" si="35"/>
        <v>II</v>
      </c>
      <c r="AF249">
        <v>17</v>
      </c>
      <c r="AH249" t="s">
        <v>69</v>
      </c>
      <c r="AJ249" t="s">
        <v>71</v>
      </c>
    </row>
    <row r="250" spans="1:36" x14ac:dyDescent="0.2">
      <c r="A250" s="59" t="s">
        <v>887</v>
      </c>
      <c r="B250" s="60" t="s">
        <v>186</v>
      </c>
      <c r="C250" s="59">
        <v>40064.536</v>
      </c>
      <c r="D250" s="19"/>
      <c r="E250">
        <f t="shared" si="28"/>
        <v>6784.0009067214314</v>
      </c>
      <c r="F250">
        <f t="shared" si="29"/>
        <v>6784</v>
      </c>
      <c r="G250">
        <f t="shared" si="30"/>
        <v>3.0652799978270195E-3</v>
      </c>
      <c r="I250">
        <f>+G250</f>
        <v>3.0652799978270195E-3</v>
      </c>
      <c r="O250">
        <f t="shared" ca="1" si="32"/>
        <v>-0.22789992999172293</v>
      </c>
      <c r="P250">
        <f t="shared" ca="1" si="33"/>
        <v>0.11613704120711718</v>
      </c>
      <c r="Q250" s="2">
        <f t="shared" si="34"/>
        <v>25046.036</v>
      </c>
      <c r="R250">
        <f t="shared" ref="R250:R292" si="38">G250</f>
        <v>3.0652799978270195E-3</v>
      </c>
      <c r="S250" s="2"/>
      <c r="W250" s="6" t="str">
        <f t="shared" si="35"/>
        <v>I</v>
      </c>
    </row>
    <row r="251" spans="1:36" x14ac:dyDescent="0.2">
      <c r="A251" s="59" t="s">
        <v>188</v>
      </c>
      <c r="B251" s="60" t="s">
        <v>186</v>
      </c>
      <c r="C251" s="59">
        <v>40081.440999999999</v>
      </c>
      <c r="D251" s="19"/>
      <c r="E251">
        <f t="shared" si="28"/>
        <v>6789.0014697395691</v>
      </c>
      <c r="F251">
        <f t="shared" si="29"/>
        <v>6789</v>
      </c>
      <c r="G251">
        <f t="shared" si="30"/>
        <v>4.968629997165408E-3</v>
      </c>
      <c r="J251">
        <f>+G251</f>
        <v>4.968629997165408E-3</v>
      </c>
      <c r="O251">
        <f t="shared" ca="1" si="32"/>
        <v>-0.22765021625107856</v>
      </c>
      <c r="P251">
        <f t="shared" ca="1" si="33"/>
        <v>0.11600528162004844</v>
      </c>
      <c r="Q251" s="2">
        <f t="shared" si="34"/>
        <v>25062.940999999999</v>
      </c>
      <c r="R251">
        <f t="shared" si="38"/>
        <v>4.968629997165408E-3</v>
      </c>
      <c r="S251" s="2"/>
      <c r="W251" s="6" t="str">
        <f t="shared" si="35"/>
        <v>I</v>
      </c>
    </row>
    <row r="252" spans="1:36" x14ac:dyDescent="0.2">
      <c r="A252" s="32" t="s">
        <v>188</v>
      </c>
      <c r="B252" s="33"/>
      <c r="C252" s="31">
        <v>40081.441400000003</v>
      </c>
      <c r="D252" s="31"/>
      <c r="E252">
        <f t="shared" si="28"/>
        <v>6789.0015880610854</v>
      </c>
      <c r="F252">
        <f t="shared" si="29"/>
        <v>6789</v>
      </c>
      <c r="G252">
        <f t="shared" si="30"/>
        <v>5.3686300016124733E-3</v>
      </c>
      <c r="K252">
        <f>+G252</f>
        <v>5.3686300016124733E-3</v>
      </c>
      <c r="M252" s="12"/>
      <c r="O252">
        <f t="shared" ca="1" si="32"/>
        <v>-0.22765021625107856</v>
      </c>
      <c r="P252">
        <f t="shared" ca="1" si="33"/>
        <v>0.11600528162004844</v>
      </c>
      <c r="Q252" s="2">
        <f t="shared" si="34"/>
        <v>25062.941400000003</v>
      </c>
      <c r="R252">
        <f t="shared" si="38"/>
        <v>5.3686300016124733E-3</v>
      </c>
      <c r="S252" s="2"/>
      <c r="W252" s="6" t="str">
        <f t="shared" si="35"/>
        <v>I</v>
      </c>
    </row>
    <row r="253" spans="1:36" x14ac:dyDescent="0.2">
      <c r="A253" s="32" t="s">
        <v>188</v>
      </c>
      <c r="B253" s="33"/>
      <c r="C253" s="31">
        <v>40098.343800000002</v>
      </c>
      <c r="D253" s="31"/>
      <c r="E253">
        <f t="shared" si="28"/>
        <v>6794.0013819893766</v>
      </c>
      <c r="F253">
        <f t="shared" si="29"/>
        <v>6794</v>
      </c>
      <c r="G253">
        <f t="shared" si="30"/>
        <v>4.6719800011487678E-3</v>
      </c>
      <c r="K253">
        <f>+G253</f>
        <v>4.6719800011487678E-3</v>
      </c>
      <c r="M253" s="12"/>
      <c r="O253">
        <f t="shared" ca="1" si="32"/>
        <v>-0.2274005025104342</v>
      </c>
      <c r="P253">
        <f t="shared" ca="1" si="33"/>
        <v>0.11587352203297971</v>
      </c>
      <c r="Q253" s="2">
        <f t="shared" si="34"/>
        <v>25079.843800000002</v>
      </c>
      <c r="R253">
        <f t="shared" si="38"/>
        <v>4.6719800011487678E-3</v>
      </c>
      <c r="S253" s="2"/>
      <c r="W253" s="6" t="str">
        <f t="shared" si="35"/>
        <v>I</v>
      </c>
    </row>
    <row r="254" spans="1:36" x14ac:dyDescent="0.2">
      <c r="A254" s="59" t="s">
        <v>188</v>
      </c>
      <c r="B254" s="60" t="s">
        <v>186</v>
      </c>
      <c r="C254" s="59">
        <v>40098.343999999997</v>
      </c>
      <c r="D254" s="19"/>
      <c r="E254">
        <f t="shared" si="28"/>
        <v>6794.0014411501325</v>
      </c>
      <c r="F254">
        <f t="shared" si="29"/>
        <v>6794</v>
      </c>
      <c r="G254">
        <f t="shared" si="30"/>
        <v>4.8719799960963428E-3</v>
      </c>
      <c r="J254">
        <f>+G254</f>
        <v>4.8719799960963428E-3</v>
      </c>
      <c r="O254">
        <f t="shared" ca="1" si="32"/>
        <v>-0.2274005025104342</v>
      </c>
      <c r="P254">
        <f t="shared" ca="1" si="33"/>
        <v>0.11587352203297971</v>
      </c>
      <c r="Q254" s="2">
        <f t="shared" si="34"/>
        <v>25079.843999999997</v>
      </c>
      <c r="R254">
        <f t="shared" si="38"/>
        <v>4.8719799960963428E-3</v>
      </c>
      <c r="S254" s="2"/>
      <c r="W254" s="6" t="str">
        <f t="shared" si="35"/>
        <v>I</v>
      </c>
    </row>
    <row r="255" spans="1:36" x14ac:dyDescent="0.2">
      <c r="A255" s="32" t="s">
        <v>188</v>
      </c>
      <c r="B255" s="33"/>
      <c r="C255" s="31">
        <v>40125.387600000002</v>
      </c>
      <c r="D255" s="31"/>
      <c r="E255">
        <f t="shared" si="28"/>
        <v>6802.001040442492</v>
      </c>
      <c r="F255">
        <f t="shared" si="29"/>
        <v>6802</v>
      </c>
      <c r="G255">
        <f t="shared" si="30"/>
        <v>3.5173399955965579E-3</v>
      </c>
      <c r="K255">
        <f>+G255</f>
        <v>3.5173399955965579E-3</v>
      </c>
      <c r="M255" s="12"/>
      <c r="O255">
        <f t="shared" ca="1" si="32"/>
        <v>-0.22700096052540325</v>
      </c>
      <c r="P255">
        <f t="shared" ca="1" si="33"/>
        <v>0.11566270669366974</v>
      </c>
      <c r="Q255" s="2">
        <f t="shared" si="34"/>
        <v>25106.887600000002</v>
      </c>
      <c r="R255">
        <f t="shared" si="38"/>
        <v>3.5173399955965579E-3</v>
      </c>
      <c r="S255" s="2"/>
      <c r="W255" s="6" t="str">
        <f t="shared" si="35"/>
        <v>I</v>
      </c>
    </row>
    <row r="256" spans="1:36" x14ac:dyDescent="0.2">
      <c r="A256" s="59" t="s">
        <v>188</v>
      </c>
      <c r="B256" s="60" t="s">
        <v>186</v>
      </c>
      <c r="C256" s="59">
        <v>40125.387999999999</v>
      </c>
      <c r="D256" s="19"/>
      <c r="E256">
        <f t="shared" si="28"/>
        <v>6802.0011587640065</v>
      </c>
      <c r="F256">
        <f t="shared" si="29"/>
        <v>6802</v>
      </c>
      <c r="G256">
        <f t="shared" si="30"/>
        <v>3.9173399927676655E-3</v>
      </c>
      <c r="J256">
        <f>+G256</f>
        <v>3.9173399927676655E-3</v>
      </c>
      <c r="O256">
        <f t="shared" ca="1" si="32"/>
        <v>-0.22700096052540325</v>
      </c>
      <c r="P256">
        <f t="shared" ca="1" si="33"/>
        <v>0.11566270669366974</v>
      </c>
      <c r="Q256" s="2">
        <f t="shared" si="34"/>
        <v>25106.887999999999</v>
      </c>
      <c r="R256">
        <f t="shared" si="38"/>
        <v>3.9173399927676655E-3</v>
      </c>
      <c r="S256" s="2"/>
      <c r="W256" s="6" t="str">
        <f t="shared" si="35"/>
        <v>I</v>
      </c>
    </row>
    <row r="257" spans="1:36" x14ac:dyDescent="0.2">
      <c r="A257" s="32" t="s">
        <v>188</v>
      </c>
      <c r="B257" s="33"/>
      <c r="C257" s="31">
        <v>40135.531799999997</v>
      </c>
      <c r="D257" s="31"/>
      <c r="E257">
        <f t="shared" si="28"/>
        <v>6805.0017332179177</v>
      </c>
      <c r="F257">
        <f t="shared" si="29"/>
        <v>6805</v>
      </c>
      <c r="G257">
        <f t="shared" si="30"/>
        <v>5.8593499998096377E-3</v>
      </c>
      <c r="K257">
        <f>+G257</f>
        <v>5.8593499998096377E-3</v>
      </c>
      <c r="M257" s="12"/>
      <c r="O257">
        <f t="shared" ca="1" si="32"/>
        <v>-0.22685113228101661</v>
      </c>
      <c r="P257">
        <f t="shared" ca="1" si="33"/>
        <v>0.1155836509414285</v>
      </c>
      <c r="Q257" s="2">
        <f t="shared" si="34"/>
        <v>25117.031799999997</v>
      </c>
      <c r="R257">
        <f t="shared" si="38"/>
        <v>5.8593499998096377E-3</v>
      </c>
      <c r="S257" s="2"/>
      <c r="W257" s="6" t="str">
        <f t="shared" si="35"/>
        <v>I</v>
      </c>
    </row>
    <row r="258" spans="1:36" x14ac:dyDescent="0.2">
      <c r="A258" s="34" t="s">
        <v>188</v>
      </c>
      <c r="B258" s="33" t="s">
        <v>186</v>
      </c>
      <c r="C258" s="34">
        <v>40135.531799999997</v>
      </c>
      <c r="D258" s="34" t="s">
        <v>206</v>
      </c>
      <c r="E258">
        <f t="shared" si="28"/>
        <v>6805.0017332179177</v>
      </c>
      <c r="F258">
        <f t="shared" si="29"/>
        <v>6805</v>
      </c>
      <c r="G258">
        <f t="shared" si="30"/>
        <v>5.8593499998096377E-3</v>
      </c>
      <c r="K258">
        <f>+G258</f>
        <v>5.8593499998096377E-3</v>
      </c>
      <c r="O258">
        <f t="shared" ca="1" si="32"/>
        <v>-0.22685113228101661</v>
      </c>
      <c r="P258">
        <f t="shared" ca="1" si="33"/>
        <v>0.1155836509414285</v>
      </c>
      <c r="Q258" s="2">
        <f t="shared" si="34"/>
        <v>25117.031799999997</v>
      </c>
      <c r="R258">
        <f t="shared" si="38"/>
        <v>5.8593499998096377E-3</v>
      </c>
      <c r="S258" s="2"/>
      <c r="W258" s="6" t="str">
        <f t="shared" si="35"/>
        <v>I</v>
      </c>
    </row>
    <row r="259" spans="1:36" x14ac:dyDescent="0.2">
      <c r="A259" s="59" t="s">
        <v>188</v>
      </c>
      <c r="B259" s="60" t="s">
        <v>186</v>
      </c>
      <c r="C259" s="59">
        <v>40135.531999999999</v>
      </c>
      <c r="D259" s="19"/>
      <c r="E259">
        <f t="shared" si="28"/>
        <v>6805.0017923786754</v>
      </c>
      <c r="F259">
        <f t="shared" si="29"/>
        <v>6805</v>
      </c>
      <c r="G259">
        <f t="shared" si="30"/>
        <v>6.0593500020331703E-3</v>
      </c>
      <c r="J259">
        <f>+G259</f>
        <v>6.0593500020331703E-3</v>
      </c>
      <c r="O259">
        <f t="shared" ca="1" si="32"/>
        <v>-0.22685113228101661</v>
      </c>
      <c r="P259">
        <f t="shared" ca="1" si="33"/>
        <v>0.1155836509414285</v>
      </c>
      <c r="Q259" s="2">
        <f t="shared" si="34"/>
        <v>25117.031999999999</v>
      </c>
      <c r="R259">
        <f t="shared" si="38"/>
        <v>6.0593500020331703E-3</v>
      </c>
      <c r="S259" s="2"/>
      <c r="W259" s="6" t="str">
        <f t="shared" si="35"/>
        <v>I</v>
      </c>
    </row>
    <row r="260" spans="1:36" x14ac:dyDescent="0.2">
      <c r="A260" s="30" t="s">
        <v>33</v>
      </c>
      <c r="B260" s="30"/>
      <c r="C260" s="31">
        <v>40405.976900000001</v>
      </c>
      <c r="D260" s="31"/>
      <c r="E260">
        <f t="shared" si="28"/>
        <v>6885.000417955961</v>
      </c>
      <c r="F260">
        <f t="shared" si="29"/>
        <v>6885</v>
      </c>
      <c r="G260">
        <f t="shared" si="30"/>
        <v>1.4129499977570958E-3</v>
      </c>
      <c r="J260">
        <f>+G260</f>
        <v>1.4129499977570958E-3</v>
      </c>
      <c r="O260">
        <f t="shared" ca="1" si="32"/>
        <v>-0.22285571243070701</v>
      </c>
      <c r="P260">
        <f t="shared" ca="1" si="33"/>
        <v>0.11347549754832872</v>
      </c>
      <c r="Q260" s="2">
        <f t="shared" si="34"/>
        <v>25387.476900000001</v>
      </c>
      <c r="R260">
        <f t="shared" si="38"/>
        <v>1.4129499977570958E-3</v>
      </c>
      <c r="S260" s="2"/>
      <c r="W260" s="6" t="str">
        <f t="shared" si="35"/>
        <v>I</v>
      </c>
    </row>
    <row r="261" spans="1:36" x14ac:dyDescent="0.2">
      <c r="A261" s="59" t="s">
        <v>904</v>
      </c>
      <c r="B261" s="60" t="s">
        <v>186</v>
      </c>
      <c r="C261" s="59">
        <v>40419.498699999996</v>
      </c>
      <c r="D261" s="19"/>
      <c r="E261">
        <f t="shared" si="28"/>
        <v>6889.000217602138</v>
      </c>
      <c r="F261">
        <f t="shared" si="29"/>
        <v>6889</v>
      </c>
      <c r="G261">
        <f t="shared" si="30"/>
        <v>7.3562999023124576E-4</v>
      </c>
      <c r="J261">
        <f>+G261</f>
        <v>7.3562999023124576E-4</v>
      </c>
      <c r="O261">
        <f t="shared" ca="1" si="32"/>
        <v>-0.22265594143819151</v>
      </c>
      <c r="P261">
        <f t="shared" ca="1" si="33"/>
        <v>0.11337008987867372</v>
      </c>
      <c r="Q261" s="2">
        <f t="shared" si="34"/>
        <v>25400.998699999996</v>
      </c>
      <c r="R261">
        <f t="shared" si="38"/>
        <v>7.3562999023124576E-4</v>
      </c>
      <c r="S261" s="2"/>
      <c r="W261" s="6" t="str">
        <f t="shared" si="35"/>
        <v>I</v>
      </c>
    </row>
    <row r="262" spans="1:36" x14ac:dyDescent="0.2">
      <c r="A262" s="30" t="s">
        <v>76</v>
      </c>
      <c r="B262" s="30"/>
      <c r="C262" s="31">
        <v>40419.500999999997</v>
      </c>
      <c r="D262" s="31"/>
      <c r="E262">
        <f t="shared" si="28"/>
        <v>6889.0008979508484</v>
      </c>
      <c r="F262">
        <f t="shared" si="29"/>
        <v>6889</v>
      </c>
      <c r="G262">
        <f t="shared" si="30"/>
        <v>3.0356299903360195E-3</v>
      </c>
      <c r="I262">
        <f>+G262</f>
        <v>3.0356299903360195E-3</v>
      </c>
      <c r="O262">
        <f t="shared" ca="1" si="32"/>
        <v>-0.22265594143819151</v>
      </c>
      <c r="P262">
        <f t="shared" ca="1" si="33"/>
        <v>0.11337008987867372</v>
      </c>
      <c r="Q262" s="2">
        <f t="shared" si="34"/>
        <v>25401.000999999997</v>
      </c>
      <c r="R262">
        <f t="shared" si="38"/>
        <v>3.0356299903360195E-3</v>
      </c>
      <c r="S262" s="2"/>
      <c r="W262" s="6" t="str">
        <f t="shared" si="35"/>
        <v>I</v>
      </c>
      <c r="AF262">
        <v>21</v>
      </c>
      <c r="AH262" t="s">
        <v>69</v>
      </c>
      <c r="AJ262" t="s">
        <v>71</v>
      </c>
    </row>
    <row r="263" spans="1:36" x14ac:dyDescent="0.2">
      <c r="A263" s="34" t="s">
        <v>189</v>
      </c>
      <c r="B263" s="33" t="s">
        <v>186</v>
      </c>
      <c r="C263" s="31">
        <v>40422.879500000003</v>
      </c>
      <c r="D263" s="31"/>
      <c r="E263">
        <f t="shared" si="28"/>
        <v>6890.0002710450108</v>
      </c>
      <c r="F263">
        <f t="shared" si="29"/>
        <v>6890</v>
      </c>
      <c r="G263">
        <f t="shared" si="30"/>
        <v>9.1629999951692298E-4</v>
      </c>
      <c r="J263">
        <f>+G263</f>
        <v>9.1629999951692298E-4</v>
      </c>
      <c r="M263" s="12"/>
      <c r="O263">
        <f t="shared" ca="1" si="32"/>
        <v>-0.22260599869006265</v>
      </c>
      <c r="P263">
        <f t="shared" ca="1" si="33"/>
        <v>0.11334373796125999</v>
      </c>
      <c r="Q263" s="2">
        <f t="shared" si="34"/>
        <v>25404.379500000003</v>
      </c>
      <c r="R263">
        <f t="shared" si="38"/>
        <v>9.1629999951692298E-4</v>
      </c>
      <c r="S263" s="2"/>
      <c r="W263" s="6" t="str">
        <f t="shared" si="35"/>
        <v>I</v>
      </c>
    </row>
    <row r="264" spans="1:36" x14ac:dyDescent="0.2">
      <c r="A264" s="59" t="s">
        <v>904</v>
      </c>
      <c r="B264" s="60" t="s">
        <v>186</v>
      </c>
      <c r="C264" s="59">
        <v>40436.401299999998</v>
      </c>
      <c r="D264" s="19"/>
      <c r="E264">
        <f t="shared" si="28"/>
        <v>6894.0000706911878</v>
      </c>
      <c r="F264">
        <f t="shared" si="29"/>
        <v>6894</v>
      </c>
      <c r="G264">
        <f t="shared" si="30"/>
        <v>2.3897999199107289E-4</v>
      </c>
      <c r="J264">
        <f>+G264</f>
        <v>2.3897999199107289E-4</v>
      </c>
      <c r="O264">
        <f t="shared" ca="1" si="32"/>
        <v>-0.22240622769754714</v>
      </c>
      <c r="P264">
        <f t="shared" ca="1" si="33"/>
        <v>0.11323833029160499</v>
      </c>
      <c r="Q264" s="2">
        <f t="shared" si="34"/>
        <v>25417.901299999998</v>
      </c>
      <c r="R264">
        <f t="shared" si="38"/>
        <v>2.3897999199107289E-4</v>
      </c>
      <c r="S264" s="2"/>
      <c r="W264" s="6" t="str">
        <f t="shared" si="35"/>
        <v>I</v>
      </c>
    </row>
    <row r="265" spans="1:36" x14ac:dyDescent="0.2">
      <c r="A265" s="59" t="s">
        <v>880</v>
      </c>
      <c r="B265" s="60" t="s">
        <v>186</v>
      </c>
      <c r="C265" s="59">
        <v>40456.686000000002</v>
      </c>
      <c r="D265" s="19"/>
      <c r="E265">
        <f t="shared" si="28"/>
        <v>6900.0003617680313</v>
      </c>
      <c r="F265">
        <f t="shared" si="29"/>
        <v>6900</v>
      </c>
      <c r="G265">
        <f t="shared" si="30"/>
        <v>1.2229999992996454E-3</v>
      </c>
      <c r="I265">
        <f>+G265</f>
        <v>1.2229999992996454E-3</v>
      </c>
      <c r="O265">
        <f t="shared" ca="1" si="32"/>
        <v>-0.22210657120877392</v>
      </c>
      <c r="P265">
        <f t="shared" ca="1" si="33"/>
        <v>0.11308021878712252</v>
      </c>
      <c r="Q265" s="2">
        <f t="shared" si="34"/>
        <v>25438.186000000002</v>
      </c>
      <c r="R265">
        <f t="shared" si="38"/>
        <v>1.2229999992996454E-3</v>
      </c>
      <c r="S265" s="2"/>
      <c r="W265" s="6" t="str">
        <f t="shared" si="35"/>
        <v>I</v>
      </c>
    </row>
    <row r="266" spans="1:36" x14ac:dyDescent="0.2">
      <c r="A266" s="34" t="s">
        <v>190</v>
      </c>
      <c r="B266" s="33"/>
      <c r="C266" s="31">
        <v>40463.443599999999</v>
      </c>
      <c r="D266" s="31"/>
      <c r="E266">
        <f t="shared" si="28"/>
        <v>6901.9992854386237</v>
      </c>
      <c r="F266">
        <f t="shared" si="29"/>
        <v>6902</v>
      </c>
      <c r="G266">
        <f t="shared" si="30"/>
        <v>-2.4156599974958226E-3</v>
      </c>
      <c r="J266">
        <f>+G266</f>
        <v>-2.4156599974958226E-3</v>
      </c>
      <c r="M266" s="12"/>
      <c r="O266">
        <f t="shared" ca="1" si="32"/>
        <v>-0.22200668571251619</v>
      </c>
      <c r="P266">
        <f t="shared" ca="1" si="33"/>
        <v>0.11302751495229502</v>
      </c>
      <c r="Q266" s="2">
        <f t="shared" si="34"/>
        <v>25444.943599999999</v>
      </c>
      <c r="R266">
        <f t="shared" si="38"/>
        <v>-2.4156599974958226E-3</v>
      </c>
      <c r="S266" s="2"/>
      <c r="W266" s="6" t="str">
        <f t="shared" si="35"/>
        <v>I</v>
      </c>
    </row>
    <row r="267" spans="1:36" x14ac:dyDescent="0.2">
      <c r="A267" s="30" t="s">
        <v>76</v>
      </c>
      <c r="B267" s="30"/>
      <c r="C267" s="31">
        <v>40507.394</v>
      </c>
      <c r="D267" s="31"/>
      <c r="E267">
        <f t="shared" si="28"/>
        <v>6914.9999801959366</v>
      </c>
      <c r="F267">
        <f t="shared" si="29"/>
        <v>6915</v>
      </c>
      <c r="G267">
        <f t="shared" si="30"/>
        <v>-6.6950000473298132E-5</v>
      </c>
      <c r="I267">
        <f>+G267</f>
        <v>-6.6950000473298132E-5</v>
      </c>
      <c r="O267">
        <f t="shared" ca="1" si="32"/>
        <v>-0.22135742998684088</v>
      </c>
      <c r="P267">
        <f t="shared" ca="1" si="33"/>
        <v>0.11268494002591631</v>
      </c>
      <c r="Q267" s="2">
        <f t="shared" si="34"/>
        <v>25488.894</v>
      </c>
      <c r="R267">
        <f t="shared" si="38"/>
        <v>-6.6950000473298132E-5</v>
      </c>
      <c r="S267" s="2"/>
      <c r="W267" s="6" t="str">
        <f t="shared" si="35"/>
        <v>I</v>
      </c>
    </row>
    <row r="268" spans="1:36" x14ac:dyDescent="0.2">
      <c r="A268" s="30" t="s">
        <v>77</v>
      </c>
      <c r="B268" s="30"/>
      <c r="C268" s="31">
        <v>40524.298999999999</v>
      </c>
      <c r="D268" s="31"/>
      <c r="E268">
        <f t="shared" si="28"/>
        <v>6920.0005432140733</v>
      </c>
      <c r="F268">
        <f t="shared" si="29"/>
        <v>6920</v>
      </c>
      <c r="G268">
        <f t="shared" si="30"/>
        <v>1.8363999988650903E-3</v>
      </c>
      <c r="I268">
        <f>+G268</f>
        <v>1.8363999988650903E-3</v>
      </c>
      <c r="O268">
        <f t="shared" ca="1" si="32"/>
        <v>-0.22110771624619652</v>
      </c>
      <c r="P268">
        <f t="shared" ca="1" si="33"/>
        <v>0.11255318043884757</v>
      </c>
      <c r="Q268" s="2">
        <f t="shared" si="34"/>
        <v>25505.798999999999</v>
      </c>
      <c r="R268">
        <f t="shared" si="38"/>
        <v>1.8363999988650903E-3</v>
      </c>
      <c r="S268" s="2"/>
      <c r="W268" s="6" t="str">
        <f t="shared" si="35"/>
        <v>I</v>
      </c>
      <c r="AF268">
        <v>20</v>
      </c>
      <c r="AH268" t="s">
        <v>72</v>
      </c>
      <c r="AJ268" t="s">
        <v>71</v>
      </c>
    </row>
    <row r="269" spans="1:36" x14ac:dyDescent="0.2">
      <c r="A269" s="30" t="s">
        <v>77</v>
      </c>
      <c r="B269" s="30"/>
      <c r="C269" s="31">
        <v>40524.300000000003</v>
      </c>
      <c r="D269" s="31"/>
      <c r="E269">
        <f t="shared" si="28"/>
        <v>6920.0008390178618</v>
      </c>
      <c r="F269">
        <f t="shared" si="29"/>
        <v>6920</v>
      </c>
      <c r="G269">
        <f t="shared" si="30"/>
        <v>2.8364000027067959E-3</v>
      </c>
      <c r="I269">
        <f>+G269</f>
        <v>2.8364000027067959E-3</v>
      </c>
      <c r="O269">
        <f t="shared" ca="1" si="32"/>
        <v>-0.22110771624619652</v>
      </c>
      <c r="P269">
        <f t="shared" ca="1" si="33"/>
        <v>0.11255318043884757</v>
      </c>
      <c r="Q269" s="2">
        <f t="shared" si="34"/>
        <v>25505.800000000003</v>
      </c>
      <c r="R269">
        <f t="shared" si="38"/>
        <v>2.8364000027067959E-3</v>
      </c>
      <c r="S269" s="2"/>
      <c r="W269" s="6" t="str">
        <f t="shared" si="35"/>
        <v>I</v>
      </c>
      <c r="AF269">
        <v>14</v>
      </c>
      <c r="AH269" t="s">
        <v>72</v>
      </c>
      <c r="AJ269" t="s">
        <v>71</v>
      </c>
    </row>
    <row r="270" spans="1:36" x14ac:dyDescent="0.2">
      <c r="A270" s="30" t="s">
        <v>78</v>
      </c>
      <c r="B270" s="30"/>
      <c r="C270" s="31">
        <v>40730.514000000003</v>
      </c>
      <c r="D270" s="31"/>
      <c r="E270">
        <f t="shared" si="28"/>
        <v>6980.9997211368964</v>
      </c>
      <c r="F270">
        <f t="shared" si="29"/>
        <v>6981</v>
      </c>
      <c r="G270">
        <f t="shared" si="30"/>
        <v>-9.4273000286193565E-4</v>
      </c>
      <c r="I270">
        <f>+G270</f>
        <v>-9.4273000286193565E-4</v>
      </c>
      <c r="O270">
        <f t="shared" ca="1" si="32"/>
        <v>-0.21806120861033546</v>
      </c>
      <c r="P270">
        <f t="shared" ca="1" si="33"/>
        <v>0.110945713476609</v>
      </c>
      <c r="Q270" s="2">
        <f t="shared" si="34"/>
        <v>25712.014000000003</v>
      </c>
      <c r="R270">
        <f t="shared" si="38"/>
        <v>-9.4273000286193565E-4</v>
      </c>
      <c r="S270" s="2"/>
      <c r="W270" s="6" t="str">
        <f t="shared" si="35"/>
        <v>I</v>
      </c>
      <c r="AF270">
        <v>17</v>
      </c>
      <c r="AH270" t="s">
        <v>69</v>
      </c>
      <c r="AJ270" t="s">
        <v>71</v>
      </c>
    </row>
    <row r="271" spans="1:36" x14ac:dyDescent="0.2">
      <c r="A271" s="59" t="s">
        <v>904</v>
      </c>
      <c r="B271" s="60" t="s">
        <v>186</v>
      </c>
      <c r="C271" s="59">
        <v>40730.517899999999</v>
      </c>
      <c r="D271" s="19"/>
      <c r="E271">
        <f t="shared" si="28"/>
        <v>6981.0008747716647</v>
      </c>
      <c r="F271">
        <f t="shared" si="29"/>
        <v>6981</v>
      </c>
      <c r="G271">
        <f t="shared" si="30"/>
        <v>2.9572699932032265E-3</v>
      </c>
      <c r="J271">
        <f>+G271</f>
        <v>2.9572699932032265E-3</v>
      </c>
      <c r="O271">
        <f t="shared" ca="1" si="32"/>
        <v>-0.21806120861033546</v>
      </c>
      <c r="P271">
        <f t="shared" ca="1" si="33"/>
        <v>0.110945713476609</v>
      </c>
      <c r="Q271" s="2">
        <f t="shared" si="34"/>
        <v>25712.017899999999</v>
      </c>
      <c r="R271">
        <f t="shared" si="38"/>
        <v>2.9572699932032265E-3</v>
      </c>
      <c r="S271" s="2"/>
      <c r="W271" s="6" t="str">
        <f t="shared" si="35"/>
        <v>I</v>
      </c>
      <c r="AF271">
        <v>18</v>
      </c>
      <c r="AH271" t="s">
        <v>69</v>
      </c>
      <c r="AJ271" t="s">
        <v>71</v>
      </c>
    </row>
    <row r="272" spans="1:36" x14ac:dyDescent="0.2">
      <c r="A272" s="30" t="s">
        <v>33</v>
      </c>
      <c r="B272" s="30"/>
      <c r="C272" s="31">
        <v>40771.084699999999</v>
      </c>
      <c r="D272" s="31"/>
      <c r="E272">
        <f t="shared" si="28"/>
        <v>6993.0006878355034</v>
      </c>
      <c r="F272">
        <f t="shared" si="29"/>
        <v>6993</v>
      </c>
      <c r="G272">
        <f t="shared" si="30"/>
        <v>2.32531000074232E-3</v>
      </c>
      <c r="J272">
        <f>+G272</f>
        <v>2.32531000074232E-3</v>
      </c>
      <c r="O272">
        <f t="shared" ca="1" si="32"/>
        <v>-0.217461895632789</v>
      </c>
      <c r="P272">
        <f t="shared" ca="1" si="33"/>
        <v>0.11062949046764403</v>
      </c>
      <c r="Q272" s="2">
        <f t="shared" si="34"/>
        <v>25752.584699999999</v>
      </c>
      <c r="R272">
        <f t="shared" si="38"/>
        <v>2.32531000074232E-3</v>
      </c>
      <c r="S272" s="2"/>
      <c r="W272" s="6" t="str">
        <f t="shared" si="35"/>
        <v>I</v>
      </c>
    </row>
    <row r="273" spans="1:36" x14ac:dyDescent="0.2">
      <c r="A273" s="30" t="s">
        <v>80</v>
      </c>
      <c r="B273" s="30"/>
      <c r="C273" s="31">
        <v>40774.46</v>
      </c>
      <c r="D273" s="31"/>
      <c r="E273">
        <f t="shared" si="28"/>
        <v>6993.9991143575453</v>
      </c>
      <c r="F273">
        <f t="shared" si="29"/>
        <v>6994</v>
      </c>
      <c r="G273">
        <f t="shared" si="30"/>
        <v>-2.9940199965494685E-3</v>
      </c>
      <c r="I273">
        <f t="shared" ref="I273:I280" si="39">+G273</f>
        <v>-2.9940199965494685E-3</v>
      </c>
      <c r="O273">
        <f t="shared" ca="1" si="32"/>
        <v>-0.21741195288466014</v>
      </c>
      <c r="P273">
        <f t="shared" ca="1" si="33"/>
        <v>0.11060313855023027</v>
      </c>
      <c r="Q273" s="2">
        <f t="shared" si="34"/>
        <v>25755.96</v>
      </c>
      <c r="R273">
        <f t="shared" si="38"/>
        <v>-2.9940199965494685E-3</v>
      </c>
      <c r="S273" s="2"/>
      <c r="W273" s="6" t="str">
        <f t="shared" si="35"/>
        <v>I</v>
      </c>
    </row>
    <row r="274" spans="1:36" x14ac:dyDescent="0.2">
      <c r="A274" s="59" t="s">
        <v>904</v>
      </c>
      <c r="B274" s="60" t="s">
        <v>186</v>
      </c>
      <c r="C274" s="59">
        <v>40774.463000000003</v>
      </c>
      <c r="D274" s="19"/>
      <c r="E274">
        <f t="shared" si="28"/>
        <v>6994.0000017689072</v>
      </c>
      <c r="F274">
        <f t="shared" si="29"/>
        <v>6994</v>
      </c>
      <c r="G274">
        <f t="shared" si="30"/>
        <v>5.9800076996907592E-6</v>
      </c>
      <c r="I274">
        <f t="shared" si="39"/>
        <v>5.9800076996907592E-6</v>
      </c>
      <c r="O274">
        <f t="shared" ca="1" si="32"/>
        <v>-0.21741195288466014</v>
      </c>
      <c r="P274">
        <f t="shared" ca="1" si="33"/>
        <v>0.11060313855023027</v>
      </c>
      <c r="Q274" s="2">
        <f t="shared" si="34"/>
        <v>25755.963000000003</v>
      </c>
      <c r="R274">
        <f t="shared" si="38"/>
        <v>5.9800076996907592E-6</v>
      </c>
      <c r="S274" s="2"/>
      <c r="W274" s="6" t="str">
        <f t="shared" si="35"/>
        <v>I</v>
      </c>
      <c r="AF274">
        <v>7</v>
      </c>
      <c r="AH274" t="s">
        <v>79</v>
      </c>
      <c r="AJ274" t="s">
        <v>71</v>
      </c>
    </row>
    <row r="275" spans="1:36" x14ac:dyDescent="0.2">
      <c r="A275" s="30" t="s">
        <v>80</v>
      </c>
      <c r="B275" s="30"/>
      <c r="C275" s="31">
        <v>40774.464999999997</v>
      </c>
      <c r="D275" s="31"/>
      <c r="E275">
        <f t="shared" si="28"/>
        <v>6994.0005933764787</v>
      </c>
      <c r="F275">
        <f t="shared" si="29"/>
        <v>6994</v>
      </c>
      <c r="G275">
        <f t="shared" si="30"/>
        <v>2.0059800008311868E-3</v>
      </c>
      <c r="I275">
        <f t="shared" si="39"/>
        <v>2.0059800008311868E-3</v>
      </c>
      <c r="O275">
        <f t="shared" ca="1" si="32"/>
        <v>-0.21741195288466014</v>
      </c>
      <c r="P275">
        <f t="shared" ca="1" si="33"/>
        <v>0.11060313855023027</v>
      </c>
      <c r="Q275" s="2">
        <f t="shared" si="34"/>
        <v>25755.964999999997</v>
      </c>
      <c r="R275">
        <f t="shared" si="38"/>
        <v>2.0059800008311868E-3</v>
      </c>
      <c r="S275" s="2"/>
      <c r="W275" s="6" t="str">
        <f t="shared" si="35"/>
        <v>I</v>
      </c>
    </row>
    <row r="276" spans="1:36" x14ac:dyDescent="0.2">
      <c r="A276" s="30" t="s">
        <v>80</v>
      </c>
      <c r="B276" s="30"/>
      <c r="C276" s="31">
        <v>40774.466</v>
      </c>
      <c r="D276" s="31"/>
      <c r="E276">
        <f t="shared" si="28"/>
        <v>6994.0008891802672</v>
      </c>
      <c r="F276">
        <f t="shared" si="29"/>
        <v>6994</v>
      </c>
      <c r="G276">
        <f t="shared" si="30"/>
        <v>3.0059800046728924E-3</v>
      </c>
      <c r="I276">
        <f t="shared" si="39"/>
        <v>3.0059800046728924E-3</v>
      </c>
      <c r="O276">
        <f t="shared" ca="1" si="32"/>
        <v>-0.21741195288466014</v>
      </c>
      <c r="P276">
        <f t="shared" ca="1" si="33"/>
        <v>0.11060313855023027</v>
      </c>
      <c r="Q276" s="2">
        <f t="shared" si="34"/>
        <v>25755.966</v>
      </c>
      <c r="R276">
        <f t="shared" si="38"/>
        <v>3.0059800046728924E-3</v>
      </c>
      <c r="S276" s="2"/>
      <c r="W276" s="6" t="str">
        <f t="shared" si="35"/>
        <v>I</v>
      </c>
      <c r="AF276">
        <v>15</v>
      </c>
      <c r="AH276" t="s">
        <v>69</v>
      </c>
      <c r="AJ276" t="s">
        <v>71</v>
      </c>
    </row>
    <row r="277" spans="1:36" x14ac:dyDescent="0.2">
      <c r="A277" s="30" t="s">
        <v>80</v>
      </c>
      <c r="B277" s="30"/>
      <c r="C277" s="31">
        <v>40774.472000000002</v>
      </c>
      <c r="D277" s="31"/>
      <c r="E277">
        <f t="shared" ref="E277:E340" si="40">+(C277-C$7)/C$8</f>
        <v>6994.0026640029891</v>
      </c>
      <c r="F277">
        <f t="shared" ref="F277:F340" si="41">ROUND(2*E277,0)/2</f>
        <v>6994</v>
      </c>
      <c r="G277">
        <f t="shared" ref="G277:G340" si="42">+C277-(C$7+F277*C$8)</f>
        <v>9.0059800058952533E-3</v>
      </c>
      <c r="I277">
        <f t="shared" si="39"/>
        <v>9.0059800058952533E-3</v>
      </c>
      <c r="O277">
        <f t="shared" ref="O277:O340" ca="1" si="43">+C$11+C$12*$F277</f>
        <v>-0.21741195288466014</v>
      </c>
      <c r="P277">
        <f t="shared" ref="P277:P340" ca="1" si="44">+D$11+D$12*$F277</f>
        <v>0.11060313855023027</v>
      </c>
      <c r="Q277" s="2">
        <f t="shared" ref="Q277:Q340" si="45">+C277-15018.5</f>
        <v>25755.972000000002</v>
      </c>
      <c r="R277">
        <f t="shared" si="38"/>
        <v>9.0059800058952533E-3</v>
      </c>
      <c r="S277" s="2"/>
      <c r="W277" s="6" t="str">
        <f t="shared" ref="W277:W340" si="46">IF(F277=INT(F277),"I","II")</f>
        <v>I</v>
      </c>
      <c r="AF277">
        <v>12</v>
      </c>
      <c r="AH277" t="s">
        <v>81</v>
      </c>
      <c r="AJ277" t="s">
        <v>71</v>
      </c>
    </row>
    <row r="278" spans="1:36" x14ac:dyDescent="0.2">
      <c r="A278" s="59" t="s">
        <v>953</v>
      </c>
      <c r="B278" s="60" t="s">
        <v>186</v>
      </c>
      <c r="C278" s="59">
        <v>40794.749000000003</v>
      </c>
      <c r="D278" s="19"/>
      <c r="E278">
        <f t="shared" si="40"/>
        <v>7000.0006773906725</v>
      </c>
      <c r="F278">
        <f t="shared" si="41"/>
        <v>7000</v>
      </c>
      <c r="G278">
        <f t="shared" si="42"/>
        <v>2.2900000039953738E-3</v>
      </c>
      <c r="I278">
        <f t="shared" si="39"/>
        <v>2.2900000039953738E-3</v>
      </c>
      <c r="O278">
        <f t="shared" ca="1" si="43"/>
        <v>-0.21711229639588692</v>
      </c>
      <c r="P278">
        <f t="shared" ca="1" si="44"/>
        <v>0.1104450270457478</v>
      </c>
      <c r="Q278" s="2">
        <f t="shared" si="45"/>
        <v>25776.249000000003</v>
      </c>
      <c r="R278">
        <f t="shared" si="38"/>
        <v>2.2900000039953738E-3</v>
      </c>
      <c r="S278" s="2"/>
      <c r="W278" s="6" t="str">
        <f t="shared" si="46"/>
        <v>I</v>
      </c>
      <c r="AF278">
        <v>7</v>
      </c>
      <c r="AH278" t="s">
        <v>82</v>
      </c>
      <c r="AJ278" t="s">
        <v>71</v>
      </c>
    </row>
    <row r="279" spans="1:36" x14ac:dyDescent="0.2">
      <c r="A279" s="30" t="s">
        <v>80</v>
      </c>
      <c r="B279" s="30"/>
      <c r="C279" s="31">
        <v>40801.510999999999</v>
      </c>
      <c r="D279" s="31"/>
      <c r="E279">
        <f t="shared" si="40"/>
        <v>7002.0009025979261</v>
      </c>
      <c r="F279">
        <f t="shared" si="41"/>
        <v>7002</v>
      </c>
      <c r="G279">
        <f t="shared" si="42"/>
        <v>3.0513399979099631E-3</v>
      </c>
      <c r="I279">
        <f t="shared" si="39"/>
        <v>3.0513399979099631E-3</v>
      </c>
      <c r="O279">
        <f t="shared" ca="1" si="43"/>
        <v>-0.21701241089962914</v>
      </c>
      <c r="P279">
        <f t="shared" ca="1" si="44"/>
        <v>0.1103923232109203</v>
      </c>
      <c r="Q279" s="2">
        <f t="shared" si="45"/>
        <v>25783.010999999999</v>
      </c>
      <c r="R279">
        <f t="shared" si="38"/>
        <v>3.0513399979099631E-3</v>
      </c>
      <c r="S279" s="2"/>
      <c r="W279" s="6" t="str">
        <f t="shared" si="46"/>
        <v>I</v>
      </c>
    </row>
    <row r="280" spans="1:36" x14ac:dyDescent="0.2">
      <c r="A280" s="30" t="s">
        <v>80</v>
      </c>
      <c r="B280" s="30"/>
      <c r="C280" s="31">
        <v>40801.514999999999</v>
      </c>
      <c r="D280" s="31"/>
      <c r="E280">
        <f t="shared" si="40"/>
        <v>7002.0020858130747</v>
      </c>
      <c r="F280">
        <f t="shared" si="41"/>
        <v>7002</v>
      </c>
      <c r="G280">
        <f t="shared" si="42"/>
        <v>7.0513399987248704E-3</v>
      </c>
      <c r="I280">
        <f t="shared" si="39"/>
        <v>7.0513399987248704E-3</v>
      </c>
      <c r="O280">
        <f t="shared" ca="1" si="43"/>
        <v>-0.21701241089962914</v>
      </c>
      <c r="P280">
        <f t="shared" ca="1" si="44"/>
        <v>0.1103923232109203</v>
      </c>
      <c r="Q280" s="2">
        <f t="shared" si="45"/>
        <v>25783.014999999999</v>
      </c>
      <c r="R280">
        <f t="shared" si="38"/>
        <v>7.0513399987248704E-3</v>
      </c>
      <c r="S280" s="2"/>
      <c r="W280" s="6" t="str">
        <f t="shared" si="46"/>
        <v>I</v>
      </c>
      <c r="AF280">
        <v>11</v>
      </c>
      <c r="AH280" t="s">
        <v>81</v>
      </c>
      <c r="AJ280" t="s">
        <v>71</v>
      </c>
    </row>
    <row r="281" spans="1:36" x14ac:dyDescent="0.2">
      <c r="A281" s="34" t="s">
        <v>189</v>
      </c>
      <c r="B281" s="33" t="s">
        <v>186</v>
      </c>
      <c r="C281" s="31">
        <v>40821.792300000001</v>
      </c>
      <c r="D281" s="31">
        <v>4.0000000000000002E-4</v>
      </c>
      <c r="E281">
        <f t="shared" si="40"/>
        <v>7008.0001879418942</v>
      </c>
      <c r="F281">
        <f t="shared" si="41"/>
        <v>7008</v>
      </c>
      <c r="G281">
        <f t="shared" si="42"/>
        <v>6.3536000379826874E-4</v>
      </c>
      <c r="J281">
        <f>+G281</f>
        <v>6.3536000379826874E-4</v>
      </c>
      <c r="M281" s="12"/>
      <c r="O281">
        <f t="shared" ca="1" si="43"/>
        <v>-0.21671275441085591</v>
      </c>
      <c r="P281">
        <f t="shared" ca="1" si="44"/>
        <v>0.11023421170643782</v>
      </c>
      <c r="Q281" s="2">
        <f t="shared" si="45"/>
        <v>25803.292300000001</v>
      </c>
      <c r="R281">
        <f t="shared" si="38"/>
        <v>6.3536000379826874E-4</v>
      </c>
      <c r="S281" s="2"/>
      <c r="W281" s="6" t="str">
        <f t="shared" si="46"/>
        <v>I</v>
      </c>
      <c r="AF281">
        <v>13</v>
      </c>
      <c r="AH281" t="s">
        <v>72</v>
      </c>
      <c r="AJ281" t="s">
        <v>71</v>
      </c>
    </row>
    <row r="282" spans="1:36" x14ac:dyDescent="0.2">
      <c r="A282" s="34" t="s">
        <v>189</v>
      </c>
      <c r="B282" s="33" t="s">
        <v>186</v>
      </c>
      <c r="C282" s="31">
        <v>41132.808299999997</v>
      </c>
      <c r="D282" s="31">
        <v>2.0000000000000001E-4</v>
      </c>
      <c r="E282">
        <f t="shared" si="40"/>
        <v>7099.9998985392995</v>
      </c>
      <c r="F282">
        <f t="shared" si="41"/>
        <v>7100</v>
      </c>
      <c r="G282">
        <f t="shared" si="42"/>
        <v>-3.4299999970244244E-4</v>
      </c>
      <c r="J282">
        <f>+G282</f>
        <v>-3.4299999970244244E-4</v>
      </c>
      <c r="M282" s="12"/>
      <c r="O282">
        <f t="shared" ca="1" si="43"/>
        <v>-0.21211802158299986</v>
      </c>
      <c r="P282">
        <f t="shared" ca="1" si="44"/>
        <v>0.10780983530437308</v>
      </c>
      <c r="Q282" s="2">
        <f t="shared" si="45"/>
        <v>26114.308299999997</v>
      </c>
      <c r="R282">
        <f t="shared" si="38"/>
        <v>-3.4299999970244244E-4</v>
      </c>
      <c r="S282" s="2"/>
      <c r="W282" s="6" t="str">
        <f t="shared" si="46"/>
        <v>I</v>
      </c>
    </row>
    <row r="283" spans="1:36" x14ac:dyDescent="0.2">
      <c r="A283" s="59" t="s">
        <v>967</v>
      </c>
      <c r="B283" s="60" t="s">
        <v>186</v>
      </c>
      <c r="C283" s="59">
        <v>41156.470999999998</v>
      </c>
      <c r="D283" s="19"/>
      <c r="E283">
        <f t="shared" si="40"/>
        <v>7106.9994148084097</v>
      </c>
      <c r="F283">
        <f t="shared" si="41"/>
        <v>7107</v>
      </c>
      <c r="G283">
        <f t="shared" si="42"/>
        <v>-1.9783100069616921E-3</v>
      </c>
      <c r="I283">
        <f t="shared" ref="I283:I296" si="47">+G283</f>
        <v>-1.9783100069616921E-3</v>
      </c>
      <c r="O283">
        <f t="shared" ca="1" si="43"/>
        <v>-0.21176842234609777</v>
      </c>
      <c r="P283">
        <f t="shared" ca="1" si="44"/>
        <v>0.10762537188247684</v>
      </c>
      <c r="Q283" s="2">
        <f t="shared" si="45"/>
        <v>26137.970999999998</v>
      </c>
      <c r="R283">
        <f t="shared" si="38"/>
        <v>-1.9783100069616921E-3</v>
      </c>
      <c r="S283" s="2"/>
      <c r="W283" s="6" t="str">
        <f t="shared" si="46"/>
        <v>I</v>
      </c>
    </row>
    <row r="284" spans="1:36" x14ac:dyDescent="0.2">
      <c r="A284" s="59" t="s">
        <v>967</v>
      </c>
      <c r="B284" s="60" t="s">
        <v>186</v>
      </c>
      <c r="C284" s="59">
        <v>41156.476000000002</v>
      </c>
      <c r="D284" s="19"/>
      <c r="E284">
        <f t="shared" si="40"/>
        <v>7107.000893827345</v>
      </c>
      <c r="F284">
        <f t="shared" si="41"/>
        <v>7107</v>
      </c>
      <c r="G284">
        <f t="shared" si="42"/>
        <v>3.0216899976949207E-3</v>
      </c>
      <c r="I284">
        <f t="shared" si="47"/>
        <v>3.0216899976949207E-3</v>
      </c>
      <c r="O284">
        <f t="shared" ca="1" si="43"/>
        <v>-0.21176842234609777</v>
      </c>
      <c r="P284">
        <f t="shared" ca="1" si="44"/>
        <v>0.10762537188247684</v>
      </c>
      <c r="Q284" s="2">
        <f t="shared" si="45"/>
        <v>26137.976000000002</v>
      </c>
      <c r="R284">
        <f t="shared" si="38"/>
        <v>3.0216899976949207E-3</v>
      </c>
      <c r="S284" s="2"/>
      <c r="W284" s="6" t="str">
        <f t="shared" si="46"/>
        <v>I</v>
      </c>
    </row>
    <row r="285" spans="1:36" x14ac:dyDescent="0.2">
      <c r="A285" s="59" t="s">
        <v>967</v>
      </c>
      <c r="B285" s="60" t="s">
        <v>186</v>
      </c>
      <c r="C285" s="59">
        <v>41156.476000000002</v>
      </c>
      <c r="D285" s="19"/>
      <c r="E285">
        <f t="shared" si="40"/>
        <v>7107.000893827345</v>
      </c>
      <c r="F285">
        <f t="shared" si="41"/>
        <v>7107</v>
      </c>
      <c r="G285">
        <f t="shared" si="42"/>
        <v>3.0216899976949207E-3</v>
      </c>
      <c r="I285">
        <f t="shared" si="47"/>
        <v>3.0216899976949207E-3</v>
      </c>
      <c r="O285">
        <f t="shared" ca="1" si="43"/>
        <v>-0.21176842234609777</v>
      </c>
      <c r="P285">
        <f t="shared" ca="1" si="44"/>
        <v>0.10762537188247684</v>
      </c>
      <c r="Q285" s="2">
        <f t="shared" si="45"/>
        <v>26137.976000000002</v>
      </c>
      <c r="R285">
        <f t="shared" si="38"/>
        <v>3.0216899976949207E-3</v>
      </c>
      <c r="S285" s="2"/>
      <c r="W285" s="6" t="str">
        <f t="shared" si="46"/>
        <v>I</v>
      </c>
    </row>
    <row r="286" spans="1:36" x14ac:dyDescent="0.2">
      <c r="A286" s="59" t="s">
        <v>967</v>
      </c>
      <c r="B286" s="60" t="s">
        <v>186</v>
      </c>
      <c r="C286" s="59">
        <v>41156.476999999999</v>
      </c>
      <c r="D286" s="19"/>
      <c r="E286">
        <f t="shared" si="40"/>
        <v>7107.0011896311316</v>
      </c>
      <c r="F286">
        <f t="shared" si="41"/>
        <v>7107</v>
      </c>
      <c r="G286">
        <f t="shared" si="42"/>
        <v>4.0216899942606688E-3</v>
      </c>
      <c r="I286">
        <f t="shared" si="47"/>
        <v>4.0216899942606688E-3</v>
      </c>
      <c r="O286">
        <f t="shared" ca="1" si="43"/>
        <v>-0.21176842234609777</v>
      </c>
      <c r="P286">
        <f t="shared" ca="1" si="44"/>
        <v>0.10762537188247684</v>
      </c>
      <c r="Q286" s="2">
        <f t="shared" si="45"/>
        <v>26137.976999999999</v>
      </c>
      <c r="R286">
        <f t="shared" si="38"/>
        <v>4.0216899942606688E-3</v>
      </c>
      <c r="S286" s="2"/>
      <c r="W286" s="6" t="str">
        <f t="shared" si="46"/>
        <v>I</v>
      </c>
    </row>
    <row r="287" spans="1:36" x14ac:dyDescent="0.2">
      <c r="A287" s="59" t="s">
        <v>967</v>
      </c>
      <c r="B287" s="60" t="s">
        <v>186</v>
      </c>
      <c r="C287" s="59">
        <v>41156.476999999999</v>
      </c>
      <c r="D287" s="19"/>
      <c r="E287">
        <f t="shared" si="40"/>
        <v>7107.0011896311316</v>
      </c>
      <c r="F287">
        <f t="shared" si="41"/>
        <v>7107</v>
      </c>
      <c r="G287">
        <f t="shared" si="42"/>
        <v>4.0216899942606688E-3</v>
      </c>
      <c r="I287">
        <f t="shared" si="47"/>
        <v>4.0216899942606688E-3</v>
      </c>
      <c r="O287">
        <f t="shared" ca="1" si="43"/>
        <v>-0.21176842234609777</v>
      </c>
      <c r="P287">
        <f t="shared" ca="1" si="44"/>
        <v>0.10762537188247684</v>
      </c>
      <c r="Q287" s="2">
        <f t="shared" si="45"/>
        <v>26137.976999999999</v>
      </c>
      <c r="R287">
        <f t="shared" si="38"/>
        <v>4.0216899942606688E-3</v>
      </c>
      <c r="S287" s="2"/>
      <c r="W287" s="6" t="str">
        <f t="shared" si="46"/>
        <v>I</v>
      </c>
    </row>
    <row r="288" spans="1:36" x14ac:dyDescent="0.2">
      <c r="A288" s="59" t="s">
        <v>967</v>
      </c>
      <c r="B288" s="60" t="s">
        <v>186</v>
      </c>
      <c r="C288" s="59">
        <v>41156.476999999999</v>
      </c>
      <c r="D288" s="19"/>
      <c r="E288">
        <f t="shared" si="40"/>
        <v>7107.0011896311316</v>
      </c>
      <c r="F288">
        <f t="shared" si="41"/>
        <v>7107</v>
      </c>
      <c r="G288">
        <f t="shared" si="42"/>
        <v>4.0216899942606688E-3</v>
      </c>
      <c r="I288">
        <f t="shared" si="47"/>
        <v>4.0216899942606688E-3</v>
      </c>
      <c r="O288">
        <f t="shared" ca="1" si="43"/>
        <v>-0.21176842234609777</v>
      </c>
      <c r="P288">
        <f t="shared" ca="1" si="44"/>
        <v>0.10762537188247684</v>
      </c>
      <c r="Q288" s="2">
        <f t="shared" si="45"/>
        <v>26137.976999999999</v>
      </c>
      <c r="R288">
        <f t="shared" si="38"/>
        <v>4.0216899942606688E-3</v>
      </c>
      <c r="S288" s="2"/>
      <c r="W288" s="6" t="str">
        <f t="shared" si="46"/>
        <v>I</v>
      </c>
    </row>
    <row r="289" spans="1:36" x14ac:dyDescent="0.2">
      <c r="A289" s="59" t="s">
        <v>967</v>
      </c>
      <c r="B289" s="60" t="s">
        <v>186</v>
      </c>
      <c r="C289" s="59">
        <v>41156.478999999999</v>
      </c>
      <c r="D289" s="19"/>
      <c r="E289">
        <f t="shared" si="40"/>
        <v>7107.001781238705</v>
      </c>
      <c r="F289">
        <f t="shared" si="41"/>
        <v>7107</v>
      </c>
      <c r="G289">
        <f t="shared" si="42"/>
        <v>6.0216899946681224E-3</v>
      </c>
      <c r="I289">
        <f t="shared" si="47"/>
        <v>6.0216899946681224E-3</v>
      </c>
      <c r="O289">
        <f t="shared" ca="1" si="43"/>
        <v>-0.21176842234609777</v>
      </c>
      <c r="P289">
        <f t="shared" ca="1" si="44"/>
        <v>0.10762537188247684</v>
      </c>
      <c r="Q289" s="2">
        <f t="shared" si="45"/>
        <v>26137.978999999999</v>
      </c>
      <c r="R289">
        <f t="shared" si="38"/>
        <v>6.0216899946681224E-3</v>
      </c>
      <c r="S289" s="2"/>
      <c r="W289" s="6" t="str">
        <f t="shared" si="46"/>
        <v>I</v>
      </c>
    </row>
    <row r="290" spans="1:36" x14ac:dyDescent="0.2">
      <c r="A290" s="59" t="s">
        <v>967</v>
      </c>
      <c r="B290" s="60" t="s">
        <v>186</v>
      </c>
      <c r="C290" s="59">
        <v>41156.482000000004</v>
      </c>
      <c r="D290" s="19"/>
      <c r="E290">
        <f t="shared" si="40"/>
        <v>7107.0026686500669</v>
      </c>
      <c r="F290">
        <f t="shared" si="41"/>
        <v>7107</v>
      </c>
      <c r="G290">
        <f t="shared" si="42"/>
        <v>9.0216899989172816E-3</v>
      </c>
      <c r="I290">
        <f t="shared" si="47"/>
        <v>9.0216899989172816E-3</v>
      </c>
      <c r="O290">
        <f t="shared" ca="1" si="43"/>
        <v>-0.21176842234609777</v>
      </c>
      <c r="P290">
        <f t="shared" ca="1" si="44"/>
        <v>0.10762537188247684</v>
      </c>
      <c r="Q290" s="2">
        <f t="shared" si="45"/>
        <v>26137.982000000004</v>
      </c>
      <c r="R290">
        <f t="shared" si="38"/>
        <v>9.0216899989172816E-3</v>
      </c>
      <c r="S290" s="2"/>
      <c r="W290" s="6" t="str">
        <f t="shared" si="46"/>
        <v>I</v>
      </c>
    </row>
    <row r="291" spans="1:36" x14ac:dyDescent="0.2">
      <c r="A291" s="30" t="s">
        <v>84</v>
      </c>
      <c r="B291" s="30"/>
      <c r="C291" s="31">
        <v>41173.377999999997</v>
      </c>
      <c r="D291" s="31"/>
      <c r="E291">
        <f t="shared" si="40"/>
        <v>7112.0005694341207</v>
      </c>
      <c r="F291">
        <f t="shared" si="41"/>
        <v>7112</v>
      </c>
      <c r="G291">
        <f t="shared" si="42"/>
        <v>1.9250399927841499E-3</v>
      </c>
      <c r="I291">
        <f t="shared" si="47"/>
        <v>1.9250399927841499E-3</v>
      </c>
      <c r="O291">
        <f t="shared" ca="1" si="43"/>
        <v>-0.21151870860545341</v>
      </c>
      <c r="P291">
        <f t="shared" ca="1" si="44"/>
        <v>0.1074936122954081</v>
      </c>
      <c r="Q291" s="2">
        <f t="shared" si="45"/>
        <v>26154.877999999997</v>
      </c>
      <c r="R291">
        <f t="shared" si="38"/>
        <v>1.9250399927841499E-3</v>
      </c>
      <c r="S291" s="2"/>
      <c r="W291" s="6" t="str">
        <f t="shared" si="46"/>
        <v>I</v>
      </c>
    </row>
    <row r="292" spans="1:36" x14ac:dyDescent="0.2">
      <c r="A292" s="30" t="s">
        <v>84</v>
      </c>
      <c r="B292" s="30"/>
      <c r="C292" s="31">
        <v>41173.379999999997</v>
      </c>
      <c r="D292" s="31"/>
      <c r="E292">
        <f t="shared" si="40"/>
        <v>7112.001161041695</v>
      </c>
      <c r="F292">
        <f t="shared" si="41"/>
        <v>7112</v>
      </c>
      <c r="G292">
        <f t="shared" si="42"/>
        <v>3.9250399931916036E-3</v>
      </c>
      <c r="I292">
        <f t="shared" si="47"/>
        <v>3.9250399931916036E-3</v>
      </c>
      <c r="O292">
        <f t="shared" ca="1" si="43"/>
        <v>-0.21151870860545341</v>
      </c>
      <c r="P292">
        <f t="shared" ca="1" si="44"/>
        <v>0.1074936122954081</v>
      </c>
      <c r="Q292" s="2">
        <f t="shared" si="45"/>
        <v>26154.879999999997</v>
      </c>
      <c r="R292">
        <f t="shared" si="38"/>
        <v>3.9250399931916036E-3</v>
      </c>
      <c r="S292" s="2"/>
      <c r="W292" s="6" t="str">
        <f t="shared" si="46"/>
        <v>I</v>
      </c>
      <c r="AF292">
        <v>6</v>
      </c>
      <c r="AH292" t="s">
        <v>83</v>
      </c>
      <c r="AJ292" t="s">
        <v>71</v>
      </c>
    </row>
    <row r="293" spans="1:36" x14ac:dyDescent="0.2">
      <c r="A293" s="30" t="s">
        <v>85</v>
      </c>
      <c r="B293" s="30"/>
      <c r="C293" s="31">
        <v>41188.434999999998</v>
      </c>
      <c r="D293" s="31"/>
      <c r="E293">
        <f t="shared" si="40"/>
        <v>7116.454487054003</v>
      </c>
      <c r="F293">
        <f t="shared" si="41"/>
        <v>7116.5</v>
      </c>
      <c r="G293">
        <f t="shared" si="42"/>
        <v>-0.1538619450002443</v>
      </c>
      <c r="I293">
        <f t="shared" si="47"/>
        <v>-0.1538619450002443</v>
      </c>
      <c r="O293">
        <f t="shared" ca="1" si="43"/>
        <v>-0.21129396623887348</v>
      </c>
      <c r="P293">
        <f t="shared" ca="1" si="44"/>
        <v>0.10737502866704624</v>
      </c>
      <c r="Q293" s="2">
        <f t="shared" si="45"/>
        <v>26169.934999999998</v>
      </c>
      <c r="S293">
        <f>G293</f>
        <v>-0.1538619450002443</v>
      </c>
      <c r="W293" s="6" t="str">
        <f t="shared" si="46"/>
        <v>II</v>
      </c>
      <c r="AF293">
        <v>6</v>
      </c>
      <c r="AH293" t="s">
        <v>81</v>
      </c>
      <c r="AJ293" t="s">
        <v>71</v>
      </c>
    </row>
    <row r="294" spans="1:36" x14ac:dyDescent="0.2">
      <c r="A294" s="30" t="s">
        <v>84</v>
      </c>
      <c r="B294" s="30"/>
      <c r="C294" s="31">
        <v>41200.419000000002</v>
      </c>
      <c r="D294" s="31"/>
      <c r="E294">
        <f t="shared" si="40"/>
        <v>7119.9993996366338</v>
      </c>
      <c r="F294">
        <f t="shared" si="41"/>
        <v>7120</v>
      </c>
      <c r="G294">
        <f t="shared" si="42"/>
        <v>-2.0296000002417713E-3</v>
      </c>
      <c r="I294">
        <f t="shared" si="47"/>
        <v>-2.0296000002417713E-3</v>
      </c>
      <c r="O294">
        <f t="shared" ca="1" si="43"/>
        <v>-0.21111916662042246</v>
      </c>
      <c r="P294">
        <f t="shared" ca="1" si="44"/>
        <v>0.10728279695609813</v>
      </c>
      <c r="Q294" s="2">
        <f t="shared" si="45"/>
        <v>26181.919000000002</v>
      </c>
      <c r="R294">
        <f t="shared" ref="R294:R325" si="48">G294</f>
        <v>-2.0296000002417713E-3</v>
      </c>
      <c r="S294" s="2"/>
      <c r="W294" s="6" t="str">
        <f t="shared" si="46"/>
        <v>I</v>
      </c>
      <c r="AF294">
        <v>12</v>
      </c>
      <c r="AH294" t="s">
        <v>69</v>
      </c>
      <c r="AJ294" t="s">
        <v>71</v>
      </c>
    </row>
    <row r="295" spans="1:36" x14ac:dyDescent="0.2">
      <c r="A295" s="30" t="s">
        <v>87</v>
      </c>
      <c r="B295" s="30"/>
      <c r="C295" s="31">
        <v>41200.421000000002</v>
      </c>
      <c r="D295" s="31"/>
      <c r="E295">
        <f t="shared" si="40"/>
        <v>7119.9999912442081</v>
      </c>
      <c r="F295">
        <f t="shared" si="41"/>
        <v>7120</v>
      </c>
      <c r="G295">
        <f t="shared" si="42"/>
        <v>-2.9599999834317714E-5</v>
      </c>
      <c r="I295">
        <f t="shared" si="47"/>
        <v>-2.9599999834317714E-5</v>
      </c>
      <c r="O295">
        <f t="shared" ca="1" si="43"/>
        <v>-0.21111916662042246</v>
      </c>
      <c r="P295">
        <f t="shared" ca="1" si="44"/>
        <v>0.10728279695609813</v>
      </c>
      <c r="Q295" s="2">
        <f t="shared" si="45"/>
        <v>26181.921000000002</v>
      </c>
      <c r="R295">
        <f t="shared" si="48"/>
        <v>-2.9599999834317714E-5</v>
      </c>
      <c r="S295" s="2"/>
      <c r="W295" s="6" t="str">
        <f t="shared" si="46"/>
        <v>I</v>
      </c>
      <c r="AF295">
        <v>6</v>
      </c>
      <c r="AH295" t="s">
        <v>72</v>
      </c>
      <c r="AJ295" t="s">
        <v>71</v>
      </c>
    </row>
    <row r="296" spans="1:36" x14ac:dyDescent="0.2">
      <c r="A296" s="59" t="s">
        <v>999</v>
      </c>
      <c r="B296" s="60" t="s">
        <v>186</v>
      </c>
      <c r="C296" s="59">
        <v>41203.800000000003</v>
      </c>
      <c r="D296" s="19"/>
      <c r="E296">
        <f t="shared" si="40"/>
        <v>7120.9995122402624</v>
      </c>
      <c r="F296">
        <f t="shared" si="41"/>
        <v>7121</v>
      </c>
      <c r="G296">
        <f t="shared" si="42"/>
        <v>-1.6489300032844767E-3</v>
      </c>
      <c r="I296">
        <f t="shared" si="47"/>
        <v>-1.6489300032844767E-3</v>
      </c>
      <c r="O296">
        <f t="shared" ca="1" si="43"/>
        <v>-0.2110692238722936</v>
      </c>
      <c r="P296">
        <f t="shared" ca="1" si="44"/>
        <v>0.10725644503868439</v>
      </c>
      <c r="Q296" s="2">
        <f t="shared" si="45"/>
        <v>26185.300000000003</v>
      </c>
      <c r="R296">
        <f t="shared" si="48"/>
        <v>-1.6489300032844767E-3</v>
      </c>
      <c r="S296" s="2"/>
      <c r="W296" s="6" t="str">
        <f t="shared" si="46"/>
        <v>I</v>
      </c>
      <c r="AF296">
        <v>10</v>
      </c>
      <c r="AH296" t="s">
        <v>86</v>
      </c>
      <c r="AJ296" t="s">
        <v>71</v>
      </c>
    </row>
    <row r="297" spans="1:36" x14ac:dyDescent="0.2">
      <c r="A297" s="34" t="s">
        <v>191</v>
      </c>
      <c r="B297" s="33"/>
      <c r="C297" s="31">
        <v>41203.802000000003</v>
      </c>
      <c r="D297" s="31"/>
      <c r="E297">
        <f t="shared" si="40"/>
        <v>7121.0001038478358</v>
      </c>
      <c r="F297">
        <f t="shared" si="41"/>
        <v>7121</v>
      </c>
      <c r="G297">
        <f t="shared" si="42"/>
        <v>3.5106999712297693E-4</v>
      </c>
      <c r="J297">
        <f>+G297</f>
        <v>3.5106999712297693E-4</v>
      </c>
      <c r="M297" s="12"/>
      <c r="O297">
        <f t="shared" ca="1" si="43"/>
        <v>-0.2110692238722936</v>
      </c>
      <c r="P297">
        <f t="shared" ca="1" si="44"/>
        <v>0.10725644503868439</v>
      </c>
      <c r="Q297" s="2">
        <f t="shared" si="45"/>
        <v>26185.302000000003</v>
      </c>
      <c r="R297">
        <f t="shared" si="48"/>
        <v>3.5106999712297693E-4</v>
      </c>
      <c r="S297" s="2"/>
      <c r="W297" s="6" t="str">
        <f t="shared" si="46"/>
        <v>I</v>
      </c>
    </row>
    <row r="298" spans="1:36" x14ac:dyDescent="0.2">
      <c r="A298" s="30" t="s">
        <v>87</v>
      </c>
      <c r="B298" s="30"/>
      <c r="C298" s="31">
        <v>41217.328000000001</v>
      </c>
      <c r="D298" s="31"/>
      <c r="E298">
        <f t="shared" si="40"/>
        <v>7125.00114586992</v>
      </c>
      <c r="F298">
        <f t="shared" si="41"/>
        <v>7125</v>
      </c>
      <c r="G298">
        <f t="shared" si="42"/>
        <v>3.8737499999115244E-3</v>
      </c>
      <c r="I298">
        <f>+G298</f>
        <v>3.8737499999115244E-3</v>
      </c>
      <c r="O298">
        <f t="shared" ca="1" si="43"/>
        <v>-0.2108694528797781</v>
      </c>
      <c r="P298">
        <f t="shared" ca="1" si="44"/>
        <v>0.10715103736902939</v>
      </c>
      <c r="Q298" s="2">
        <f t="shared" si="45"/>
        <v>26198.828000000001</v>
      </c>
      <c r="R298">
        <f t="shared" si="48"/>
        <v>3.8737499999115244E-3</v>
      </c>
      <c r="S298" s="2"/>
      <c r="W298" s="6" t="str">
        <f t="shared" si="46"/>
        <v>I</v>
      </c>
    </row>
    <row r="299" spans="1:36" x14ac:dyDescent="0.2">
      <c r="A299" s="30" t="s">
        <v>85</v>
      </c>
      <c r="B299" s="30"/>
      <c r="C299" s="31">
        <v>41244.373</v>
      </c>
      <c r="D299" s="31"/>
      <c r="E299">
        <f t="shared" si="40"/>
        <v>7133.001159287579</v>
      </c>
      <c r="F299">
        <f t="shared" si="41"/>
        <v>7133</v>
      </c>
      <c r="G299">
        <f t="shared" si="42"/>
        <v>3.9191100004245527E-3</v>
      </c>
      <c r="I299">
        <f>+G299</f>
        <v>3.9191100004245527E-3</v>
      </c>
      <c r="O299">
        <f t="shared" ca="1" si="43"/>
        <v>-0.21046991089474715</v>
      </c>
      <c r="P299">
        <f t="shared" ca="1" si="44"/>
        <v>0.10694022202971942</v>
      </c>
      <c r="Q299" s="2">
        <f t="shared" si="45"/>
        <v>26225.873</v>
      </c>
      <c r="R299">
        <f t="shared" si="48"/>
        <v>3.9191100004245527E-3</v>
      </c>
      <c r="S299" s="2"/>
      <c r="W299" s="6" t="str">
        <f t="shared" si="46"/>
        <v>I</v>
      </c>
      <c r="AF299">
        <v>10</v>
      </c>
      <c r="AH299" t="s">
        <v>72</v>
      </c>
      <c r="AJ299" t="s">
        <v>71</v>
      </c>
    </row>
    <row r="300" spans="1:36" x14ac:dyDescent="0.2">
      <c r="A300" s="30" t="s">
        <v>85</v>
      </c>
      <c r="B300" s="30"/>
      <c r="C300" s="31">
        <v>41261.271000000001</v>
      </c>
      <c r="D300" s="31"/>
      <c r="E300">
        <f t="shared" si="40"/>
        <v>7137.9996516792089</v>
      </c>
      <c r="F300">
        <f t="shared" si="41"/>
        <v>7138</v>
      </c>
      <c r="G300">
        <f t="shared" si="42"/>
        <v>-1.1775399980251677E-3</v>
      </c>
      <c r="I300">
        <f>+G300</f>
        <v>-1.1775399980251677E-3</v>
      </c>
      <c r="O300">
        <f t="shared" ca="1" si="43"/>
        <v>-0.21022019715410278</v>
      </c>
      <c r="P300">
        <f t="shared" ca="1" si="44"/>
        <v>0.10680846244265069</v>
      </c>
      <c r="Q300" s="2">
        <f t="shared" si="45"/>
        <v>26242.771000000001</v>
      </c>
      <c r="R300">
        <f t="shared" si="48"/>
        <v>-1.1775399980251677E-3</v>
      </c>
      <c r="S300" s="2"/>
      <c r="W300" s="6" t="str">
        <f t="shared" si="46"/>
        <v>I</v>
      </c>
      <c r="AF300">
        <v>11</v>
      </c>
      <c r="AH300" t="s">
        <v>72</v>
      </c>
      <c r="AJ300" t="s">
        <v>71</v>
      </c>
    </row>
    <row r="301" spans="1:36" x14ac:dyDescent="0.2">
      <c r="A301" s="30" t="s">
        <v>33</v>
      </c>
      <c r="B301" s="30"/>
      <c r="C301" s="31">
        <v>41501.297200000001</v>
      </c>
      <c r="D301" s="31"/>
      <c r="E301">
        <f t="shared" si="40"/>
        <v>7209.0003106028507</v>
      </c>
      <c r="F301">
        <f t="shared" si="41"/>
        <v>7209</v>
      </c>
      <c r="G301">
        <f t="shared" si="42"/>
        <v>1.0500299977138638E-3</v>
      </c>
      <c r="J301">
        <f>+G301</f>
        <v>1.0500299977138638E-3</v>
      </c>
      <c r="O301">
        <f t="shared" ca="1" si="43"/>
        <v>-0.20667426203695299</v>
      </c>
      <c r="P301">
        <f t="shared" ca="1" si="44"/>
        <v>0.10493747630627465</v>
      </c>
      <c r="Q301" s="2">
        <f t="shared" si="45"/>
        <v>26482.797200000001</v>
      </c>
      <c r="R301">
        <f t="shared" si="48"/>
        <v>1.0500299977138638E-3</v>
      </c>
      <c r="S301" s="2"/>
      <c r="W301" s="6" t="str">
        <f t="shared" si="46"/>
        <v>I</v>
      </c>
      <c r="AF301">
        <v>11</v>
      </c>
      <c r="AH301" t="s">
        <v>72</v>
      </c>
      <c r="AJ301" t="s">
        <v>71</v>
      </c>
    </row>
    <row r="302" spans="1:36" x14ac:dyDescent="0.2">
      <c r="A302" s="30" t="s">
        <v>88</v>
      </c>
      <c r="B302" s="30"/>
      <c r="C302" s="31">
        <v>41511.445</v>
      </c>
      <c r="D302" s="31"/>
      <c r="E302">
        <f t="shared" si="40"/>
        <v>7212.0020682719096</v>
      </c>
      <c r="F302">
        <f t="shared" si="41"/>
        <v>7212</v>
      </c>
      <c r="G302">
        <f t="shared" si="42"/>
        <v>6.9920399982947856E-3</v>
      </c>
      <c r="I302">
        <f>+G302</f>
        <v>6.9920399982947856E-3</v>
      </c>
      <c r="O302">
        <f t="shared" ca="1" si="43"/>
        <v>-0.20652443379256635</v>
      </c>
      <c r="P302">
        <f t="shared" ca="1" si="44"/>
        <v>0.10485842055403338</v>
      </c>
      <c r="Q302" s="2">
        <f t="shared" si="45"/>
        <v>26492.945</v>
      </c>
      <c r="R302">
        <f t="shared" si="48"/>
        <v>6.9920399982947856E-3</v>
      </c>
      <c r="S302" s="2"/>
      <c r="W302" s="6" t="str">
        <f t="shared" si="46"/>
        <v>I</v>
      </c>
    </row>
    <row r="303" spans="1:36" x14ac:dyDescent="0.2">
      <c r="A303" s="30" t="s">
        <v>34</v>
      </c>
      <c r="B303" s="30"/>
      <c r="C303" s="31">
        <v>41514.817199999998</v>
      </c>
      <c r="D303" s="31"/>
      <c r="E303">
        <f t="shared" si="40"/>
        <v>7212.9995778022121</v>
      </c>
      <c r="F303">
        <f t="shared" si="41"/>
        <v>7213</v>
      </c>
      <c r="G303">
        <f t="shared" si="42"/>
        <v>-1.4272900079959072E-3</v>
      </c>
      <c r="J303">
        <f>+G303</f>
        <v>-1.4272900079959072E-3</v>
      </c>
      <c r="O303">
        <f t="shared" ca="1" si="43"/>
        <v>-0.20647449104443749</v>
      </c>
      <c r="P303">
        <f t="shared" ca="1" si="44"/>
        <v>0.10483206863661965</v>
      </c>
      <c r="Q303" s="2">
        <f t="shared" si="45"/>
        <v>26496.317199999998</v>
      </c>
      <c r="R303">
        <f t="shared" si="48"/>
        <v>-1.4272900079959072E-3</v>
      </c>
      <c r="S303" s="2"/>
      <c r="W303" s="6" t="str">
        <f t="shared" si="46"/>
        <v>I</v>
      </c>
      <c r="AF303">
        <v>11</v>
      </c>
      <c r="AH303" t="s">
        <v>72</v>
      </c>
      <c r="AJ303" t="s">
        <v>71</v>
      </c>
    </row>
    <row r="304" spans="1:36" x14ac:dyDescent="0.2">
      <c r="A304" s="61" t="s">
        <v>207</v>
      </c>
      <c r="B304" s="33" t="s">
        <v>16</v>
      </c>
      <c r="C304" s="34">
        <v>41514.817900000002</v>
      </c>
      <c r="D304" s="34" t="s">
        <v>208</v>
      </c>
      <c r="E304">
        <f t="shared" si="40"/>
        <v>7212.9997848648636</v>
      </c>
      <c r="F304">
        <f t="shared" si="41"/>
        <v>7213</v>
      </c>
      <c r="G304">
        <f t="shared" si="42"/>
        <v>-7.2729000385152176E-4</v>
      </c>
      <c r="J304">
        <f>+G304</f>
        <v>-7.2729000385152176E-4</v>
      </c>
      <c r="O304">
        <f t="shared" ca="1" si="43"/>
        <v>-0.20647449104443749</v>
      </c>
      <c r="P304">
        <f t="shared" ca="1" si="44"/>
        <v>0.10483206863661965</v>
      </c>
      <c r="Q304" s="2">
        <f t="shared" si="45"/>
        <v>26496.317900000002</v>
      </c>
      <c r="R304">
        <f t="shared" si="48"/>
        <v>-7.2729000385152176E-4</v>
      </c>
      <c r="S304" s="2"/>
      <c r="W304" s="6" t="str">
        <f t="shared" si="46"/>
        <v>I</v>
      </c>
    </row>
    <row r="305" spans="1:36" x14ac:dyDescent="0.2">
      <c r="A305" s="59" t="s">
        <v>1022</v>
      </c>
      <c r="B305" s="60" t="s">
        <v>186</v>
      </c>
      <c r="C305" s="59">
        <v>41538.476999999999</v>
      </c>
      <c r="D305" s="19"/>
      <c r="E305">
        <f t="shared" si="40"/>
        <v>7219.9982362403398</v>
      </c>
      <c r="F305">
        <f t="shared" si="41"/>
        <v>7220</v>
      </c>
      <c r="G305">
        <f t="shared" si="42"/>
        <v>-5.9626000002026558E-3</v>
      </c>
      <c r="I305">
        <f t="shared" ref="I305:I316" si="49">+G305</f>
        <v>-5.9626000002026558E-3</v>
      </c>
      <c r="O305">
        <f t="shared" ca="1" si="43"/>
        <v>-0.2061248918075354</v>
      </c>
      <c r="P305">
        <f t="shared" ca="1" si="44"/>
        <v>0.10464760521472341</v>
      </c>
      <c r="Q305" s="2">
        <f t="shared" si="45"/>
        <v>26519.976999999999</v>
      </c>
      <c r="R305">
        <f t="shared" si="48"/>
        <v>-5.9626000002026558E-3</v>
      </c>
      <c r="S305" s="2"/>
      <c r="W305" s="6" t="str">
        <f t="shared" si="46"/>
        <v>I</v>
      </c>
    </row>
    <row r="306" spans="1:36" x14ac:dyDescent="0.2">
      <c r="A306" s="59" t="s">
        <v>1022</v>
      </c>
      <c r="B306" s="60" t="s">
        <v>186</v>
      </c>
      <c r="C306" s="59">
        <v>41538.487999999998</v>
      </c>
      <c r="D306" s="19"/>
      <c r="E306">
        <f t="shared" si="40"/>
        <v>7220.0014900819951</v>
      </c>
      <c r="F306">
        <f t="shared" si="41"/>
        <v>7220</v>
      </c>
      <c r="G306">
        <f t="shared" si="42"/>
        <v>5.0373999984003603E-3</v>
      </c>
      <c r="I306">
        <f t="shared" si="49"/>
        <v>5.0373999984003603E-3</v>
      </c>
      <c r="O306">
        <f t="shared" ca="1" si="43"/>
        <v>-0.2061248918075354</v>
      </c>
      <c r="P306">
        <f t="shared" ca="1" si="44"/>
        <v>0.10464760521472341</v>
      </c>
      <c r="Q306" s="2">
        <f t="shared" si="45"/>
        <v>26519.987999999998</v>
      </c>
      <c r="R306">
        <f t="shared" si="48"/>
        <v>5.0373999984003603E-3</v>
      </c>
      <c r="S306" s="2"/>
      <c r="W306" s="6" t="str">
        <f t="shared" si="46"/>
        <v>I</v>
      </c>
    </row>
    <row r="307" spans="1:36" x14ac:dyDescent="0.2">
      <c r="A307" s="30" t="s">
        <v>89</v>
      </c>
      <c r="B307" s="30"/>
      <c r="C307" s="31">
        <v>41555.377</v>
      </c>
      <c r="D307" s="31"/>
      <c r="E307">
        <f t="shared" si="40"/>
        <v>7224.9973202395431</v>
      </c>
      <c r="F307">
        <f t="shared" si="41"/>
        <v>7225</v>
      </c>
      <c r="G307">
        <f t="shared" si="42"/>
        <v>-9.0592499982449226E-3</v>
      </c>
      <c r="I307">
        <f t="shared" si="49"/>
        <v>-9.0592499982449226E-3</v>
      </c>
      <c r="O307">
        <f t="shared" ca="1" si="43"/>
        <v>-0.20587517806689104</v>
      </c>
      <c r="P307">
        <f t="shared" ca="1" si="44"/>
        <v>0.10451584562765467</v>
      </c>
      <c r="Q307" s="2">
        <f t="shared" si="45"/>
        <v>26536.877</v>
      </c>
      <c r="R307">
        <f t="shared" si="48"/>
        <v>-9.0592499982449226E-3</v>
      </c>
      <c r="S307" s="2"/>
      <c r="W307" s="6" t="str">
        <f t="shared" si="46"/>
        <v>I</v>
      </c>
    </row>
    <row r="308" spans="1:36" x14ac:dyDescent="0.2">
      <c r="A308" s="30" t="s">
        <v>89</v>
      </c>
      <c r="B308" s="30"/>
      <c r="C308" s="31">
        <v>41555.383000000002</v>
      </c>
      <c r="D308" s="31"/>
      <c r="E308">
        <f t="shared" si="40"/>
        <v>7224.999095062265</v>
      </c>
      <c r="F308">
        <f t="shared" si="41"/>
        <v>7225</v>
      </c>
      <c r="G308">
        <f t="shared" si="42"/>
        <v>-3.0592499970225617E-3</v>
      </c>
      <c r="I308">
        <f t="shared" si="49"/>
        <v>-3.0592499970225617E-3</v>
      </c>
      <c r="O308">
        <f t="shared" ca="1" si="43"/>
        <v>-0.20587517806689104</v>
      </c>
      <c r="P308">
        <f t="shared" ca="1" si="44"/>
        <v>0.10451584562765467</v>
      </c>
      <c r="Q308" s="2">
        <f t="shared" si="45"/>
        <v>26536.883000000002</v>
      </c>
      <c r="R308">
        <f t="shared" si="48"/>
        <v>-3.0592499970225617E-3</v>
      </c>
      <c r="S308" s="2"/>
      <c r="W308" s="6" t="str">
        <f t="shared" si="46"/>
        <v>I</v>
      </c>
      <c r="AF308">
        <v>15</v>
      </c>
      <c r="AH308" t="s">
        <v>81</v>
      </c>
      <c r="AJ308" t="s">
        <v>71</v>
      </c>
    </row>
    <row r="309" spans="1:36" x14ac:dyDescent="0.2">
      <c r="A309" s="59" t="s">
        <v>1033</v>
      </c>
      <c r="B309" s="60" t="s">
        <v>186</v>
      </c>
      <c r="C309" s="59">
        <v>41555.392</v>
      </c>
      <c r="D309" s="19"/>
      <c r="E309">
        <f t="shared" si="40"/>
        <v>7225.001757296347</v>
      </c>
      <c r="F309">
        <f t="shared" si="41"/>
        <v>7225</v>
      </c>
      <c r="G309">
        <f t="shared" si="42"/>
        <v>5.9407500011730008E-3</v>
      </c>
      <c r="I309">
        <f t="shared" si="49"/>
        <v>5.9407500011730008E-3</v>
      </c>
      <c r="O309">
        <f t="shared" ca="1" si="43"/>
        <v>-0.20587517806689104</v>
      </c>
      <c r="P309">
        <f t="shared" ca="1" si="44"/>
        <v>0.10451584562765467</v>
      </c>
      <c r="Q309" s="2">
        <f t="shared" si="45"/>
        <v>26536.892</v>
      </c>
      <c r="R309">
        <f t="shared" si="48"/>
        <v>5.9407500011730008E-3</v>
      </c>
      <c r="S309" s="2"/>
      <c r="W309" s="6" t="str">
        <f t="shared" si="46"/>
        <v>I</v>
      </c>
      <c r="AF309">
        <v>14</v>
      </c>
      <c r="AH309" t="s">
        <v>69</v>
      </c>
      <c r="AJ309" t="s">
        <v>71</v>
      </c>
    </row>
    <row r="310" spans="1:36" x14ac:dyDescent="0.2">
      <c r="A310" s="30" t="s">
        <v>89</v>
      </c>
      <c r="B310" s="30"/>
      <c r="C310" s="31">
        <v>41555.402000000002</v>
      </c>
      <c r="D310" s="31"/>
      <c r="E310">
        <f t="shared" si="40"/>
        <v>7225.0047153342166</v>
      </c>
      <c r="F310">
        <f t="shared" si="41"/>
        <v>7225</v>
      </c>
      <c r="G310">
        <f t="shared" si="42"/>
        <v>1.5940750003210269E-2</v>
      </c>
      <c r="I310">
        <f t="shared" si="49"/>
        <v>1.5940750003210269E-2</v>
      </c>
      <c r="O310">
        <f t="shared" ca="1" si="43"/>
        <v>-0.20587517806689104</v>
      </c>
      <c r="P310">
        <f t="shared" ca="1" si="44"/>
        <v>0.10451584562765467</v>
      </c>
      <c r="Q310" s="2">
        <f t="shared" si="45"/>
        <v>26536.902000000002</v>
      </c>
      <c r="R310">
        <f t="shared" si="48"/>
        <v>1.5940750003210269E-2</v>
      </c>
      <c r="S310" s="2"/>
      <c r="W310" s="6" t="str">
        <f t="shared" si="46"/>
        <v>I</v>
      </c>
    </row>
    <row r="311" spans="1:36" x14ac:dyDescent="0.2">
      <c r="A311" s="30" t="s">
        <v>89</v>
      </c>
      <c r="B311" s="30"/>
      <c r="C311" s="31">
        <v>41582.427000000003</v>
      </c>
      <c r="D311" s="31"/>
      <c r="E311">
        <f t="shared" si="40"/>
        <v>7232.9988126761382</v>
      </c>
      <c r="F311">
        <f t="shared" si="41"/>
        <v>7233</v>
      </c>
      <c r="G311">
        <f t="shared" si="42"/>
        <v>-4.013890000351239E-3</v>
      </c>
      <c r="I311">
        <f t="shared" si="49"/>
        <v>-4.013890000351239E-3</v>
      </c>
      <c r="O311">
        <f t="shared" ca="1" si="43"/>
        <v>-0.20547563608186009</v>
      </c>
      <c r="P311">
        <f t="shared" ca="1" si="44"/>
        <v>0.1043050302883447</v>
      </c>
      <c r="Q311" s="2">
        <f t="shared" si="45"/>
        <v>26563.927000000003</v>
      </c>
      <c r="R311">
        <f t="shared" si="48"/>
        <v>-4.013890000351239E-3</v>
      </c>
      <c r="S311" s="2"/>
      <c r="W311" s="6" t="str">
        <f t="shared" si="46"/>
        <v>I</v>
      </c>
      <c r="AF311">
        <v>5</v>
      </c>
      <c r="AH311" t="s">
        <v>72</v>
      </c>
      <c r="AJ311" t="s">
        <v>71</v>
      </c>
    </row>
    <row r="312" spans="1:36" x14ac:dyDescent="0.2">
      <c r="A312" s="30" t="s">
        <v>89</v>
      </c>
      <c r="B312" s="30"/>
      <c r="C312" s="31">
        <v>41582.43</v>
      </c>
      <c r="D312" s="31"/>
      <c r="E312">
        <f t="shared" si="40"/>
        <v>7232.9997000874982</v>
      </c>
      <c r="F312">
        <f t="shared" si="41"/>
        <v>7233</v>
      </c>
      <c r="G312">
        <f t="shared" si="42"/>
        <v>-1.0138900033780374E-3</v>
      </c>
      <c r="I312">
        <f t="shared" si="49"/>
        <v>-1.0138900033780374E-3</v>
      </c>
      <c r="O312">
        <f t="shared" ca="1" si="43"/>
        <v>-0.20547563608186009</v>
      </c>
      <c r="P312">
        <f t="shared" ca="1" si="44"/>
        <v>0.1043050302883447</v>
      </c>
      <c r="Q312" s="2">
        <f t="shared" si="45"/>
        <v>26563.93</v>
      </c>
      <c r="R312">
        <f t="shared" si="48"/>
        <v>-1.0138900033780374E-3</v>
      </c>
      <c r="S312" s="2"/>
      <c r="W312" s="6" t="str">
        <f t="shared" si="46"/>
        <v>I</v>
      </c>
      <c r="AF312">
        <v>11</v>
      </c>
      <c r="AH312" t="s">
        <v>81</v>
      </c>
      <c r="AJ312" t="s">
        <v>71</v>
      </c>
    </row>
    <row r="313" spans="1:36" x14ac:dyDescent="0.2">
      <c r="A313" s="30" t="s">
        <v>90</v>
      </c>
      <c r="B313" s="30"/>
      <c r="C313" s="31">
        <v>41599.334999999999</v>
      </c>
      <c r="D313" s="31"/>
      <c r="E313">
        <f t="shared" si="40"/>
        <v>7238.0002631056359</v>
      </c>
      <c r="F313">
        <f t="shared" si="41"/>
        <v>7238</v>
      </c>
      <c r="G313">
        <f t="shared" si="42"/>
        <v>8.8945999596035108E-4</v>
      </c>
      <c r="I313">
        <f t="shared" si="49"/>
        <v>8.8945999596035108E-4</v>
      </c>
      <c r="O313">
        <f t="shared" ca="1" si="43"/>
        <v>-0.20522592234121573</v>
      </c>
      <c r="P313">
        <f t="shared" ca="1" si="44"/>
        <v>0.10417327070127597</v>
      </c>
      <c r="Q313" s="2">
        <f t="shared" si="45"/>
        <v>26580.834999999999</v>
      </c>
      <c r="R313">
        <f t="shared" si="48"/>
        <v>8.8945999596035108E-4</v>
      </c>
      <c r="S313" s="2"/>
      <c r="W313" s="6" t="str">
        <f t="shared" si="46"/>
        <v>I</v>
      </c>
      <c r="AF313">
        <v>18</v>
      </c>
      <c r="AH313" t="s">
        <v>69</v>
      </c>
      <c r="AJ313" t="s">
        <v>71</v>
      </c>
    </row>
    <row r="314" spans="1:36" x14ac:dyDescent="0.2">
      <c r="A314" s="59" t="s">
        <v>1033</v>
      </c>
      <c r="B314" s="60" t="s">
        <v>186</v>
      </c>
      <c r="C314" s="59">
        <v>41599.337</v>
      </c>
      <c r="D314" s="19"/>
      <c r="E314">
        <f t="shared" si="40"/>
        <v>7238.0008547132102</v>
      </c>
      <c r="F314">
        <f t="shared" si="41"/>
        <v>7238</v>
      </c>
      <c r="G314">
        <f t="shared" si="42"/>
        <v>2.8894599963678047E-3</v>
      </c>
      <c r="I314">
        <f t="shared" si="49"/>
        <v>2.8894599963678047E-3</v>
      </c>
      <c r="O314">
        <f t="shared" ca="1" si="43"/>
        <v>-0.20522592234121573</v>
      </c>
      <c r="P314">
        <f t="shared" ca="1" si="44"/>
        <v>0.10417327070127597</v>
      </c>
      <c r="Q314" s="2">
        <f t="shared" si="45"/>
        <v>26580.837</v>
      </c>
      <c r="R314">
        <f t="shared" si="48"/>
        <v>2.8894599963678047E-3</v>
      </c>
      <c r="S314" s="2"/>
      <c r="W314" s="6" t="str">
        <f t="shared" si="46"/>
        <v>I</v>
      </c>
      <c r="AF314">
        <v>20</v>
      </c>
      <c r="AH314" t="s">
        <v>69</v>
      </c>
      <c r="AJ314" t="s">
        <v>71</v>
      </c>
    </row>
    <row r="315" spans="1:36" x14ac:dyDescent="0.2">
      <c r="A315" s="30" t="s">
        <v>91</v>
      </c>
      <c r="B315" s="30"/>
      <c r="C315" s="31">
        <v>41849.5</v>
      </c>
      <c r="D315" s="31"/>
      <c r="E315">
        <f t="shared" si="40"/>
        <v>7312.0000174642555</v>
      </c>
      <c r="F315">
        <f t="shared" si="41"/>
        <v>7312</v>
      </c>
      <c r="G315">
        <f t="shared" si="42"/>
        <v>5.9040001360699534E-5</v>
      </c>
      <c r="I315">
        <f t="shared" si="49"/>
        <v>5.9040001360699534E-5</v>
      </c>
      <c r="O315">
        <f t="shared" ca="1" si="43"/>
        <v>-0.20153015897967935</v>
      </c>
      <c r="P315">
        <f t="shared" ca="1" si="44"/>
        <v>0.10222322881265866</v>
      </c>
      <c r="Q315" s="2">
        <f t="shared" si="45"/>
        <v>26831</v>
      </c>
      <c r="R315">
        <f t="shared" si="48"/>
        <v>5.9040001360699534E-5</v>
      </c>
      <c r="S315" s="2"/>
      <c r="W315" s="6" t="str">
        <f t="shared" si="46"/>
        <v>I</v>
      </c>
    </row>
    <row r="316" spans="1:36" x14ac:dyDescent="0.2">
      <c r="A316" s="59" t="s">
        <v>1052</v>
      </c>
      <c r="B316" s="60" t="s">
        <v>186</v>
      </c>
      <c r="C316" s="59">
        <v>41849.502</v>
      </c>
      <c r="D316" s="19"/>
      <c r="E316">
        <f t="shared" si="40"/>
        <v>7312.0006090718289</v>
      </c>
      <c r="F316">
        <f t="shared" si="41"/>
        <v>7312</v>
      </c>
      <c r="G316">
        <f t="shared" si="42"/>
        <v>2.0590400017681532E-3</v>
      </c>
      <c r="I316">
        <f t="shared" si="49"/>
        <v>2.0590400017681532E-3</v>
      </c>
      <c r="O316">
        <f t="shared" ca="1" si="43"/>
        <v>-0.20153015897967935</v>
      </c>
      <c r="P316">
        <f t="shared" ca="1" si="44"/>
        <v>0.10222322881265866</v>
      </c>
      <c r="Q316" s="2">
        <f t="shared" si="45"/>
        <v>26831.002</v>
      </c>
      <c r="R316">
        <f t="shared" si="48"/>
        <v>2.0590400017681532E-3</v>
      </c>
      <c r="S316" s="2"/>
      <c r="W316" s="6" t="str">
        <f t="shared" si="46"/>
        <v>I</v>
      </c>
      <c r="AF316">
        <v>12</v>
      </c>
      <c r="AH316" t="s">
        <v>72</v>
      </c>
      <c r="AJ316" t="s">
        <v>71</v>
      </c>
    </row>
    <row r="317" spans="1:36" x14ac:dyDescent="0.2">
      <c r="A317" s="30" t="s">
        <v>33</v>
      </c>
      <c r="B317" s="30"/>
      <c r="C317" s="31">
        <v>41866.4035</v>
      </c>
      <c r="D317" s="31"/>
      <c r="E317">
        <f t="shared" si="40"/>
        <v>7317.0001367767127</v>
      </c>
      <c r="F317">
        <f t="shared" si="41"/>
        <v>7317</v>
      </c>
      <c r="G317">
        <f t="shared" si="42"/>
        <v>4.6239000221248716E-4</v>
      </c>
      <c r="J317">
        <f>+G317</f>
        <v>4.6239000221248716E-4</v>
      </c>
      <c r="O317">
        <f t="shared" ca="1" si="43"/>
        <v>-0.20128044523903499</v>
      </c>
      <c r="P317">
        <f t="shared" ca="1" si="44"/>
        <v>0.10209146922558993</v>
      </c>
      <c r="Q317" s="2">
        <f t="shared" si="45"/>
        <v>26847.9035</v>
      </c>
      <c r="R317">
        <f t="shared" si="48"/>
        <v>4.6239000221248716E-4</v>
      </c>
      <c r="S317" s="2"/>
      <c r="W317" s="6" t="str">
        <f t="shared" si="46"/>
        <v>I</v>
      </c>
    </row>
    <row r="318" spans="1:36" x14ac:dyDescent="0.2">
      <c r="A318" s="59" t="s">
        <v>1056</v>
      </c>
      <c r="B318" s="60" t="s">
        <v>186</v>
      </c>
      <c r="C318" s="59">
        <v>41869.788999999997</v>
      </c>
      <c r="D318" s="19"/>
      <c r="E318">
        <f t="shared" si="40"/>
        <v>7318.0015804973809</v>
      </c>
      <c r="F318">
        <f t="shared" si="41"/>
        <v>7318</v>
      </c>
      <c r="G318">
        <f t="shared" si="42"/>
        <v>5.3430599946295843E-3</v>
      </c>
      <c r="I318">
        <f>+G318</f>
        <v>5.3430599946295843E-3</v>
      </c>
      <c r="O318">
        <f t="shared" ca="1" si="43"/>
        <v>-0.20123050249090613</v>
      </c>
      <c r="P318">
        <f t="shared" ca="1" si="44"/>
        <v>0.10206511730817619</v>
      </c>
      <c r="Q318" s="2">
        <f t="shared" si="45"/>
        <v>26851.288999999997</v>
      </c>
      <c r="R318">
        <f t="shared" si="48"/>
        <v>5.3430599946295843E-3</v>
      </c>
      <c r="S318" s="2"/>
      <c r="W318" s="6" t="str">
        <f t="shared" si="46"/>
        <v>I</v>
      </c>
    </row>
    <row r="319" spans="1:36" x14ac:dyDescent="0.2">
      <c r="A319" s="59" t="s">
        <v>1060</v>
      </c>
      <c r="B319" s="60" t="s">
        <v>186</v>
      </c>
      <c r="C319" s="59">
        <v>41893.446000000004</v>
      </c>
      <c r="D319" s="19"/>
      <c r="E319">
        <f t="shared" si="40"/>
        <v>7324.9994106849063</v>
      </c>
      <c r="F319">
        <f t="shared" si="41"/>
        <v>7325</v>
      </c>
      <c r="G319">
        <f t="shared" si="42"/>
        <v>-1.9922499996027909E-3</v>
      </c>
      <c r="I319">
        <f>+G319</f>
        <v>-1.9922499996027909E-3</v>
      </c>
      <c r="O319">
        <f t="shared" ca="1" si="43"/>
        <v>-0.20088090325400404</v>
      </c>
      <c r="P319">
        <f t="shared" ca="1" si="44"/>
        <v>0.10188065388627995</v>
      </c>
      <c r="Q319" s="2">
        <f t="shared" si="45"/>
        <v>26874.946000000004</v>
      </c>
      <c r="R319">
        <f t="shared" si="48"/>
        <v>-1.9922499996027909E-3</v>
      </c>
      <c r="S319" s="2"/>
      <c r="W319" s="6" t="str">
        <f t="shared" si="46"/>
        <v>I</v>
      </c>
    </row>
    <row r="320" spans="1:36" x14ac:dyDescent="0.2">
      <c r="A320" s="62" t="s">
        <v>35</v>
      </c>
      <c r="B320" s="30"/>
      <c r="C320" s="31">
        <v>41896.826999999997</v>
      </c>
      <c r="D320" s="31"/>
      <c r="E320">
        <f t="shared" si="40"/>
        <v>7325.9995232885321</v>
      </c>
      <c r="F320">
        <f t="shared" si="41"/>
        <v>7326</v>
      </c>
      <c r="G320">
        <f t="shared" si="42"/>
        <v>-1.6115800026454963E-3</v>
      </c>
      <c r="J320">
        <f>+G320</f>
        <v>-1.6115800026454963E-3</v>
      </c>
      <c r="O320">
        <f t="shared" ca="1" si="43"/>
        <v>-0.20083096050587518</v>
      </c>
      <c r="P320">
        <f t="shared" ca="1" si="44"/>
        <v>0.10185430196886622</v>
      </c>
      <c r="Q320" s="2">
        <f t="shared" si="45"/>
        <v>26878.326999999997</v>
      </c>
      <c r="R320">
        <f t="shared" si="48"/>
        <v>-1.6115800026454963E-3</v>
      </c>
      <c r="S320" s="2"/>
      <c r="W320" s="6" t="str">
        <f t="shared" si="46"/>
        <v>I</v>
      </c>
    </row>
    <row r="321" spans="1:36" x14ac:dyDescent="0.2">
      <c r="A321" s="34" t="s">
        <v>207</v>
      </c>
      <c r="B321" s="33" t="s">
        <v>16</v>
      </c>
      <c r="C321" s="34">
        <v>41896.827400000002</v>
      </c>
      <c r="D321" s="34" t="s">
        <v>208</v>
      </c>
      <c r="E321">
        <f t="shared" si="40"/>
        <v>7325.9996416100485</v>
      </c>
      <c r="F321">
        <f t="shared" si="41"/>
        <v>7326</v>
      </c>
      <c r="G321">
        <f t="shared" si="42"/>
        <v>-1.211579998198431E-3</v>
      </c>
      <c r="J321">
        <f>+G321</f>
        <v>-1.211579998198431E-3</v>
      </c>
      <c r="O321">
        <f t="shared" ca="1" si="43"/>
        <v>-0.20083096050587518</v>
      </c>
      <c r="P321">
        <f t="shared" ca="1" si="44"/>
        <v>0.10185430196886622</v>
      </c>
      <c r="Q321" s="2">
        <f t="shared" si="45"/>
        <v>26878.327400000002</v>
      </c>
      <c r="R321">
        <f t="shared" si="48"/>
        <v>-1.211579998198431E-3</v>
      </c>
      <c r="S321" s="2"/>
      <c r="W321" s="6" t="str">
        <f t="shared" si="46"/>
        <v>I</v>
      </c>
    </row>
    <row r="322" spans="1:36" x14ac:dyDescent="0.2">
      <c r="A322" s="34" t="s">
        <v>189</v>
      </c>
      <c r="B322" s="33" t="s">
        <v>186</v>
      </c>
      <c r="C322" s="31">
        <v>41896.827599999997</v>
      </c>
      <c r="D322" s="31">
        <v>1E-4</v>
      </c>
      <c r="E322">
        <f t="shared" si="40"/>
        <v>7325.9997007708043</v>
      </c>
      <c r="F322">
        <f t="shared" si="41"/>
        <v>7326</v>
      </c>
      <c r="G322">
        <f t="shared" si="42"/>
        <v>-1.011580003250856E-3</v>
      </c>
      <c r="J322">
        <f>+G322</f>
        <v>-1.011580003250856E-3</v>
      </c>
      <c r="M322" s="12"/>
      <c r="O322">
        <f t="shared" ca="1" si="43"/>
        <v>-0.20083096050587518</v>
      </c>
      <c r="P322">
        <f t="shared" ca="1" si="44"/>
        <v>0.10185430196886622</v>
      </c>
      <c r="Q322" s="2">
        <f t="shared" si="45"/>
        <v>26878.327599999997</v>
      </c>
      <c r="R322">
        <f t="shared" si="48"/>
        <v>-1.011580003250856E-3</v>
      </c>
      <c r="S322" s="2"/>
      <c r="W322" s="6" t="str">
        <f t="shared" si="46"/>
        <v>I</v>
      </c>
    </row>
    <row r="323" spans="1:36" x14ac:dyDescent="0.2">
      <c r="A323" s="30" t="s">
        <v>92</v>
      </c>
      <c r="B323" s="30"/>
      <c r="C323" s="31">
        <v>41903.589</v>
      </c>
      <c r="D323" s="31"/>
      <c r="E323">
        <f t="shared" si="40"/>
        <v>7327.9997484957876</v>
      </c>
      <c r="F323">
        <f t="shared" si="41"/>
        <v>7328</v>
      </c>
      <c r="G323">
        <f t="shared" si="42"/>
        <v>-8.5024000145494938E-4</v>
      </c>
      <c r="I323">
        <f t="shared" ref="I323:I328" si="50">+G323</f>
        <v>-8.5024000145494938E-4</v>
      </c>
      <c r="O323">
        <f t="shared" ca="1" si="43"/>
        <v>-0.2007310750096174</v>
      </c>
      <c r="P323">
        <f t="shared" ca="1" si="44"/>
        <v>0.10180159813403872</v>
      </c>
      <c r="Q323" s="2">
        <f t="shared" si="45"/>
        <v>26885.089</v>
      </c>
      <c r="R323">
        <f t="shared" si="48"/>
        <v>-8.5024000145494938E-4</v>
      </c>
      <c r="S323" s="2"/>
      <c r="W323" s="6" t="str">
        <f t="shared" si="46"/>
        <v>I</v>
      </c>
    </row>
    <row r="324" spans="1:36" x14ac:dyDescent="0.2">
      <c r="A324" s="30" t="s">
        <v>92</v>
      </c>
      <c r="B324" s="30"/>
      <c r="C324" s="31">
        <v>41954.307999999997</v>
      </c>
      <c r="D324" s="31"/>
      <c r="E324">
        <f t="shared" si="40"/>
        <v>7343.0026207653482</v>
      </c>
      <c r="F324">
        <f t="shared" si="41"/>
        <v>7343</v>
      </c>
      <c r="G324">
        <f t="shared" si="42"/>
        <v>8.8598099973751232E-3</v>
      </c>
      <c r="I324">
        <f t="shared" si="50"/>
        <v>8.8598099973751232E-3</v>
      </c>
      <c r="O324">
        <f t="shared" ca="1" si="43"/>
        <v>-0.19998193378768436</v>
      </c>
      <c r="P324">
        <f t="shared" ca="1" si="44"/>
        <v>0.10140631937283251</v>
      </c>
      <c r="Q324" s="2">
        <f t="shared" si="45"/>
        <v>26935.807999999997</v>
      </c>
      <c r="R324">
        <f t="shared" si="48"/>
        <v>8.8598099973751232E-3</v>
      </c>
      <c r="S324" s="2"/>
      <c r="W324" s="6" t="str">
        <f t="shared" si="46"/>
        <v>I</v>
      </c>
      <c r="AF324">
        <v>10</v>
      </c>
      <c r="AH324" t="s">
        <v>72</v>
      </c>
      <c r="AJ324" t="s">
        <v>71</v>
      </c>
    </row>
    <row r="325" spans="1:36" x14ac:dyDescent="0.2">
      <c r="A325" s="59" t="s">
        <v>1075</v>
      </c>
      <c r="B325" s="60" t="s">
        <v>186</v>
      </c>
      <c r="C325" s="59">
        <v>41977.947</v>
      </c>
      <c r="D325" s="19"/>
      <c r="E325">
        <f t="shared" si="40"/>
        <v>7349.9951264847077</v>
      </c>
      <c r="F325">
        <f t="shared" si="41"/>
        <v>7350</v>
      </c>
      <c r="G325">
        <f t="shared" si="42"/>
        <v>-1.6475500000524335E-2</v>
      </c>
      <c r="I325">
        <f t="shared" si="50"/>
        <v>-1.6475500000524335E-2</v>
      </c>
      <c r="O325">
        <f t="shared" ca="1" si="43"/>
        <v>-0.19963233455078228</v>
      </c>
      <c r="P325">
        <f t="shared" ca="1" si="44"/>
        <v>0.10122185595093627</v>
      </c>
      <c r="Q325" s="2">
        <f t="shared" si="45"/>
        <v>26959.447</v>
      </c>
      <c r="R325">
        <f t="shared" si="48"/>
        <v>-1.6475500000524335E-2</v>
      </c>
      <c r="S325" s="2"/>
      <c r="W325" s="6" t="str">
        <f t="shared" si="46"/>
        <v>I</v>
      </c>
      <c r="AF325">
        <v>8</v>
      </c>
      <c r="AH325" t="s">
        <v>72</v>
      </c>
      <c r="AJ325" t="s">
        <v>71</v>
      </c>
    </row>
    <row r="326" spans="1:36" x14ac:dyDescent="0.2">
      <c r="A326" s="30" t="s">
        <v>93</v>
      </c>
      <c r="B326" s="30"/>
      <c r="C326" s="31">
        <v>41981.34</v>
      </c>
      <c r="D326" s="31"/>
      <c r="E326">
        <f t="shared" si="40"/>
        <v>7350.9987887337775</v>
      </c>
      <c r="F326">
        <f t="shared" si="41"/>
        <v>7351</v>
      </c>
      <c r="G326">
        <f t="shared" si="42"/>
        <v>-4.0948300011223182E-3</v>
      </c>
      <c r="I326">
        <f t="shared" si="50"/>
        <v>-4.0948300011223182E-3</v>
      </c>
      <c r="O326">
        <f t="shared" ca="1" si="43"/>
        <v>-0.19958239180265341</v>
      </c>
      <c r="P326">
        <f t="shared" ca="1" si="44"/>
        <v>0.10119550403352254</v>
      </c>
      <c r="Q326" s="2">
        <f t="shared" si="45"/>
        <v>26962.839999999997</v>
      </c>
      <c r="R326">
        <f t="shared" ref="R326:R356" si="51">G326</f>
        <v>-4.0948300011223182E-3</v>
      </c>
      <c r="S326" s="2"/>
      <c r="W326" s="6" t="str">
        <f t="shared" si="46"/>
        <v>I</v>
      </c>
    </row>
    <row r="327" spans="1:36" x14ac:dyDescent="0.2">
      <c r="A327" s="30" t="s">
        <v>93</v>
      </c>
      <c r="B327" s="30"/>
      <c r="C327" s="31">
        <v>41981.341999999997</v>
      </c>
      <c r="D327" s="31"/>
      <c r="E327">
        <f t="shared" si="40"/>
        <v>7350.9993803413518</v>
      </c>
      <c r="F327">
        <f t="shared" si="41"/>
        <v>7351</v>
      </c>
      <c r="G327">
        <f t="shared" si="42"/>
        <v>-2.0948300007148646E-3</v>
      </c>
      <c r="I327">
        <f t="shared" si="50"/>
        <v>-2.0948300007148646E-3</v>
      </c>
      <c r="O327">
        <f t="shared" ca="1" si="43"/>
        <v>-0.19958239180265341</v>
      </c>
      <c r="P327">
        <f t="shared" ca="1" si="44"/>
        <v>0.10119550403352254</v>
      </c>
      <c r="Q327" s="2">
        <f t="shared" si="45"/>
        <v>26962.841999999997</v>
      </c>
      <c r="R327">
        <f t="shared" si="51"/>
        <v>-2.0948300007148646E-3</v>
      </c>
      <c r="S327" s="2"/>
      <c r="W327" s="6" t="str">
        <f t="shared" si="46"/>
        <v>I</v>
      </c>
      <c r="AF327">
        <v>15</v>
      </c>
      <c r="AH327" t="s">
        <v>69</v>
      </c>
      <c r="AJ327" t="s">
        <v>71</v>
      </c>
    </row>
    <row r="328" spans="1:36" x14ac:dyDescent="0.2">
      <c r="A328" s="59" t="s">
        <v>1084</v>
      </c>
      <c r="B328" s="60" t="s">
        <v>186</v>
      </c>
      <c r="C328" s="59">
        <v>41981.353999999999</v>
      </c>
      <c r="D328" s="19"/>
      <c r="E328">
        <f t="shared" si="40"/>
        <v>7351.0029299867956</v>
      </c>
      <c r="F328">
        <f t="shared" si="41"/>
        <v>7351</v>
      </c>
      <c r="G328">
        <f t="shared" si="42"/>
        <v>9.9051700017298572E-3</v>
      </c>
      <c r="I328">
        <f t="shared" si="50"/>
        <v>9.9051700017298572E-3</v>
      </c>
      <c r="O328">
        <f t="shared" ca="1" si="43"/>
        <v>-0.19958239180265341</v>
      </c>
      <c r="P328">
        <f t="shared" ca="1" si="44"/>
        <v>0.10119550403352254</v>
      </c>
      <c r="Q328" s="2">
        <f t="shared" si="45"/>
        <v>26962.853999999999</v>
      </c>
      <c r="R328">
        <f t="shared" si="51"/>
        <v>9.9051700017298572E-3</v>
      </c>
      <c r="S328" s="2"/>
      <c r="W328" s="6" t="str">
        <f t="shared" si="46"/>
        <v>I</v>
      </c>
      <c r="AF328">
        <v>6</v>
      </c>
      <c r="AH328" t="s">
        <v>72</v>
      </c>
      <c r="AJ328" t="s">
        <v>71</v>
      </c>
    </row>
    <row r="329" spans="1:36" x14ac:dyDescent="0.2">
      <c r="A329" s="62" t="s">
        <v>35</v>
      </c>
      <c r="B329" s="30"/>
      <c r="C329" s="31">
        <v>42207.844400000002</v>
      </c>
      <c r="D329" s="31"/>
      <c r="E329">
        <f t="shared" si="40"/>
        <v>7417.9996480112422</v>
      </c>
      <c r="F329">
        <f t="shared" si="41"/>
        <v>7418</v>
      </c>
      <c r="G329">
        <f t="shared" si="42"/>
        <v>-1.1899399978574365E-3</v>
      </c>
      <c r="J329">
        <f>+G329</f>
        <v>-1.1899399978574365E-3</v>
      </c>
      <c r="O329">
        <f t="shared" ca="1" si="43"/>
        <v>-0.19623622767801907</v>
      </c>
      <c r="P329">
        <f t="shared" ca="1" si="44"/>
        <v>9.9429925566801469E-2</v>
      </c>
      <c r="Q329" s="2">
        <f t="shared" si="45"/>
        <v>27189.344400000002</v>
      </c>
      <c r="R329">
        <f t="shared" si="51"/>
        <v>-1.1899399978574365E-3</v>
      </c>
      <c r="S329" s="2"/>
      <c r="W329" s="6" t="str">
        <f t="shared" si="46"/>
        <v>I</v>
      </c>
    </row>
    <row r="330" spans="1:36" x14ac:dyDescent="0.2">
      <c r="A330" s="30" t="s">
        <v>34</v>
      </c>
      <c r="B330" s="33" t="s">
        <v>186</v>
      </c>
      <c r="C330" s="31">
        <v>42207.844700000001</v>
      </c>
      <c r="D330" s="31">
        <v>1E-4</v>
      </c>
      <c r="E330">
        <f t="shared" si="40"/>
        <v>7417.9997367523783</v>
      </c>
      <c r="F330">
        <f t="shared" si="41"/>
        <v>7418</v>
      </c>
      <c r="G330">
        <f t="shared" si="42"/>
        <v>-8.8993999816011637E-4</v>
      </c>
      <c r="J330">
        <f>+G330</f>
        <v>-8.8993999816011637E-4</v>
      </c>
      <c r="O330">
        <f t="shared" ca="1" si="43"/>
        <v>-0.19623622767801907</v>
      </c>
      <c r="P330">
        <f t="shared" ca="1" si="44"/>
        <v>9.9429925566801469E-2</v>
      </c>
      <c r="Q330" s="2">
        <f t="shared" si="45"/>
        <v>27189.344700000001</v>
      </c>
      <c r="R330">
        <f t="shared" si="51"/>
        <v>-8.8993999816011637E-4</v>
      </c>
      <c r="S330" s="2"/>
      <c r="W330" s="6" t="str">
        <f t="shared" si="46"/>
        <v>I</v>
      </c>
    </row>
    <row r="331" spans="1:36" x14ac:dyDescent="0.2">
      <c r="A331" s="59" t="s">
        <v>1094</v>
      </c>
      <c r="B331" s="60" t="s">
        <v>186</v>
      </c>
      <c r="C331" s="59">
        <v>42241.656000000003</v>
      </c>
      <c r="D331" s="19"/>
      <c r="E331">
        <f t="shared" si="40"/>
        <v>7428.0012473335773</v>
      </c>
      <c r="F331">
        <f t="shared" si="41"/>
        <v>7428</v>
      </c>
      <c r="G331">
        <f t="shared" si="42"/>
        <v>4.2167600040556863E-3</v>
      </c>
      <c r="I331">
        <f>+G331</f>
        <v>4.2167600040556863E-3</v>
      </c>
      <c r="O331">
        <f t="shared" ca="1" si="43"/>
        <v>-0.1957368001967304</v>
      </c>
      <c r="P331">
        <f t="shared" ca="1" si="44"/>
        <v>9.9166406392663997E-2</v>
      </c>
      <c r="Q331" s="2">
        <f t="shared" si="45"/>
        <v>27223.156000000003</v>
      </c>
      <c r="R331">
        <f t="shared" si="51"/>
        <v>4.2167600040556863E-3</v>
      </c>
      <c r="S331" s="2"/>
      <c r="W331" s="6" t="str">
        <f t="shared" si="46"/>
        <v>I</v>
      </c>
    </row>
    <row r="332" spans="1:36" x14ac:dyDescent="0.2">
      <c r="A332" s="30" t="s">
        <v>95</v>
      </c>
      <c r="B332" s="30"/>
      <c r="C332" s="31">
        <v>42258.58</v>
      </c>
      <c r="D332" s="31"/>
      <c r="E332">
        <f t="shared" si="40"/>
        <v>7433.0074306236666</v>
      </c>
      <c r="F332">
        <f t="shared" si="41"/>
        <v>7433</v>
      </c>
      <c r="G332">
        <f t="shared" si="42"/>
        <v>2.5120110003626905E-2</v>
      </c>
      <c r="I332">
        <f>+G332</f>
        <v>2.5120110003626905E-2</v>
      </c>
      <c r="O332">
        <f t="shared" ca="1" si="43"/>
        <v>-0.19548708645608603</v>
      </c>
      <c r="P332">
        <f t="shared" ca="1" si="44"/>
        <v>9.9034646805595261E-2</v>
      </c>
      <c r="Q332" s="2">
        <f t="shared" si="45"/>
        <v>27240.080000000002</v>
      </c>
      <c r="R332">
        <f t="shared" si="51"/>
        <v>2.5120110003626905E-2</v>
      </c>
      <c r="S332" s="2"/>
      <c r="W332" s="6" t="str">
        <f t="shared" si="46"/>
        <v>I</v>
      </c>
    </row>
    <row r="333" spans="1:36" x14ac:dyDescent="0.2">
      <c r="A333" s="30" t="s">
        <v>97</v>
      </c>
      <c r="B333" s="30"/>
      <c r="C333" s="31">
        <v>42275.451999999997</v>
      </c>
      <c r="D333" s="31"/>
      <c r="E333">
        <f t="shared" si="40"/>
        <v>7437.9982321168345</v>
      </c>
      <c r="F333">
        <f t="shared" si="41"/>
        <v>7438</v>
      </c>
      <c r="G333">
        <f t="shared" si="42"/>
        <v>-5.9765400001197122E-3</v>
      </c>
      <c r="I333">
        <f>+G333</f>
        <v>-5.9765400001197122E-3</v>
      </c>
      <c r="O333">
        <f t="shared" ca="1" si="43"/>
        <v>-0.19523737271544167</v>
      </c>
      <c r="P333">
        <f t="shared" ca="1" si="44"/>
        <v>9.8902887218526525E-2</v>
      </c>
      <c r="Q333" s="2">
        <f t="shared" si="45"/>
        <v>27256.951999999997</v>
      </c>
      <c r="R333">
        <f t="shared" si="51"/>
        <v>-5.9765400001197122E-3</v>
      </c>
      <c r="S333" s="2"/>
      <c r="W333" s="6" t="str">
        <f t="shared" si="46"/>
        <v>I</v>
      </c>
      <c r="AF333">
        <v>8</v>
      </c>
      <c r="AH333" t="s">
        <v>94</v>
      </c>
      <c r="AJ333" t="s">
        <v>71</v>
      </c>
    </row>
    <row r="334" spans="1:36" x14ac:dyDescent="0.2">
      <c r="A334" s="59" t="s">
        <v>1052</v>
      </c>
      <c r="B334" s="60" t="s">
        <v>186</v>
      </c>
      <c r="C334" s="59">
        <v>42275.455999999998</v>
      </c>
      <c r="D334" s="19"/>
      <c r="E334">
        <f t="shared" si="40"/>
        <v>7437.9994153319822</v>
      </c>
      <c r="F334">
        <f t="shared" si="41"/>
        <v>7438</v>
      </c>
      <c r="G334">
        <f t="shared" si="42"/>
        <v>-1.976539999304805E-3</v>
      </c>
      <c r="I334">
        <f>+G334</f>
        <v>-1.976539999304805E-3</v>
      </c>
      <c r="O334">
        <f t="shared" ca="1" si="43"/>
        <v>-0.19523737271544167</v>
      </c>
      <c r="P334">
        <f t="shared" ca="1" si="44"/>
        <v>9.8902887218526525E-2</v>
      </c>
      <c r="Q334" s="2">
        <f t="shared" si="45"/>
        <v>27256.955999999998</v>
      </c>
      <c r="R334">
        <f t="shared" si="51"/>
        <v>-1.976539999304805E-3</v>
      </c>
      <c r="S334" s="2"/>
      <c r="W334" s="6" t="str">
        <f t="shared" si="46"/>
        <v>I</v>
      </c>
      <c r="AF334">
        <v>18</v>
      </c>
      <c r="AH334" t="s">
        <v>96</v>
      </c>
      <c r="AJ334" t="s">
        <v>71</v>
      </c>
    </row>
    <row r="335" spans="1:36" x14ac:dyDescent="0.2">
      <c r="A335" s="34" t="s">
        <v>192</v>
      </c>
      <c r="B335" s="33" t="s">
        <v>193</v>
      </c>
      <c r="C335" s="31">
        <v>42275.457199999997</v>
      </c>
      <c r="D335" s="31"/>
      <c r="E335">
        <f t="shared" si="40"/>
        <v>7437.9997702965265</v>
      </c>
      <c r="F335">
        <f t="shared" si="41"/>
        <v>7438</v>
      </c>
      <c r="G335">
        <f t="shared" si="42"/>
        <v>-7.765400005155243E-4</v>
      </c>
      <c r="J335">
        <f>+G335</f>
        <v>-7.765400005155243E-4</v>
      </c>
      <c r="M335" s="12"/>
      <c r="O335">
        <f t="shared" ca="1" si="43"/>
        <v>-0.19523737271544167</v>
      </c>
      <c r="P335">
        <f t="shared" ca="1" si="44"/>
        <v>9.8902887218526525E-2</v>
      </c>
      <c r="Q335" s="2">
        <f t="shared" si="45"/>
        <v>27256.957199999997</v>
      </c>
      <c r="R335">
        <f t="shared" si="51"/>
        <v>-7.765400005155243E-4</v>
      </c>
      <c r="S335" s="2"/>
      <c r="W335" s="6" t="str">
        <f t="shared" si="46"/>
        <v>I</v>
      </c>
    </row>
    <row r="336" spans="1:36" x14ac:dyDescent="0.2">
      <c r="A336" s="30" t="s">
        <v>97</v>
      </c>
      <c r="B336" s="30"/>
      <c r="C336" s="31">
        <v>42275.463000000003</v>
      </c>
      <c r="D336" s="31"/>
      <c r="E336">
        <f t="shared" si="40"/>
        <v>7438.0014859584926</v>
      </c>
      <c r="F336">
        <f t="shared" si="41"/>
        <v>7438</v>
      </c>
      <c r="G336">
        <f t="shared" si="42"/>
        <v>5.0234600057592615E-3</v>
      </c>
      <c r="I336">
        <f t="shared" ref="I336:I343" si="52">+G336</f>
        <v>5.0234600057592615E-3</v>
      </c>
      <c r="O336">
        <f t="shared" ca="1" si="43"/>
        <v>-0.19523737271544167</v>
      </c>
      <c r="P336">
        <f t="shared" ca="1" si="44"/>
        <v>9.8902887218526525E-2</v>
      </c>
      <c r="Q336" s="2">
        <f t="shared" si="45"/>
        <v>27256.963000000003</v>
      </c>
      <c r="R336">
        <f t="shared" si="51"/>
        <v>5.0234600057592615E-3</v>
      </c>
      <c r="S336" s="2"/>
      <c r="W336" s="6" t="str">
        <f t="shared" si="46"/>
        <v>I</v>
      </c>
    </row>
    <row r="337" spans="1:36" x14ac:dyDescent="0.2">
      <c r="A337" s="59" t="s">
        <v>1117</v>
      </c>
      <c r="B337" s="60" t="s">
        <v>186</v>
      </c>
      <c r="C337" s="59">
        <v>42319.402000000002</v>
      </c>
      <c r="D337" s="19"/>
      <c r="E337">
        <f t="shared" si="40"/>
        <v>7450.9988085526329</v>
      </c>
      <c r="F337">
        <f t="shared" si="41"/>
        <v>7451</v>
      </c>
      <c r="G337">
        <f t="shared" si="42"/>
        <v>-4.0278300002682954E-3</v>
      </c>
      <c r="I337">
        <f t="shared" si="52"/>
        <v>-4.0278300002682954E-3</v>
      </c>
      <c r="O337">
        <f t="shared" ca="1" si="43"/>
        <v>-0.19458811698976636</v>
      </c>
      <c r="P337">
        <f t="shared" ca="1" si="44"/>
        <v>9.8560312292147817E-2</v>
      </c>
      <c r="Q337" s="2">
        <f t="shared" si="45"/>
        <v>27300.902000000002</v>
      </c>
      <c r="R337">
        <f t="shared" si="51"/>
        <v>-4.0278300002682954E-3</v>
      </c>
      <c r="S337" s="2"/>
      <c r="W337" s="6" t="str">
        <f t="shared" si="46"/>
        <v>I</v>
      </c>
      <c r="AF337">
        <v>14</v>
      </c>
      <c r="AH337" t="s">
        <v>69</v>
      </c>
      <c r="AJ337" t="s">
        <v>71</v>
      </c>
    </row>
    <row r="338" spans="1:36" x14ac:dyDescent="0.2">
      <c r="A338" s="59" t="s">
        <v>1117</v>
      </c>
      <c r="B338" s="60" t="s">
        <v>186</v>
      </c>
      <c r="C338" s="59">
        <v>42319.408000000003</v>
      </c>
      <c r="D338" s="19"/>
      <c r="E338">
        <f t="shared" si="40"/>
        <v>7451.0005833753548</v>
      </c>
      <c r="F338">
        <f t="shared" si="41"/>
        <v>7451</v>
      </c>
      <c r="G338">
        <f t="shared" si="42"/>
        <v>1.9721700009540655E-3</v>
      </c>
      <c r="I338">
        <f t="shared" si="52"/>
        <v>1.9721700009540655E-3</v>
      </c>
      <c r="O338">
        <f t="shared" ca="1" si="43"/>
        <v>-0.19458811698976636</v>
      </c>
      <c r="P338">
        <f t="shared" ca="1" si="44"/>
        <v>9.8560312292147817E-2</v>
      </c>
      <c r="Q338" s="2">
        <f t="shared" si="45"/>
        <v>27300.908000000003</v>
      </c>
      <c r="R338">
        <f t="shared" si="51"/>
        <v>1.9721700009540655E-3</v>
      </c>
      <c r="S338" s="2"/>
      <c r="W338" s="6" t="str">
        <f t="shared" si="46"/>
        <v>I</v>
      </c>
    </row>
    <row r="339" spans="1:36" x14ac:dyDescent="0.2">
      <c r="A339" s="59" t="s">
        <v>1117</v>
      </c>
      <c r="B339" s="60" t="s">
        <v>186</v>
      </c>
      <c r="C339" s="59">
        <v>42363.362999999998</v>
      </c>
      <c r="D339" s="19"/>
      <c r="E339">
        <f t="shared" si="40"/>
        <v>7464.0026388300857</v>
      </c>
      <c r="F339">
        <f t="shared" si="41"/>
        <v>7464</v>
      </c>
      <c r="G339">
        <f t="shared" si="42"/>
        <v>8.9208799981861375E-3</v>
      </c>
      <c r="I339">
        <f t="shared" si="52"/>
        <v>8.9208799981861375E-3</v>
      </c>
      <c r="O339">
        <f t="shared" ca="1" si="43"/>
        <v>-0.19393886126409104</v>
      </c>
      <c r="P339">
        <f t="shared" ca="1" si="44"/>
        <v>9.8217737365769109E-2</v>
      </c>
      <c r="Q339" s="2">
        <f t="shared" si="45"/>
        <v>27344.862999999998</v>
      </c>
      <c r="R339">
        <f t="shared" si="51"/>
        <v>8.9208799981861375E-3</v>
      </c>
      <c r="S339" s="2"/>
      <c r="W339" s="6" t="str">
        <f t="shared" si="46"/>
        <v>I</v>
      </c>
    </row>
    <row r="340" spans="1:36" x14ac:dyDescent="0.2">
      <c r="A340" s="59" t="s">
        <v>1125</v>
      </c>
      <c r="B340" s="60" t="s">
        <v>186</v>
      </c>
      <c r="C340" s="59">
        <v>42579.716</v>
      </c>
      <c r="D340" s="19"/>
      <c r="E340">
        <f t="shared" si="40"/>
        <v>7528.0006755448567</v>
      </c>
      <c r="F340">
        <f t="shared" si="41"/>
        <v>7528</v>
      </c>
      <c r="G340">
        <f t="shared" si="42"/>
        <v>2.2837599972262979E-3</v>
      </c>
      <c r="I340">
        <f t="shared" si="52"/>
        <v>2.2837599972262979E-3</v>
      </c>
      <c r="O340">
        <f t="shared" ca="1" si="43"/>
        <v>-0.19074252538384334</v>
      </c>
      <c r="P340">
        <f t="shared" ca="1" si="44"/>
        <v>9.6531214651289277E-2</v>
      </c>
      <c r="Q340" s="2">
        <f t="shared" si="45"/>
        <v>27561.216</v>
      </c>
      <c r="R340">
        <f t="shared" si="51"/>
        <v>2.2837599972262979E-3</v>
      </c>
      <c r="S340" s="2"/>
      <c r="W340" s="6" t="str">
        <f t="shared" si="46"/>
        <v>I</v>
      </c>
    </row>
    <row r="341" spans="1:36" x14ac:dyDescent="0.2">
      <c r="A341" s="30" t="s">
        <v>98</v>
      </c>
      <c r="B341" s="30"/>
      <c r="C341" s="31">
        <v>42606.606</v>
      </c>
      <c r="D341" s="31"/>
      <c r="E341">
        <f t="shared" ref="E341:E404" si="53">+(C341-C$7)/C$8</f>
        <v>7535.9548393755413</v>
      </c>
      <c r="F341">
        <f t="shared" ref="F341:F404" si="54">ROUND(2*E341,0)/2</f>
        <v>7536</v>
      </c>
      <c r="G341">
        <f t="shared" ref="G341:G404" si="55">+C341-(C$7+F341*C$8)</f>
        <v>-0.15267088000109652</v>
      </c>
      <c r="I341">
        <f t="shared" si="52"/>
        <v>-0.15267088000109652</v>
      </c>
      <c r="O341">
        <f t="shared" ref="O341:O404" ca="1" si="56">+C$11+C$12*$F341</f>
        <v>-0.19034298339881239</v>
      </c>
      <c r="P341">
        <f t="shared" ref="P341:P404" ca="1" si="57">+D$11+D$12*$F341</f>
        <v>9.6320399311979304E-2</v>
      </c>
      <c r="Q341" s="2">
        <f t="shared" ref="Q341:Q404" si="58">+C341-15018.5</f>
        <v>27588.106</v>
      </c>
      <c r="R341">
        <f t="shared" si="51"/>
        <v>-0.15267088000109652</v>
      </c>
      <c r="S341" s="2"/>
      <c r="W341" s="6" t="str">
        <f t="shared" ref="W341:W404" si="59">IF(F341=INT(F341),"I","II")</f>
        <v>I</v>
      </c>
    </row>
    <row r="342" spans="1:36" x14ac:dyDescent="0.2">
      <c r="A342" s="59" t="s">
        <v>1125</v>
      </c>
      <c r="B342" s="60" t="s">
        <v>186</v>
      </c>
      <c r="C342" s="59">
        <v>42616.902999999998</v>
      </c>
      <c r="D342" s="19"/>
      <c r="E342">
        <f t="shared" si="53"/>
        <v>7539.0007309696111</v>
      </c>
      <c r="F342">
        <f t="shared" si="54"/>
        <v>7539</v>
      </c>
      <c r="G342">
        <f t="shared" si="55"/>
        <v>2.4711299993214197E-3</v>
      </c>
      <c r="I342">
        <f t="shared" si="52"/>
        <v>2.4711299993214197E-3</v>
      </c>
      <c r="O342">
        <f t="shared" ca="1" si="56"/>
        <v>-0.19019315515442575</v>
      </c>
      <c r="P342">
        <f t="shared" ca="1" si="57"/>
        <v>9.6241343559738068E-2</v>
      </c>
      <c r="Q342" s="2">
        <f t="shared" si="58"/>
        <v>27598.402999999998</v>
      </c>
      <c r="R342">
        <f t="shared" si="51"/>
        <v>2.4711299993214197E-3</v>
      </c>
      <c r="S342" s="2"/>
      <c r="W342" s="6" t="str">
        <f t="shared" si="59"/>
        <v>I</v>
      </c>
      <c r="AF342">
        <v>13</v>
      </c>
      <c r="AH342" t="s">
        <v>69</v>
      </c>
      <c r="AJ342" t="s">
        <v>71</v>
      </c>
    </row>
    <row r="343" spans="1:36" x14ac:dyDescent="0.2">
      <c r="A343" s="59" t="s">
        <v>1125</v>
      </c>
      <c r="B343" s="60" t="s">
        <v>186</v>
      </c>
      <c r="C343" s="59">
        <v>42623.663999999997</v>
      </c>
      <c r="D343" s="19"/>
      <c r="E343">
        <f t="shared" si="53"/>
        <v>7541.000660373079</v>
      </c>
      <c r="F343">
        <f t="shared" si="54"/>
        <v>7541</v>
      </c>
      <c r="G343">
        <f t="shared" si="55"/>
        <v>2.232469996670261E-3</v>
      </c>
      <c r="I343">
        <f t="shared" si="52"/>
        <v>2.232469996670261E-3</v>
      </c>
      <c r="O343">
        <f t="shared" ca="1" si="56"/>
        <v>-0.19009326965816803</v>
      </c>
      <c r="P343">
        <f t="shared" ca="1" si="57"/>
        <v>9.6188639724910568E-2</v>
      </c>
      <c r="Q343" s="2">
        <f t="shared" si="58"/>
        <v>27605.163999999997</v>
      </c>
      <c r="R343">
        <f t="shared" si="51"/>
        <v>2.232469996670261E-3</v>
      </c>
      <c r="S343" s="2"/>
      <c r="W343" s="6" t="str">
        <f t="shared" si="59"/>
        <v>I</v>
      </c>
    </row>
    <row r="344" spans="1:36" x14ac:dyDescent="0.2">
      <c r="A344" s="34" t="s">
        <v>34</v>
      </c>
      <c r="B344" s="33" t="s">
        <v>186</v>
      </c>
      <c r="C344" s="31">
        <v>42633.8033</v>
      </c>
      <c r="D344" s="31">
        <v>2.0000000000000001E-4</v>
      </c>
      <c r="E344">
        <f t="shared" si="53"/>
        <v>7543.9999037099506</v>
      </c>
      <c r="F344">
        <f t="shared" si="54"/>
        <v>7544</v>
      </c>
      <c r="G344">
        <f t="shared" si="55"/>
        <v>-3.2551999902352691E-4</v>
      </c>
      <c r="J344">
        <f>+G344</f>
        <v>-3.2551999902352691E-4</v>
      </c>
      <c r="M344" s="12"/>
      <c r="O344">
        <f t="shared" ca="1" si="56"/>
        <v>-0.18994344141378139</v>
      </c>
      <c r="P344">
        <f t="shared" ca="1" si="57"/>
        <v>9.6109583972669332E-2</v>
      </c>
      <c r="Q344" s="2">
        <f t="shared" si="58"/>
        <v>27615.3033</v>
      </c>
      <c r="R344">
        <f t="shared" si="51"/>
        <v>-3.2551999902352691E-4</v>
      </c>
      <c r="S344" s="2"/>
      <c r="W344" s="6" t="str">
        <f t="shared" si="59"/>
        <v>I</v>
      </c>
    </row>
    <row r="345" spans="1:36" x14ac:dyDescent="0.2">
      <c r="A345" s="62" t="s">
        <v>35</v>
      </c>
      <c r="B345" s="30"/>
      <c r="C345" s="31">
        <v>42633.8033</v>
      </c>
      <c r="D345" s="31">
        <v>2.0000000000000001E-4</v>
      </c>
      <c r="E345">
        <f t="shared" si="53"/>
        <v>7543.9999037099506</v>
      </c>
      <c r="F345">
        <f t="shared" si="54"/>
        <v>7544</v>
      </c>
      <c r="G345">
        <f t="shared" si="55"/>
        <v>-3.2551999902352691E-4</v>
      </c>
      <c r="J345">
        <f>+G345</f>
        <v>-3.2551999902352691E-4</v>
      </c>
      <c r="O345">
        <f t="shared" ca="1" si="56"/>
        <v>-0.18994344141378139</v>
      </c>
      <c r="P345">
        <f t="shared" ca="1" si="57"/>
        <v>9.6109583972669332E-2</v>
      </c>
      <c r="Q345" s="2">
        <f t="shared" si="58"/>
        <v>27615.3033</v>
      </c>
      <c r="R345">
        <f t="shared" si="51"/>
        <v>-3.2551999902352691E-4</v>
      </c>
      <c r="S345" s="2"/>
      <c r="W345" s="6" t="str">
        <f t="shared" si="59"/>
        <v>I</v>
      </c>
    </row>
    <row r="346" spans="1:36" x14ac:dyDescent="0.2">
      <c r="A346" s="59" t="s">
        <v>1135</v>
      </c>
      <c r="B346" s="60" t="s">
        <v>186</v>
      </c>
      <c r="C346" s="59">
        <v>42640.563000000002</v>
      </c>
      <c r="D346" s="19"/>
      <c r="E346">
        <f t="shared" si="53"/>
        <v>7545.9994485684965</v>
      </c>
      <c r="F346">
        <f t="shared" si="54"/>
        <v>7546</v>
      </c>
      <c r="G346">
        <f t="shared" si="55"/>
        <v>-1.8641799979377538E-3</v>
      </c>
      <c r="I346">
        <f t="shared" ref="I346:I352" si="60">+G346</f>
        <v>-1.8641799979377538E-3</v>
      </c>
      <c r="O346">
        <f t="shared" ca="1" si="56"/>
        <v>-0.18984355591752367</v>
      </c>
      <c r="P346">
        <f t="shared" ca="1" si="57"/>
        <v>9.6056880137841832E-2</v>
      </c>
      <c r="Q346" s="2">
        <f t="shared" si="58"/>
        <v>27622.063000000002</v>
      </c>
      <c r="R346">
        <f t="shared" si="51"/>
        <v>-1.8641799979377538E-3</v>
      </c>
      <c r="S346" s="2"/>
      <c r="W346" s="6" t="str">
        <f t="shared" si="59"/>
        <v>I</v>
      </c>
    </row>
    <row r="347" spans="1:36" x14ac:dyDescent="0.2">
      <c r="A347" s="59" t="s">
        <v>1125</v>
      </c>
      <c r="B347" s="60" t="s">
        <v>186</v>
      </c>
      <c r="C347" s="59">
        <v>42721.692000000003</v>
      </c>
      <c r="D347" s="19"/>
      <c r="E347">
        <f t="shared" si="53"/>
        <v>7569.997713998755</v>
      </c>
      <c r="F347">
        <f t="shared" si="54"/>
        <v>7570</v>
      </c>
      <c r="G347">
        <f t="shared" si="55"/>
        <v>-7.7280999976210296E-3</v>
      </c>
      <c r="I347">
        <f t="shared" si="60"/>
        <v>-7.7280999976210296E-3</v>
      </c>
      <c r="O347">
        <f t="shared" ca="1" si="56"/>
        <v>-0.18864492996243076</v>
      </c>
      <c r="P347">
        <f t="shared" ca="1" si="57"/>
        <v>9.5424434119911888E-2</v>
      </c>
      <c r="Q347" s="2">
        <f t="shared" si="58"/>
        <v>27703.192000000003</v>
      </c>
      <c r="R347">
        <f t="shared" si="51"/>
        <v>-7.7280999976210296E-3</v>
      </c>
      <c r="S347" s="2"/>
      <c r="W347" s="6" t="str">
        <f t="shared" si="59"/>
        <v>I</v>
      </c>
    </row>
    <row r="348" spans="1:36" x14ac:dyDescent="0.2">
      <c r="A348" s="30" t="s">
        <v>99</v>
      </c>
      <c r="B348" s="30"/>
      <c r="C348" s="31">
        <v>42836.641000000003</v>
      </c>
      <c r="D348" s="31"/>
      <c r="E348">
        <f t="shared" si="53"/>
        <v>7604.0000635031574</v>
      </c>
      <c r="F348">
        <f t="shared" si="54"/>
        <v>7604</v>
      </c>
      <c r="G348">
        <f t="shared" si="55"/>
        <v>2.1468000340973958E-4</v>
      </c>
      <c r="I348">
        <f t="shared" si="60"/>
        <v>2.1468000340973958E-4</v>
      </c>
      <c r="O348">
        <f t="shared" ca="1" si="56"/>
        <v>-0.18694687652604919</v>
      </c>
      <c r="P348">
        <f t="shared" ca="1" si="57"/>
        <v>9.45284689278445E-2</v>
      </c>
      <c r="Q348" s="2">
        <f t="shared" si="58"/>
        <v>27818.141000000003</v>
      </c>
      <c r="R348">
        <f t="shared" si="51"/>
        <v>2.1468000340973958E-4</v>
      </c>
      <c r="S348" s="2"/>
      <c r="W348" s="6" t="str">
        <f t="shared" si="59"/>
        <v>I</v>
      </c>
    </row>
    <row r="349" spans="1:36" x14ac:dyDescent="0.2">
      <c r="A349" s="30" t="s">
        <v>100</v>
      </c>
      <c r="B349" s="30"/>
      <c r="C349" s="31">
        <v>42874.618000000002</v>
      </c>
      <c r="D349" s="31"/>
      <c r="E349">
        <f t="shared" si="53"/>
        <v>7615.233803919592</v>
      </c>
      <c r="F349">
        <f t="shared" si="54"/>
        <v>7615</v>
      </c>
      <c r="G349">
        <f t="shared" si="55"/>
        <v>0.79040204999910202</v>
      </c>
      <c r="I349">
        <f t="shared" si="60"/>
        <v>0.79040204999910202</v>
      </c>
      <c r="O349">
        <f t="shared" ca="1" si="56"/>
        <v>-0.1863975062966316</v>
      </c>
      <c r="P349">
        <f t="shared" ca="1" si="57"/>
        <v>9.4238597836293264E-2</v>
      </c>
      <c r="Q349" s="2">
        <f t="shared" si="58"/>
        <v>27856.118000000002</v>
      </c>
      <c r="R349">
        <f t="shared" si="51"/>
        <v>0.79040204999910202</v>
      </c>
      <c r="S349" s="2"/>
      <c r="W349" s="6" t="str">
        <f t="shared" si="59"/>
        <v>I</v>
      </c>
      <c r="AF349">
        <v>11</v>
      </c>
      <c r="AH349" t="s">
        <v>72</v>
      </c>
      <c r="AJ349" t="s">
        <v>71</v>
      </c>
    </row>
    <row r="350" spans="1:36" x14ac:dyDescent="0.2">
      <c r="A350" s="59" t="s">
        <v>1145</v>
      </c>
      <c r="B350" s="60" t="s">
        <v>186</v>
      </c>
      <c r="C350" s="59">
        <v>42907.633999999998</v>
      </c>
      <c r="D350" s="19"/>
      <c r="E350">
        <f t="shared" si="53"/>
        <v>7625.0000617490396</v>
      </c>
      <c r="F350">
        <f t="shared" si="54"/>
        <v>7625</v>
      </c>
      <c r="G350">
        <f t="shared" si="55"/>
        <v>2.0874999609077349E-4</v>
      </c>
      <c r="I350">
        <f t="shared" si="60"/>
        <v>2.0874999609077349E-4</v>
      </c>
      <c r="O350">
        <f t="shared" ca="1" si="56"/>
        <v>-0.18589807881534293</v>
      </c>
      <c r="P350">
        <f t="shared" ca="1" si="57"/>
        <v>9.3975078662155792E-2</v>
      </c>
      <c r="Q350" s="2">
        <f t="shared" si="58"/>
        <v>27889.133999999998</v>
      </c>
      <c r="R350">
        <f t="shared" si="51"/>
        <v>2.0874999609077349E-4</v>
      </c>
      <c r="S350" s="2"/>
      <c r="W350" s="6" t="str">
        <f t="shared" si="59"/>
        <v>I</v>
      </c>
      <c r="AF350">
        <v>10</v>
      </c>
      <c r="AH350" t="s">
        <v>72</v>
      </c>
      <c r="AJ350" t="s">
        <v>71</v>
      </c>
    </row>
    <row r="351" spans="1:36" x14ac:dyDescent="0.2">
      <c r="A351" s="30" t="s">
        <v>68</v>
      </c>
      <c r="B351" s="30"/>
      <c r="C351" s="31">
        <v>42917.771999999997</v>
      </c>
      <c r="D351" s="31"/>
      <c r="E351">
        <f t="shared" si="53"/>
        <v>7627.9989205409875</v>
      </c>
      <c r="F351">
        <f t="shared" si="54"/>
        <v>7628</v>
      </c>
      <c r="G351">
        <f t="shared" si="55"/>
        <v>-3.6492400031420402E-3</v>
      </c>
      <c r="I351">
        <f t="shared" si="60"/>
        <v>-3.6492400031420402E-3</v>
      </c>
      <c r="O351">
        <f t="shared" ca="1" si="56"/>
        <v>-0.18574825057095629</v>
      </c>
      <c r="P351">
        <f t="shared" ca="1" si="57"/>
        <v>9.3896022909914556E-2</v>
      </c>
      <c r="Q351" s="2">
        <f t="shared" si="58"/>
        <v>27899.271999999997</v>
      </c>
      <c r="R351">
        <f t="shared" si="51"/>
        <v>-3.6492400031420402E-3</v>
      </c>
      <c r="S351" s="2"/>
      <c r="W351" s="6" t="str">
        <f t="shared" si="59"/>
        <v>I</v>
      </c>
    </row>
    <row r="352" spans="1:36" x14ac:dyDescent="0.2">
      <c r="A352" s="59" t="s">
        <v>1153</v>
      </c>
      <c r="B352" s="60" t="s">
        <v>186</v>
      </c>
      <c r="C352" s="59">
        <v>42934.720999999998</v>
      </c>
      <c r="D352" s="19"/>
      <c r="E352">
        <f t="shared" si="53"/>
        <v>7633.0124989257502</v>
      </c>
      <c r="F352">
        <f t="shared" si="54"/>
        <v>7633</v>
      </c>
      <c r="G352">
        <f t="shared" si="55"/>
        <v>4.225410999788437E-2</v>
      </c>
      <c r="I352">
        <f t="shared" si="60"/>
        <v>4.225410999788437E-2</v>
      </c>
      <c r="O352">
        <f t="shared" ca="1" si="56"/>
        <v>-0.18549853683031198</v>
      </c>
      <c r="P352">
        <f t="shared" ca="1" si="57"/>
        <v>9.376426332284582E-2</v>
      </c>
      <c r="Q352" s="2">
        <f t="shared" si="58"/>
        <v>27916.220999999998</v>
      </c>
      <c r="R352">
        <f t="shared" si="51"/>
        <v>4.225410999788437E-2</v>
      </c>
      <c r="S352" s="2"/>
      <c r="W352" s="6" t="str">
        <f t="shared" si="59"/>
        <v>I</v>
      </c>
    </row>
    <row r="353" spans="1:36" x14ac:dyDescent="0.2">
      <c r="A353" s="30" t="s">
        <v>33</v>
      </c>
      <c r="B353" s="30"/>
      <c r="C353" s="31">
        <v>42961.724399999999</v>
      </c>
      <c r="D353" s="31"/>
      <c r="E353">
        <f t="shared" si="53"/>
        <v>7641.0002069058746</v>
      </c>
      <c r="F353">
        <f t="shared" si="54"/>
        <v>7641</v>
      </c>
      <c r="G353">
        <f t="shared" si="55"/>
        <v>6.9947000156389549E-4</v>
      </c>
      <c r="J353">
        <f>+G353</f>
        <v>6.9947000156389549E-4</v>
      </c>
      <c r="O353">
        <f t="shared" ca="1" si="56"/>
        <v>-0.18509899484528097</v>
      </c>
      <c r="P353">
        <f t="shared" ca="1" si="57"/>
        <v>9.3553447983535848E-2</v>
      </c>
      <c r="Q353" s="2">
        <f t="shared" si="58"/>
        <v>27943.224399999999</v>
      </c>
      <c r="R353">
        <f t="shared" si="51"/>
        <v>6.9947000156389549E-4</v>
      </c>
      <c r="S353" s="2"/>
      <c r="W353" s="6" t="str">
        <f t="shared" si="59"/>
        <v>I</v>
      </c>
    </row>
    <row r="354" spans="1:36" x14ac:dyDescent="0.2">
      <c r="A354" s="30" t="s">
        <v>103</v>
      </c>
      <c r="B354" s="30"/>
      <c r="C354" s="31">
        <v>42968.485000000001</v>
      </c>
      <c r="D354" s="31"/>
      <c r="E354">
        <f t="shared" si="53"/>
        <v>7643.000017987828</v>
      </c>
      <c r="F354">
        <f t="shared" si="54"/>
        <v>7643</v>
      </c>
      <c r="G354">
        <f t="shared" si="55"/>
        <v>6.080999446567148E-5</v>
      </c>
      <c r="I354">
        <f>+G354</f>
        <v>6.080999446567148E-5</v>
      </c>
      <c r="O354">
        <f t="shared" ca="1" si="56"/>
        <v>-0.18499910934902325</v>
      </c>
      <c r="P354">
        <f t="shared" ca="1" si="57"/>
        <v>9.3500744148708348E-2</v>
      </c>
      <c r="Q354" s="2">
        <f t="shared" si="58"/>
        <v>27949.985000000001</v>
      </c>
      <c r="R354">
        <f t="shared" si="51"/>
        <v>6.080999446567148E-5</v>
      </c>
      <c r="S354" s="2"/>
      <c r="W354" s="6" t="str">
        <f t="shared" si="59"/>
        <v>I</v>
      </c>
    </row>
    <row r="355" spans="1:36" x14ac:dyDescent="0.2">
      <c r="A355" s="59" t="s">
        <v>1153</v>
      </c>
      <c r="B355" s="60" t="s">
        <v>186</v>
      </c>
      <c r="C355" s="59">
        <v>42988.770900000003</v>
      </c>
      <c r="D355" s="19"/>
      <c r="E355">
        <f t="shared" si="53"/>
        <v>7649.0006640292158</v>
      </c>
      <c r="F355">
        <f t="shared" si="54"/>
        <v>7649</v>
      </c>
      <c r="G355">
        <f t="shared" si="55"/>
        <v>2.2448300005635247E-3</v>
      </c>
      <c r="J355">
        <f>+G355</f>
        <v>2.2448300005635247E-3</v>
      </c>
      <c r="O355">
        <f t="shared" ca="1" si="56"/>
        <v>-0.18469945286025002</v>
      </c>
      <c r="P355">
        <f t="shared" ca="1" si="57"/>
        <v>9.3342632644225876E-2</v>
      </c>
      <c r="Q355" s="2">
        <f t="shared" si="58"/>
        <v>27970.270900000003</v>
      </c>
      <c r="R355">
        <f t="shared" si="51"/>
        <v>2.2448300005635247E-3</v>
      </c>
      <c r="S355" s="2"/>
      <c r="W355" s="6" t="str">
        <f t="shared" si="59"/>
        <v>I</v>
      </c>
      <c r="AF355">
        <v>17</v>
      </c>
      <c r="AH355" t="s">
        <v>102</v>
      </c>
      <c r="AJ355" t="s">
        <v>71</v>
      </c>
    </row>
    <row r="356" spans="1:36" x14ac:dyDescent="0.2">
      <c r="A356" s="30" t="s">
        <v>68</v>
      </c>
      <c r="B356" s="30"/>
      <c r="C356" s="31">
        <v>42988.771000000001</v>
      </c>
      <c r="D356" s="31"/>
      <c r="E356">
        <f t="shared" si="53"/>
        <v>7649.0006936095933</v>
      </c>
      <c r="F356">
        <f t="shared" si="54"/>
        <v>7649</v>
      </c>
      <c r="G356">
        <f t="shared" si="55"/>
        <v>2.3448299980373122E-3</v>
      </c>
      <c r="I356">
        <f t="shared" ref="I356:I370" si="61">+G356</f>
        <v>2.3448299980373122E-3</v>
      </c>
      <c r="O356">
        <f t="shared" ca="1" si="56"/>
        <v>-0.18469945286025002</v>
      </c>
      <c r="P356">
        <f t="shared" ca="1" si="57"/>
        <v>9.3342632644225876E-2</v>
      </c>
      <c r="Q356" s="2">
        <f t="shared" si="58"/>
        <v>27970.271000000001</v>
      </c>
      <c r="R356">
        <f t="shared" si="51"/>
        <v>2.3448299980373122E-3</v>
      </c>
      <c r="S356" s="2"/>
      <c r="W356" s="6" t="str">
        <f t="shared" si="59"/>
        <v>I</v>
      </c>
    </row>
    <row r="357" spans="1:36" x14ac:dyDescent="0.2">
      <c r="A357" s="30" t="s">
        <v>105</v>
      </c>
      <c r="B357" s="30"/>
      <c r="C357" s="31">
        <v>42996.468000000001</v>
      </c>
      <c r="D357" s="31"/>
      <c r="E357">
        <f t="shared" si="53"/>
        <v>7651.2774953576327</v>
      </c>
      <c r="F357">
        <f t="shared" si="54"/>
        <v>7651.5</v>
      </c>
      <c r="G357">
        <f t="shared" si="55"/>
        <v>-0.752203495001595</v>
      </c>
      <c r="I357">
        <f t="shared" si="61"/>
        <v>-0.752203495001595</v>
      </c>
      <c r="O357">
        <f t="shared" ca="1" si="56"/>
        <v>-0.18457459598992787</v>
      </c>
      <c r="P357">
        <f t="shared" ca="1" si="57"/>
        <v>9.3276752850691508E-2</v>
      </c>
      <c r="Q357" s="2">
        <f t="shared" si="58"/>
        <v>27977.968000000001</v>
      </c>
      <c r="S357">
        <f>G357</f>
        <v>-0.752203495001595</v>
      </c>
      <c r="W357" s="6" t="str">
        <f t="shared" si="59"/>
        <v>II</v>
      </c>
    </row>
    <row r="358" spans="1:36" x14ac:dyDescent="0.2">
      <c r="A358" s="30" t="s">
        <v>105</v>
      </c>
      <c r="B358" s="30"/>
      <c r="C358" s="31">
        <v>42996.474999999999</v>
      </c>
      <c r="D358" s="31"/>
      <c r="E358">
        <f t="shared" si="53"/>
        <v>7651.2795659841413</v>
      </c>
      <c r="F358">
        <f t="shared" si="54"/>
        <v>7651.5</v>
      </c>
      <c r="G358">
        <f t="shared" si="55"/>
        <v>-0.74520349500380689</v>
      </c>
      <c r="I358">
        <f t="shared" si="61"/>
        <v>-0.74520349500380689</v>
      </c>
      <c r="O358">
        <f t="shared" ca="1" si="56"/>
        <v>-0.18457459598992787</v>
      </c>
      <c r="P358">
        <f t="shared" ca="1" si="57"/>
        <v>9.3276752850691508E-2</v>
      </c>
      <c r="Q358" s="2">
        <f t="shared" si="58"/>
        <v>27977.974999999999</v>
      </c>
      <c r="S358">
        <f>G358</f>
        <v>-0.74520349500380689</v>
      </c>
      <c r="W358" s="6" t="str">
        <f t="shared" si="59"/>
        <v>II</v>
      </c>
      <c r="AF358">
        <v>10</v>
      </c>
      <c r="AH358" t="s">
        <v>72</v>
      </c>
      <c r="AJ358" t="s">
        <v>71</v>
      </c>
    </row>
    <row r="359" spans="1:36" x14ac:dyDescent="0.2">
      <c r="A359" s="30" t="s">
        <v>106</v>
      </c>
      <c r="B359" s="30"/>
      <c r="C359" s="31">
        <v>43012.430999999997</v>
      </c>
      <c r="D359" s="31"/>
      <c r="E359">
        <f t="shared" si="53"/>
        <v>7655.9994112084769</v>
      </c>
      <c r="F359">
        <f t="shared" si="54"/>
        <v>7656</v>
      </c>
      <c r="G359">
        <f t="shared" si="55"/>
        <v>-1.9904799992218614E-3</v>
      </c>
      <c r="I359">
        <f t="shared" si="61"/>
        <v>-1.9904799992218614E-3</v>
      </c>
      <c r="O359">
        <f t="shared" ca="1" si="56"/>
        <v>-0.18434985362334794</v>
      </c>
      <c r="P359">
        <f t="shared" ca="1" si="57"/>
        <v>9.315816922232964E-2</v>
      </c>
      <c r="Q359" s="2">
        <f t="shared" si="58"/>
        <v>27993.930999999997</v>
      </c>
      <c r="R359">
        <f t="shared" ref="R359:R367" si="62">G359</f>
        <v>-1.9904799992218614E-3</v>
      </c>
      <c r="S359" s="2"/>
      <c r="W359" s="6" t="str">
        <f t="shared" si="59"/>
        <v>I</v>
      </c>
      <c r="AF359">
        <v>13</v>
      </c>
      <c r="AH359" t="s">
        <v>69</v>
      </c>
      <c r="AJ359" t="s">
        <v>71</v>
      </c>
    </row>
    <row r="360" spans="1:36" x14ac:dyDescent="0.2">
      <c r="A360" s="30" t="s">
        <v>105</v>
      </c>
      <c r="B360" s="30"/>
      <c r="C360" s="31">
        <v>43012.436999999998</v>
      </c>
      <c r="D360" s="31"/>
      <c r="E360">
        <f t="shared" si="53"/>
        <v>7656.0011860311988</v>
      </c>
      <c r="F360">
        <f t="shared" si="54"/>
        <v>7656</v>
      </c>
      <c r="G360">
        <f t="shared" si="55"/>
        <v>4.0095200020004995E-3</v>
      </c>
      <c r="I360">
        <f t="shared" si="61"/>
        <v>4.0095200020004995E-3</v>
      </c>
      <c r="O360">
        <f t="shared" ca="1" si="56"/>
        <v>-0.18434985362334794</v>
      </c>
      <c r="P360">
        <f t="shared" ca="1" si="57"/>
        <v>9.315816922232964E-2</v>
      </c>
      <c r="Q360" s="2">
        <f t="shared" si="58"/>
        <v>27993.936999999998</v>
      </c>
      <c r="R360">
        <f t="shared" si="62"/>
        <v>4.0095200020004995E-3</v>
      </c>
      <c r="S360" s="2"/>
      <c r="W360" s="6" t="str">
        <f t="shared" si="59"/>
        <v>I</v>
      </c>
      <c r="AE360" t="s">
        <v>101</v>
      </c>
      <c r="AJ360" t="s">
        <v>107</v>
      </c>
    </row>
    <row r="361" spans="1:36" x14ac:dyDescent="0.2">
      <c r="A361" s="30" t="s">
        <v>105</v>
      </c>
      <c r="B361" s="30"/>
      <c r="C361" s="31">
        <v>43016.411999999997</v>
      </c>
      <c r="D361" s="31"/>
      <c r="E361">
        <f t="shared" si="53"/>
        <v>7657.1770060842655</v>
      </c>
      <c r="F361">
        <f t="shared" si="54"/>
        <v>7657</v>
      </c>
      <c r="G361">
        <f t="shared" si="55"/>
        <v>0.59839018999628024</v>
      </c>
      <c r="I361">
        <f t="shared" si="61"/>
        <v>0.59839018999628024</v>
      </c>
      <c r="O361">
        <f t="shared" ca="1" si="56"/>
        <v>-0.18429991087521908</v>
      </c>
      <c r="P361">
        <f t="shared" ca="1" si="57"/>
        <v>9.3131817304915904E-2</v>
      </c>
      <c r="Q361" s="2">
        <f t="shared" si="58"/>
        <v>27997.911999999997</v>
      </c>
      <c r="R361">
        <f t="shared" si="62"/>
        <v>0.59839018999628024</v>
      </c>
      <c r="S361" s="2"/>
      <c r="W361" s="6" t="str">
        <f t="shared" si="59"/>
        <v>I</v>
      </c>
      <c r="AF361">
        <v>10</v>
      </c>
      <c r="AH361" t="s">
        <v>69</v>
      </c>
      <c r="AJ361" t="s">
        <v>71</v>
      </c>
    </row>
    <row r="362" spans="1:36" x14ac:dyDescent="0.2">
      <c r="A362" s="30" t="s">
        <v>105</v>
      </c>
      <c r="B362" s="30"/>
      <c r="C362" s="31">
        <v>43016.415000000001</v>
      </c>
      <c r="D362" s="31"/>
      <c r="E362">
        <f t="shared" si="53"/>
        <v>7657.1778934956274</v>
      </c>
      <c r="F362">
        <f t="shared" si="54"/>
        <v>7657</v>
      </c>
      <c r="G362">
        <f t="shared" si="55"/>
        <v>0.6013901900005294</v>
      </c>
      <c r="I362">
        <f t="shared" si="61"/>
        <v>0.6013901900005294</v>
      </c>
      <c r="O362">
        <f t="shared" ca="1" si="56"/>
        <v>-0.18429991087521908</v>
      </c>
      <c r="P362">
        <f t="shared" ca="1" si="57"/>
        <v>9.3131817304915904E-2</v>
      </c>
      <c r="Q362" s="2">
        <f t="shared" si="58"/>
        <v>27997.915000000001</v>
      </c>
      <c r="R362">
        <f t="shared" si="62"/>
        <v>0.6013901900005294</v>
      </c>
      <c r="S362" s="2"/>
      <c r="W362" s="6" t="str">
        <f t="shared" si="59"/>
        <v>I</v>
      </c>
      <c r="AF362">
        <v>10</v>
      </c>
      <c r="AH362" t="s">
        <v>72</v>
      </c>
      <c r="AJ362" t="s">
        <v>71</v>
      </c>
    </row>
    <row r="363" spans="1:36" x14ac:dyDescent="0.2">
      <c r="A363" s="30" t="s">
        <v>103</v>
      </c>
      <c r="B363" s="30"/>
      <c r="C363" s="31">
        <v>43029.33</v>
      </c>
      <c r="D363" s="31"/>
      <c r="E363">
        <f t="shared" si="53"/>
        <v>7660.9981994038944</v>
      </c>
      <c r="F363">
        <f t="shared" si="54"/>
        <v>7661</v>
      </c>
      <c r="G363">
        <f t="shared" si="55"/>
        <v>-6.0871300011058338E-3</v>
      </c>
      <c r="I363">
        <f t="shared" si="61"/>
        <v>-6.0871300011058338E-3</v>
      </c>
      <c r="O363">
        <f t="shared" ca="1" si="56"/>
        <v>-0.18410013988270357</v>
      </c>
      <c r="P363">
        <f t="shared" ca="1" si="57"/>
        <v>9.3026409635260904E-2</v>
      </c>
      <c r="Q363" s="2">
        <f t="shared" si="58"/>
        <v>28010.83</v>
      </c>
      <c r="R363">
        <f t="shared" si="62"/>
        <v>-6.0871300011058338E-3</v>
      </c>
      <c r="S363" s="2"/>
      <c r="W363" s="6" t="str">
        <f t="shared" si="59"/>
        <v>I</v>
      </c>
      <c r="AF363">
        <v>8</v>
      </c>
      <c r="AH363" t="s">
        <v>69</v>
      </c>
      <c r="AJ363" t="s">
        <v>71</v>
      </c>
    </row>
    <row r="364" spans="1:36" x14ac:dyDescent="0.2">
      <c r="A364" s="30" t="s">
        <v>103</v>
      </c>
      <c r="B364" s="30"/>
      <c r="C364" s="31">
        <v>43029.337</v>
      </c>
      <c r="D364" s="31"/>
      <c r="E364">
        <f t="shared" si="53"/>
        <v>7661.0002700304021</v>
      </c>
      <c r="F364">
        <f t="shared" si="54"/>
        <v>7661</v>
      </c>
      <c r="G364">
        <f t="shared" si="55"/>
        <v>9.1286999668227509E-4</v>
      </c>
      <c r="I364">
        <f t="shared" si="61"/>
        <v>9.1286999668227509E-4</v>
      </c>
      <c r="O364">
        <f t="shared" ca="1" si="56"/>
        <v>-0.18410013988270357</v>
      </c>
      <c r="P364">
        <f t="shared" ca="1" si="57"/>
        <v>9.3026409635260904E-2</v>
      </c>
      <c r="Q364" s="2">
        <f t="shared" si="58"/>
        <v>28010.837</v>
      </c>
      <c r="R364">
        <f t="shared" si="62"/>
        <v>9.1286999668227509E-4</v>
      </c>
      <c r="S364" s="2"/>
      <c r="W364" s="6" t="str">
        <f t="shared" si="59"/>
        <v>I</v>
      </c>
      <c r="AF364">
        <v>18</v>
      </c>
      <c r="AH364" t="s">
        <v>96</v>
      </c>
      <c r="AJ364" t="s">
        <v>71</v>
      </c>
    </row>
    <row r="365" spans="1:36" x14ac:dyDescent="0.2">
      <c r="A365" s="30" t="s">
        <v>103</v>
      </c>
      <c r="B365" s="30"/>
      <c r="C365" s="31">
        <v>43029.339</v>
      </c>
      <c r="D365" s="31"/>
      <c r="E365">
        <f t="shared" si="53"/>
        <v>7661.0008616379764</v>
      </c>
      <c r="F365">
        <f t="shared" si="54"/>
        <v>7661</v>
      </c>
      <c r="G365">
        <f t="shared" si="55"/>
        <v>2.9128699970897287E-3</v>
      </c>
      <c r="I365">
        <f t="shared" si="61"/>
        <v>2.9128699970897287E-3</v>
      </c>
      <c r="O365">
        <f t="shared" ca="1" si="56"/>
        <v>-0.18410013988270357</v>
      </c>
      <c r="P365">
        <f t="shared" ca="1" si="57"/>
        <v>9.3026409635260904E-2</v>
      </c>
      <c r="Q365" s="2">
        <f t="shared" si="58"/>
        <v>28010.839</v>
      </c>
      <c r="R365">
        <f t="shared" si="62"/>
        <v>2.9128699970897287E-3</v>
      </c>
      <c r="S365" s="2"/>
      <c r="W365" s="6" t="str">
        <f t="shared" si="59"/>
        <v>I</v>
      </c>
      <c r="AF365">
        <v>11</v>
      </c>
      <c r="AH365" t="s">
        <v>72</v>
      </c>
      <c r="AJ365" t="s">
        <v>71</v>
      </c>
    </row>
    <row r="366" spans="1:36" x14ac:dyDescent="0.2">
      <c r="A366" s="30" t="s">
        <v>68</v>
      </c>
      <c r="B366" s="30"/>
      <c r="C366" s="31">
        <v>43032.718000000001</v>
      </c>
      <c r="D366" s="31"/>
      <c r="E366">
        <f t="shared" si="53"/>
        <v>7662.0003826340308</v>
      </c>
      <c r="F366">
        <f t="shared" si="54"/>
        <v>7662</v>
      </c>
      <c r="G366">
        <f t="shared" si="55"/>
        <v>1.2935400009155273E-3</v>
      </c>
      <c r="I366">
        <f t="shared" si="61"/>
        <v>1.2935400009155273E-3</v>
      </c>
      <c r="O366">
        <f t="shared" ca="1" si="56"/>
        <v>-0.18405019713457471</v>
      </c>
      <c r="P366">
        <f t="shared" ca="1" si="57"/>
        <v>9.3000057717847168E-2</v>
      </c>
      <c r="Q366" s="2">
        <f t="shared" si="58"/>
        <v>28014.218000000001</v>
      </c>
      <c r="R366">
        <f t="shared" si="62"/>
        <v>1.2935400009155273E-3</v>
      </c>
      <c r="S366" s="2"/>
      <c r="W366" s="6" t="str">
        <f t="shared" si="59"/>
        <v>I</v>
      </c>
      <c r="AF366">
        <v>12</v>
      </c>
      <c r="AH366" t="s">
        <v>69</v>
      </c>
      <c r="AJ366" t="s">
        <v>71</v>
      </c>
    </row>
    <row r="367" spans="1:36" x14ac:dyDescent="0.2">
      <c r="A367" s="30" t="s">
        <v>68</v>
      </c>
      <c r="B367" s="30"/>
      <c r="C367" s="31">
        <v>43032.720999999998</v>
      </c>
      <c r="D367" s="31"/>
      <c r="E367">
        <f t="shared" si="53"/>
        <v>7662.0012700453899</v>
      </c>
      <c r="F367">
        <f t="shared" si="54"/>
        <v>7662</v>
      </c>
      <c r="G367">
        <f t="shared" si="55"/>
        <v>4.293539997888729E-3</v>
      </c>
      <c r="I367">
        <f t="shared" si="61"/>
        <v>4.293539997888729E-3</v>
      </c>
      <c r="O367">
        <f t="shared" ca="1" si="56"/>
        <v>-0.18405019713457471</v>
      </c>
      <c r="P367">
        <f t="shared" ca="1" si="57"/>
        <v>9.3000057717847168E-2</v>
      </c>
      <c r="Q367" s="2">
        <f t="shared" si="58"/>
        <v>28014.220999999998</v>
      </c>
      <c r="R367">
        <f t="shared" si="62"/>
        <v>4.293539997888729E-3</v>
      </c>
      <c r="S367" s="2"/>
      <c r="W367" s="6" t="str">
        <f t="shared" si="59"/>
        <v>I</v>
      </c>
    </row>
    <row r="368" spans="1:36" x14ac:dyDescent="0.2">
      <c r="A368" s="30" t="s">
        <v>108</v>
      </c>
      <c r="B368" s="30"/>
      <c r="C368" s="31">
        <v>43284.525999999998</v>
      </c>
      <c r="D368" s="31"/>
      <c r="E368">
        <f t="shared" si="53"/>
        <v>7736.4861426145835</v>
      </c>
      <c r="F368">
        <f t="shared" si="54"/>
        <v>7736.5</v>
      </c>
      <c r="G368">
        <f t="shared" si="55"/>
        <v>-4.6846545003063511E-2</v>
      </c>
      <c r="I368">
        <f t="shared" si="61"/>
        <v>-4.6846545003063511E-2</v>
      </c>
      <c r="O368">
        <f t="shared" ca="1" si="56"/>
        <v>-0.18032946239897385</v>
      </c>
      <c r="P368">
        <f t="shared" ca="1" si="57"/>
        <v>9.1036839870522995E-2</v>
      </c>
      <c r="Q368" s="2">
        <f t="shared" si="58"/>
        <v>28266.025999999998</v>
      </c>
      <c r="S368">
        <f>G368</f>
        <v>-4.6846545003063511E-2</v>
      </c>
      <c r="W368" s="6" t="str">
        <f t="shared" si="59"/>
        <v>II</v>
      </c>
    </row>
    <row r="369" spans="1:36" x14ac:dyDescent="0.2">
      <c r="A369" s="30" t="s">
        <v>108</v>
      </c>
      <c r="B369" s="30"/>
      <c r="C369" s="31">
        <v>43296.406999999999</v>
      </c>
      <c r="D369" s="31"/>
      <c r="E369">
        <f t="shared" si="53"/>
        <v>7740.0005874071594</v>
      </c>
      <c r="F369">
        <f t="shared" si="54"/>
        <v>7740</v>
      </c>
      <c r="G369">
        <f t="shared" si="55"/>
        <v>1.9857999941450544E-3</v>
      </c>
      <c r="I369">
        <f t="shared" si="61"/>
        <v>1.9857999941450544E-3</v>
      </c>
      <c r="O369">
        <f t="shared" ca="1" si="56"/>
        <v>-0.18015466278052283</v>
      </c>
      <c r="P369">
        <f t="shared" ca="1" si="57"/>
        <v>9.0944608159574863E-2</v>
      </c>
      <c r="Q369" s="2">
        <f t="shared" si="58"/>
        <v>28277.906999999999</v>
      </c>
      <c r="R369">
        <f>G369</f>
        <v>1.9857999941450544E-3</v>
      </c>
      <c r="S369" s="2"/>
      <c r="W369" s="6" t="str">
        <f t="shared" si="59"/>
        <v>I</v>
      </c>
      <c r="AF369">
        <v>6</v>
      </c>
      <c r="AH369" t="s">
        <v>72</v>
      </c>
      <c r="AJ369" t="s">
        <v>71</v>
      </c>
    </row>
    <row r="370" spans="1:36" x14ac:dyDescent="0.2">
      <c r="A370" s="30" t="s">
        <v>108</v>
      </c>
      <c r="B370" s="30"/>
      <c r="C370" s="31">
        <v>43304.462</v>
      </c>
      <c r="D370" s="31"/>
      <c r="E370">
        <f t="shared" si="53"/>
        <v>7742.3832869109219</v>
      </c>
      <c r="F370">
        <f t="shared" si="54"/>
        <v>7742.5</v>
      </c>
      <c r="G370">
        <f t="shared" si="55"/>
        <v>-0.39456252500531264</v>
      </c>
      <c r="I370">
        <f t="shared" si="61"/>
        <v>-0.39456252500531264</v>
      </c>
      <c r="O370">
        <f t="shared" ca="1" si="56"/>
        <v>-0.18002980591020062</v>
      </c>
      <c r="P370">
        <f t="shared" ca="1" si="57"/>
        <v>9.0878728366040495E-2</v>
      </c>
      <c r="Q370" s="2">
        <f t="shared" si="58"/>
        <v>28285.962</v>
      </c>
      <c r="S370">
        <f>G370</f>
        <v>-0.39456252500531264</v>
      </c>
      <c r="W370" s="6" t="str">
        <f t="shared" si="59"/>
        <v>II</v>
      </c>
      <c r="AF370">
        <v>10</v>
      </c>
      <c r="AH370" t="s">
        <v>72</v>
      </c>
      <c r="AJ370" t="s">
        <v>71</v>
      </c>
    </row>
    <row r="371" spans="1:36" x14ac:dyDescent="0.2">
      <c r="A371" s="30" t="s">
        <v>33</v>
      </c>
      <c r="B371" s="30"/>
      <c r="C371" s="31">
        <v>43326.829700000002</v>
      </c>
      <c r="D371" s="31"/>
      <c r="E371">
        <f t="shared" si="53"/>
        <v>7748.9997372759508</v>
      </c>
      <c r="F371">
        <f t="shared" si="54"/>
        <v>7749</v>
      </c>
      <c r="G371">
        <f t="shared" si="55"/>
        <v>-8.8816999777918682E-4</v>
      </c>
      <c r="J371">
        <f>+G371</f>
        <v>-8.8816999777918682E-4</v>
      </c>
      <c r="O371">
        <f t="shared" ca="1" si="56"/>
        <v>-0.17970517804736297</v>
      </c>
      <c r="P371">
        <f t="shared" ca="1" si="57"/>
        <v>9.0707440902851155E-2</v>
      </c>
      <c r="Q371" s="2">
        <f t="shared" si="58"/>
        <v>28308.329700000002</v>
      </c>
      <c r="R371">
        <f>G371</f>
        <v>-8.8816999777918682E-4</v>
      </c>
      <c r="S371" s="2"/>
      <c r="W371" s="6" t="str">
        <f t="shared" si="59"/>
        <v>I</v>
      </c>
      <c r="AF371">
        <v>7</v>
      </c>
      <c r="AH371" t="s">
        <v>72</v>
      </c>
      <c r="AJ371" t="s">
        <v>71</v>
      </c>
    </row>
    <row r="372" spans="1:36" x14ac:dyDescent="0.2">
      <c r="A372" s="30" t="s">
        <v>109</v>
      </c>
      <c r="B372" s="30"/>
      <c r="C372" s="31">
        <v>43335.482000000004</v>
      </c>
      <c r="D372" s="31"/>
      <c r="E372">
        <f t="shared" si="53"/>
        <v>7751.5591203816502</v>
      </c>
      <c r="F372">
        <f t="shared" si="54"/>
        <v>7751.5</v>
      </c>
      <c r="G372">
        <f t="shared" si="55"/>
        <v>0.19986350500403205</v>
      </c>
      <c r="I372">
        <f>+G372</f>
        <v>0.19986350500403205</v>
      </c>
      <c r="O372">
        <f t="shared" ca="1" si="56"/>
        <v>-0.17958032117704081</v>
      </c>
      <c r="P372">
        <f t="shared" ca="1" si="57"/>
        <v>9.0641561109316787E-2</v>
      </c>
      <c r="Q372" s="2">
        <f t="shared" si="58"/>
        <v>28316.982000000004</v>
      </c>
      <c r="S372">
        <f>G372</f>
        <v>0.19986350500403205</v>
      </c>
      <c r="W372" s="6" t="str">
        <f t="shared" si="59"/>
        <v>II</v>
      </c>
    </row>
    <row r="373" spans="1:36" x14ac:dyDescent="0.2">
      <c r="A373" s="30" t="s">
        <v>109</v>
      </c>
      <c r="B373" s="30"/>
      <c r="C373" s="31">
        <v>43367.394</v>
      </c>
      <c r="D373" s="31"/>
      <c r="E373">
        <f t="shared" si="53"/>
        <v>7760.9988108303214</v>
      </c>
      <c r="F373">
        <f t="shared" si="54"/>
        <v>7761</v>
      </c>
      <c r="G373">
        <f t="shared" si="55"/>
        <v>-4.0201299998443574E-3</v>
      </c>
      <c r="I373">
        <f>+G373</f>
        <v>-4.0201299998443574E-3</v>
      </c>
      <c r="O373">
        <f t="shared" ca="1" si="56"/>
        <v>-0.17910586506981657</v>
      </c>
      <c r="P373">
        <f t="shared" ca="1" si="57"/>
        <v>9.0391217893886183E-2</v>
      </c>
      <c r="Q373" s="2">
        <f t="shared" si="58"/>
        <v>28348.894</v>
      </c>
      <c r="R373">
        <f>G373</f>
        <v>-4.0201299998443574E-3</v>
      </c>
      <c r="S373" s="2"/>
      <c r="W373" s="6" t="str">
        <f t="shared" si="59"/>
        <v>I</v>
      </c>
      <c r="AF373">
        <v>10</v>
      </c>
      <c r="AH373" t="s">
        <v>72</v>
      </c>
      <c r="AJ373" t="s">
        <v>71</v>
      </c>
    </row>
    <row r="374" spans="1:36" x14ac:dyDescent="0.2">
      <c r="A374" s="30" t="s">
        <v>106</v>
      </c>
      <c r="B374" s="30"/>
      <c r="C374" s="31">
        <v>43394.440999999999</v>
      </c>
      <c r="D374" s="31"/>
      <c r="E374">
        <f t="shared" si="53"/>
        <v>7768.9994158555546</v>
      </c>
      <c r="F374">
        <f t="shared" si="54"/>
        <v>7769</v>
      </c>
      <c r="G374">
        <f t="shared" si="55"/>
        <v>-1.974770006199833E-3</v>
      </c>
      <c r="I374">
        <f>+G374</f>
        <v>-1.974770006199833E-3</v>
      </c>
      <c r="O374">
        <f t="shared" ca="1" si="56"/>
        <v>-0.17870632308478557</v>
      </c>
      <c r="P374">
        <f t="shared" ca="1" si="57"/>
        <v>9.0180402554576211E-2</v>
      </c>
      <c r="Q374" s="2">
        <f t="shared" si="58"/>
        <v>28375.940999999999</v>
      </c>
      <c r="R374">
        <f>G374</f>
        <v>-1.974770006199833E-3</v>
      </c>
      <c r="S374" s="2"/>
      <c r="W374" s="6" t="str">
        <f t="shared" si="59"/>
        <v>I</v>
      </c>
      <c r="AF374">
        <v>7</v>
      </c>
      <c r="AH374" t="s">
        <v>72</v>
      </c>
      <c r="AJ374" t="s">
        <v>71</v>
      </c>
    </row>
    <row r="375" spans="1:36" x14ac:dyDescent="0.2">
      <c r="A375" s="30" t="s">
        <v>110</v>
      </c>
      <c r="B375" s="30"/>
      <c r="C375" s="31">
        <v>43663.411</v>
      </c>
      <c r="D375" s="31"/>
      <c r="E375">
        <f t="shared" si="53"/>
        <v>7848.5617604274894</v>
      </c>
      <c r="F375">
        <f t="shared" si="54"/>
        <v>7848.5</v>
      </c>
      <c r="G375">
        <f t="shared" si="55"/>
        <v>0.20878849499422358</v>
      </c>
      <c r="I375">
        <f>+G375</f>
        <v>0.20878849499422358</v>
      </c>
      <c r="O375">
        <f t="shared" ca="1" si="56"/>
        <v>-0.1747358746085404</v>
      </c>
      <c r="P375">
        <f t="shared" ca="1" si="57"/>
        <v>8.8085425120183303E-2</v>
      </c>
      <c r="Q375" s="2">
        <f t="shared" si="58"/>
        <v>28644.911</v>
      </c>
      <c r="S375">
        <f>G375</f>
        <v>0.20878849499422358</v>
      </c>
      <c r="W375" s="6" t="str">
        <f t="shared" si="59"/>
        <v>II</v>
      </c>
      <c r="AE375" t="s">
        <v>101</v>
      </c>
      <c r="AJ375" t="s">
        <v>107</v>
      </c>
    </row>
    <row r="376" spans="1:36" x14ac:dyDescent="0.2">
      <c r="A376" s="30" t="s">
        <v>110</v>
      </c>
      <c r="B376" s="30"/>
      <c r="C376" s="31">
        <v>43674.49</v>
      </c>
      <c r="D376" s="31"/>
      <c r="E376">
        <f t="shared" si="53"/>
        <v>7851.8389705829422</v>
      </c>
      <c r="F376">
        <f t="shared" si="54"/>
        <v>7852</v>
      </c>
      <c r="G376">
        <f t="shared" si="55"/>
        <v>-0.54437916000460973</v>
      </c>
      <c r="I376">
        <f>+G376</f>
        <v>-0.54437916000460973</v>
      </c>
      <c r="O376">
        <f t="shared" ca="1" si="56"/>
        <v>-0.17456107499008933</v>
      </c>
      <c r="P376">
        <f t="shared" ca="1" si="57"/>
        <v>8.7993193409235199E-2</v>
      </c>
      <c r="Q376" s="2">
        <f t="shared" si="58"/>
        <v>28655.989999999998</v>
      </c>
      <c r="R376">
        <f t="shared" ref="R376:R389" si="63">G376</f>
        <v>-0.54437916000460973</v>
      </c>
      <c r="S376" s="2"/>
      <c r="W376" s="6" t="str">
        <f t="shared" si="59"/>
        <v>I</v>
      </c>
      <c r="AF376">
        <v>6</v>
      </c>
      <c r="AH376" t="s">
        <v>72</v>
      </c>
      <c r="AJ376" t="s">
        <v>71</v>
      </c>
    </row>
    <row r="377" spans="1:36" x14ac:dyDescent="0.2">
      <c r="A377" s="30" t="s">
        <v>33</v>
      </c>
      <c r="B377" s="30"/>
      <c r="C377" s="31">
        <v>43691.940300000002</v>
      </c>
      <c r="D377" s="31"/>
      <c r="E377">
        <f t="shared" si="53"/>
        <v>7857.0008354060974</v>
      </c>
      <c r="F377">
        <f t="shared" si="54"/>
        <v>7857</v>
      </c>
      <c r="G377">
        <f t="shared" si="55"/>
        <v>2.8241899999557063E-3</v>
      </c>
      <c r="J377">
        <f>+G377</f>
        <v>2.8241899999557063E-3</v>
      </c>
      <c r="O377">
        <f t="shared" ca="1" si="56"/>
        <v>-0.17431136124944496</v>
      </c>
      <c r="P377">
        <f t="shared" ca="1" si="57"/>
        <v>8.7861433822166463E-2</v>
      </c>
      <c r="Q377" s="2">
        <f t="shared" si="58"/>
        <v>28673.440300000002</v>
      </c>
      <c r="R377">
        <f t="shared" si="63"/>
        <v>2.8241899999557063E-3</v>
      </c>
      <c r="S377" s="2"/>
      <c r="W377" s="6" t="str">
        <f t="shared" si="59"/>
        <v>I</v>
      </c>
      <c r="AF377">
        <v>7</v>
      </c>
      <c r="AH377" t="s">
        <v>72</v>
      </c>
      <c r="AJ377" t="s">
        <v>71</v>
      </c>
    </row>
    <row r="378" spans="1:36" x14ac:dyDescent="0.2">
      <c r="A378" s="30" t="s">
        <v>68</v>
      </c>
      <c r="B378" s="30"/>
      <c r="C378" s="31">
        <v>43698.701000000001</v>
      </c>
      <c r="D378" s="31"/>
      <c r="E378">
        <f t="shared" si="53"/>
        <v>7859.0006760684291</v>
      </c>
      <c r="F378">
        <f t="shared" si="54"/>
        <v>7859</v>
      </c>
      <c r="G378">
        <f t="shared" si="55"/>
        <v>2.285530004883185E-3</v>
      </c>
      <c r="I378">
        <f t="shared" ref="I378:I395" si="64">+G378</f>
        <v>2.285530004883185E-3</v>
      </c>
      <c r="O378">
        <f t="shared" ca="1" si="56"/>
        <v>-0.17421147575318724</v>
      </c>
      <c r="P378">
        <f t="shared" ca="1" si="57"/>
        <v>8.7808729987338963E-2</v>
      </c>
      <c r="Q378" s="2">
        <f t="shared" si="58"/>
        <v>28680.201000000001</v>
      </c>
      <c r="R378">
        <f t="shared" si="63"/>
        <v>2.285530004883185E-3</v>
      </c>
      <c r="S378" s="2"/>
      <c r="W378" s="6" t="str">
        <f t="shared" si="59"/>
        <v>I</v>
      </c>
    </row>
    <row r="379" spans="1:36" x14ac:dyDescent="0.2">
      <c r="A379" s="30" t="s">
        <v>68</v>
      </c>
      <c r="B379" s="30"/>
      <c r="C379" s="31">
        <v>43698.701000000001</v>
      </c>
      <c r="D379" s="31"/>
      <c r="E379">
        <f t="shared" si="53"/>
        <v>7859.0006760684291</v>
      </c>
      <c r="F379">
        <f t="shared" si="54"/>
        <v>7859</v>
      </c>
      <c r="G379">
        <f t="shared" si="55"/>
        <v>2.285530004883185E-3</v>
      </c>
      <c r="I379">
        <f t="shared" si="64"/>
        <v>2.285530004883185E-3</v>
      </c>
      <c r="O379">
        <f t="shared" ca="1" si="56"/>
        <v>-0.17421147575318724</v>
      </c>
      <c r="P379">
        <f t="shared" ca="1" si="57"/>
        <v>8.7808729987338963E-2</v>
      </c>
      <c r="Q379" s="2">
        <f t="shared" si="58"/>
        <v>28680.201000000001</v>
      </c>
      <c r="R379">
        <f t="shared" si="63"/>
        <v>2.285530004883185E-3</v>
      </c>
      <c r="S379" s="2"/>
      <c r="W379" s="6" t="str">
        <f t="shared" si="59"/>
        <v>I</v>
      </c>
    </row>
    <row r="380" spans="1:36" x14ac:dyDescent="0.2">
      <c r="A380" s="30" t="s">
        <v>111</v>
      </c>
      <c r="B380" s="30"/>
      <c r="C380" s="31">
        <v>43705.457999999999</v>
      </c>
      <c r="D380" s="31"/>
      <c r="E380">
        <f t="shared" si="53"/>
        <v>7860.9994222567493</v>
      </c>
      <c r="F380">
        <f t="shared" si="54"/>
        <v>7861</v>
      </c>
      <c r="G380">
        <f t="shared" si="55"/>
        <v>-1.9531300058588386E-3</v>
      </c>
      <c r="I380">
        <f t="shared" si="64"/>
        <v>-1.9531300058588386E-3</v>
      </c>
      <c r="O380">
        <f t="shared" ca="1" si="56"/>
        <v>-0.17411159025692952</v>
      </c>
      <c r="P380">
        <f t="shared" ca="1" si="57"/>
        <v>8.7756026152511463E-2</v>
      </c>
      <c r="Q380" s="2">
        <f t="shared" si="58"/>
        <v>28686.957999999999</v>
      </c>
      <c r="R380">
        <f t="shared" si="63"/>
        <v>-1.9531300058588386E-3</v>
      </c>
      <c r="S380" s="2"/>
      <c r="W380" s="6" t="str">
        <f t="shared" si="59"/>
        <v>I</v>
      </c>
    </row>
    <row r="381" spans="1:36" x14ac:dyDescent="0.2">
      <c r="A381" s="30" t="s">
        <v>111</v>
      </c>
      <c r="B381" s="30"/>
      <c r="C381" s="31">
        <v>43705.470999999998</v>
      </c>
      <c r="D381" s="31"/>
      <c r="E381">
        <f t="shared" si="53"/>
        <v>7861.0032677059789</v>
      </c>
      <c r="F381">
        <f t="shared" si="54"/>
        <v>7861</v>
      </c>
      <c r="G381">
        <f t="shared" si="55"/>
        <v>1.1046869993151631E-2</v>
      </c>
      <c r="I381">
        <f t="shared" si="64"/>
        <v>1.1046869993151631E-2</v>
      </c>
      <c r="O381">
        <f t="shared" ca="1" si="56"/>
        <v>-0.17411159025692952</v>
      </c>
      <c r="P381">
        <f t="shared" ca="1" si="57"/>
        <v>8.7756026152511463E-2</v>
      </c>
      <c r="Q381" s="2">
        <f t="shared" si="58"/>
        <v>28686.970999999998</v>
      </c>
      <c r="R381">
        <f t="shared" si="63"/>
        <v>1.1046869993151631E-2</v>
      </c>
      <c r="S381" s="2"/>
      <c r="W381" s="6" t="str">
        <f t="shared" si="59"/>
        <v>I</v>
      </c>
      <c r="AE381" t="s">
        <v>101</v>
      </c>
      <c r="AF381">
        <v>7</v>
      </c>
      <c r="AH381" t="s">
        <v>72</v>
      </c>
      <c r="AJ381" t="s">
        <v>71</v>
      </c>
    </row>
    <row r="382" spans="1:36" x14ac:dyDescent="0.2">
      <c r="A382" s="30" t="s">
        <v>111</v>
      </c>
      <c r="B382" s="30"/>
      <c r="C382" s="31">
        <v>43732.500999999997</v>
      </c>
      <c r="D382" s="31"/>
      <c r="E382">
        <f t="shared" si="53"/>
        <v>7868.998844066834</v>
      </c>
      <c r="F382">
        <f t="shared" si="54"/>
        <v>7869</v>
      </c>
      <c r="G382">
        <f t="shared" si="55"/>
        <v>-3.9077700057532638E-3</v>
      </c>
      <c r="I382">
        <f t="shared" si="64"/>
        <v>-3.9077700057532638E-3</v>
      </c>
      <c r="O382">
        <f t="shared" ca="1" si="56"/>
        <v>-0.17371204827189857</v>
      </c>
      <c r="P382">
        <f t="shared" ca="1" si="57"/>
        <v>8.7545210813201491E-2</v>
      </c>
      <c r="Q382" s="2">
        <f t="shared" si="58"/>
        <v>28714.000999999997</v>
      </c>
      <c r="R382">
        <f t="shared" si="63"/>
        <v>-3.9077700057532638E-3</v>
      </c>
      <c r="S382" s="2"/>
      <c r="W382" s="6" t="str">
        <f t="shared" si="59"/>
        <v>I</v>
      </c>
      <c r="AE382" t="s">
        <v>101</v>
      </c>
      <c r="AF382">
        <v>11</v>
      </c>
      <c r="AH382" t="s">
        <v>69</v>
      </c>
      <c r="AJ382" t="s">
        <v>71</v>
      </c>
    </row>
    <row r="383" spans="1:36" x14ac:dyDescent="0.2">
      <c r="A383" s="30" t="s">
        <v>111</v>
      </c>
      <c r="B383" s="30"/>
      <c r="C383" s="31">
        <v>43732.514999999999</v>
      </c>
      <c r="D383" s="31"/>
      <c r="E383">
        <f t="shared" si="53"/>
        <v>7869.0029853198521</v>
      </c>
      <c r="F383">
        <f t="shared" si="54"/>
        <v>7869</v>
      </c>
      <c r="G383">
        <f t="shared" si="55"/>
        <v>1.0092229997098912E-2</v>
      </c>
      <c r="I383">
        <f t="shared" si="64"/>
        <v>1.0092229997098912E-2</v>
      </c>
      <c r="O383">
        <f t="shared" ca="1" si="56"/>
        <v>-0.17371204827189857</v>
      </c>
      <c r="P383">
        <f t="shared" ca="1" si="57"/>
        <v>8.7545210813201491E-2</v>
      </c>
      <c r="Q383" s="2">
        <f t="shared" si="58"/>
        <v>28714.014999999999</v>
      </c>
      <c r="R383">
        <f t="shared" si="63"/>
        <v>1.0092229997098912E-2</v>
      </c>
      <c r="S383" s="2"/>
      <c r="W383" s="6" t="str">
        <f t="shared" si="59"/>
        <v>I</v>
      </c>
      <c r="AE383" t="s">
        <v>101</v>
      </c>
      <c r="AF383">
        <v>8</v>
      </c>
      <c r="AH383" t="s">
        <v>72</v>
      </c>
      <c r="AJ383" t="s">
        <v>71</v>
      </c>
    </row>
    <row r="384" spans="1:36" x14ac:dyDescent="0.2">
      <c r="A384" s="30" t="s">
        <v>111</v>
      </c>
      <c r="B384" s="30"/>
      <c r="C384" s="31">
        <v>43732.517999999996</v>
      </c>
      <c r="D384" s="31"/>
      <c r="E384">
        <f t="shared" si="53"/>
        <v>7869.0038727312121</v>
      </c>
      <c r="F384">
        <f t="shared" si="54"/>
        <v>7869</v>
      </c>
      <c r="G384">
        <f t="shared" si="55"/>
        <v>1.3092229994072113E-2</v>
      </c>
      <c r="I384">
        <f t="shared" si="64"/>
        <v>1.3092229994072113E-2</v>
      </c>
      <c r="O384">
        <f t="shared" ca="1" si="56"/>
        <v>-0.17371204827189857</v>
      </c>
      <c r="P384">
        <f t="shared" ca="1" si="57"/>
        <v>8.7545210813201491E-2</v>
      </c>
      <c r="Q384" s="2">
        <f t="shared" si="58"/>
        <v>28714.017999999996</v>
      </c>
      <c r="R384">
        <f t="shared" si="63"/>
        <v>1.3092229994072113E-2</v>
      </c>
      <c r="S384" s="2"/>
      <c r="W384" s="6" t="str">
        <f t="shared" si="59"/>
        <v>I</v>
      </c>
      <c r="AE384" t="s">
        <v>101</v>
      </c>
      <c r="AF384">
        <v>22</v>
      </c>
      <c r="AH384" t="s">
        <v>112</v>
      </c>
      <c r="AJ384" t="s">
        <v>71</v>
      </c>
    </row>
    <row r="385" spans="1:36" x14ac:dyDescent="0.2">
      <c r="A385" s="30" t="s">
        <v>115</v>
      </c>
      <c r="B385" s="30"/>
      <c r="C385" s="31">
        <v>43732.521999999997</v>
      </c>
      <c r="D385" s="31"/>
      <c r="E385">
        <f t="shared" si="53"/>
        <v>7869.0050559463598</v>
      </c>
      <c r="F385">
        <f t="shared" si="54"/>
        <v>7869</v>
      </c>
      <c r="G385">
        <f t="shared" si="55"/>
        <v>1.709222999488702E-2</v>
      </c>
      <c r="I385">
        <f t="shared" si="64"/>
        <v>1.709222999488702E-2</v>
      </c>
      <c r="O385">
        <f t="shared" ca="1" si="56"/>
        <v>-0.17371204827189857</v>
      </c>
      <c r="P385">
        <f t="shared" ca="1" si="57"/>
        <v>8.7545210813201491E-2</v>
      </c>
      <c r="Q385" s="2">
        <f t="shared" si="58"/>
        <v>28714.021999999997</v>
      </c>
      <c r="R385">
        <f t="shared" si="63"/>
        <v>1.709222999488702E-2</v>
      </c>
      <c r="S385" s="2"/>
      <c r="W385" s="6" t="str">
        <f t="shared" si="59"/>
        <v>I</v>
      </c>
      <c r="AE385" t="s">
        <v>101</v>
      </c>
      <c r="AF385">
        <v>0</v>
      </c>
      <c r="AH385" t="s">
        <v>113</v>
      </c>
      <c r="AJ385" t="s">
        <v>71</v>
      </c>
    </row>
    <row r="386" spans="1:36" x14ac:dyDescent="0.2">
      <c r="A386" s="30" t="s">
        <v>68</v>
      </c>
      <c r="B386" s="30"/>
      <c r="C386" s="31">
        <v>43742.648999999998</v>
      </c>
      <c r="D386" s="31"/>
      <c r="E386">
        <f t="shared" si="53"/>
        <v>7872.0006608966523</v>
      </c>
      <c r="F386">
        <f t="shared" si="54"/>
        <v>7872</v>
      </c>
      <c r="G386">
        <f t="shared" si="55"/>
        <v>2.2342399970511906E-3</v>
      </c>
      <c r="I386">
        <f t="shared" si="64"/>
        <v>2.2342399970511906E-3</v>
      </c>
      <c r="O386">
        <f t="shared" ca="1" si="56"/>
        <v>-0.17356222002751193</v>
      </c>
      <c r="P386">
        <f t="shared" ca="1" si="57"/>
        <v>8.7466155060960254E-2</v>
      </c>
      <c r="Q386" s="2">
        <f t="shared" si="58"/>
        <v>28724.148999999998</v>
      </c>
      <c r="R386">
        <f t="shared" si="63"/>
        <v>2.2342399970511906E-3</v>
      </c>
      <c r="S386" s="2"/>
      <c r="W386" s="6" t="str">
        <f t="shared" si="59"/>
        <v>I</v>
      </c>
      <c r="AE386" t="s">
        <v>101</v>
      </c>
      <c r="AF386">
        <v>13</v>
      </c>
      <c r="AH386" t="s">
        <v>114</v>
      </c>
      <c r="AJ386" t="s">
        <v>71</v>
      </c>
    </row>
    <row r="387" spans="1:36" x14ac:dyDescent="0.2">
      <c r="A387" s="30" t="s">
        <v>111</v>
      </c>
      <c r="B387" s="30"/>
      <c r="C387" s="31">
        <v>43749.411</v>
      </c>
      <c r="D387" s="31"/>
      <c r="E387">
        <f t="shared" si="53"/>
        <v>7874.0008861039078</v>
      </c>
      <c r="F387">
        <f t="shared" si="54"/>
        <v>7874</v>
      </c>
      <c r="G387">
        <f t="shared" si="55"/>
        <v>2.9955799982417375E-3</v>
      </c>
      <c r="I387">
        <f t="shared" si="64"/>
        <v>2.9955799982417375E-3</v>
      </c>
      <c r="O387">
        <f t="shared" ca="1" si="56"/>
        <v>-0.1734623345312542</v>
      </c>
      <c r="P387">
        <f t="shared" ca="1" si="57"/>
        <v>8.7413451226132755E-2</v>
      </c>
      <c r="Q387" s="2">
        <f t="shared" si="58"/>
        <v>28730.911</v>
      </c>
      <c r="R387">
        <f t="shared" si="63"/>
        <v>2.9955799982417375E-3</v>
      </c>
      <c r="S387" s="2"/>
      <c r="W387" s="6" t="str">
        <f t="shared" si="59"/>
        <v>I</v>
      </c>
    </row>
    <row r="388" spans="1:36" x14ac:dyDescent="0.2">
      <c r="A388" s="30" t="s">
        <v>117</v>
      </c>
      <c r="B388" s="30"/>
      <c r="C388" s="31">
        <v>43749.413</v>
      </c>
      <c r="D388" s="31"/>
      <c r="E388">
        <f t="shared" si="53"/>
        <v>7874.001477711482</v>
      </c>
      <c r="F388">
        <f t="shared" si="54"/>
        <v>7874</v>
      </c>
      <c r="G388">
        <f t="shared" si="55"/>
        <v>4.9955799986491911E-3</v>
      </c>
      <c r="I388">
        <f t="shared" si="64"/>
        <v>4.9955799986491911E-3</v>
      </c>
      <c r="O388">
        <f t="shared" ca="1" si="56"/>
        <v>-0.1734623345312542</v>
      </c>
      <c r="P388">
        <f t="shared" ca="1" si="57"/>
        <v>8.7413451226132755E-2</v>
      </c>
      <c r="Q388" s="2">
        <f t="shared" si="58"/>
        <v>28730.913</v>
      </c>
      <c r="R388">
        <f t="shared" si="63"/>
        <v>4.9955799986491911E-3</v>
      </c>
      <c r="S388" s="2"/>
      <c r="W388" s="6" t="str">
        <f t="shared" si="59"/>
        <v>I</v>
      </c>
      <c r="AE388" t="s">
        <v>101</v>
      </c>
      <c r="AF388">
        <v>12</v>
      </c>
      <c r="AH388" t="s">
        <v>69</v>
      </c>
      <c r="AJ388" t="s">
        <v>71</v>
      </c>
    </row>
    <row r="389" spans="1:36" x14ac:dyDescent="0.2">
      <c r="A389" s="30" t="s">
        <v>117</v>
      </c>
      <c r="B389" s="30"/>
      <c r="C389" s="31">
        <v>43749.415000000001</v>
      </c>
      <c r="D389" s="31"/>
      <c r="E389">
        <f t="shared" si="53"/>
        <v>7874.0020693190554</v>
      </c>
      <c r="F389">
        <f t="shared" si="54"/>
        <v>7874</v>
      </c>
      <c r="G389">
        <f t="shared" si="55"/>
        <v>6.9955799990566447E-3</v>
      </c>
      <c r="I389">
        <f t="shared" si="64"/>
        <v>6.9955799990566447E-3</v>
      </c>
      <c r="O389">
        <f t="shared" ca="1" si="56"/>
        <v>-0.1734623345312542</v>
      </c>
      <c r="P389">
        <f t="shared" ca="1" si="57"/>
        <v>8.7413451226132755E-2</v>
      </c>
      <c r="Q389" s="2">
        <f t="shared" si="58"/>
        <v>28730.915000000001</v>
      </c>
      <c r="R389">
        <f t="shared" si="63"/>
        <v>6.9955799990566447E-3</v>
      </c>
      <c r="S389" s="2"/>
      <c r="W389" s="6" t="str">
        <f t="shared" si="59"/>
        <v>I</v>
      </c>
      <c r="AE389" t="s">
        <v>101</v>
      </c>
      <c r="AF389">
        <v>9</v>
      </c>
      <c r="AH389" t="s">
        <v>116</v>
      </c>
      <c r="AJ389" t="s">
        <v>71</v>
      </c>
    </row>
    <row r="390" spans="1:36" x14ac:dyDescent="0.2">
      <c r="A390" s="30" t="s">
        <v>115</v>
      </c>
      <c r="B390" s="30"/>
      <c r="C390" s="31">
        <v>43765.338000000003</v>
      </c>
      <c r="D390" s="31"/>
      <c r="E390">
        <f t="shared" si="53"/>
        <v>7878.712153018424</v>
      </c>
      <c r="F390">
        <f t="shared" si="54"/>
        <v>7878.5</v>
      </c>
      <c r="G390">
        <f t="shared" si="55"/>
        <v>0.71720859500055667</v>
      </c>
      <c r="I390">
        <f t="shared" si="64"/>
        <v>0.71720859500055667</v>
      </c>
      <c r="O390">
        <f t="shared" ca="1" si="56"/>
        <v>-0.17323759216467427</v>
      </c>
      <c r="P390">
        <f t="shared" ca="1" si="57"/>
        <v>8.7294867597770887E-2</v>
      </c>
      <c r="Q390" s="2">
        <f t="shared" si="58"/>
        <v>28746.838000000003</v>
      </c>
      <c r="S390">
        <f>G390</f>
        <v>0.71720859500055667</v>
      </c>
      <c r="W390" s="6" t="str">
        <f t="shared" si="59"/>
        <v>II</v>
      </c>
      <c r="AE390" t="s">
        <v>101</v>
      </c>
      <c r="AF390">
        <v>11</v>
      </c>
      <c r="AH390" t="s">
        <v>102</v>
      </c>
      <c r="AJ390" t="s">
        <v>71</v>
      </c>
    </row>
    <row r="391" spans="1:36" x14ac:dyDescent="0.2">
      <c r="A391" s="30" t="s">
        <v>115</v>
      </c>
      <c r="B391" s="30"/>
      <c r="C391" s="31">
        <v>43776.444000000003</v>
      </c>
      <c r="D391" s="31"/>
      <c r="E391">
        <f t="shared" si="53"/>
        <v>7881.9973498761256</v>
      </c>
      <c r="F391">
        <f t="shared" si="54"/>
        <v>7882</v>
      </c>
      <c r="G391">
        <f t="shared" si="55"/>
        <v>-8.9590599964139983E-3</v>
      </c>
      <c r="I391">
        <f t="shared" si="64"/>
        <v>-8.9590599964139983E-3</v>
      </c>
      <c r="O391">
        <f t="shared" ca="1" si="56"/>
        <v>-0.17306279254622325</v>
      </c>
      <c r="P391">
        <f t="shared" ca="1" si="57"/>
        <v>8.7202635886822782E-2</v>
      </c>
      <c r="Q391" s="2">
        <f t="shared" si="58"/>
        <v>28757.944000000003</v>
      </c>
      <c r="R391">
        <f t="shared" ref="R391:R407" si="65">G391</f>
        <v>-8.9590599964139983E-3</v>
      </c>
      <c r="S391" s="2"/>
      <c r="W391" s="6" t="str">
        <f t="shared" si="59"/>
        <v>I</v>
      </c>
      <c r="AF391">
        <v>10</v>
      </c>
      <c r="AH391" t="s">
        <v>69</v>
      </c>
      <c r="AJ391" t="s">
        <v>71</v>
      </c>
    </row>
    <row r="392" spans="1:36" x14ac:dyDescent="0.2">
      <c r="A392" s="30" t="s">
        <v>115</v>
      </c>
      <c r="B392" s="30"/>
      <c r="C392" s="31">
        <v>43793.357000000004</v>
      </c>
      <c r="D392" s="31"/>
      <c r="E392">
        <f t="shared" si="53"/>
        <v>7887.0002793245585</v>
      </c>
      <c r="F392">
        <f t="shared" si="54"/>
        <v>7887</v>
      </c>
      <c r="G392">
        <f t="shared" si="55"/>
        <v>9.4429000455420464E-4</v>
      </c>
      <c r="I392">
        <f t="shared" si="64"/>
        <v>9.4429000455420464E-4</v>
      </c>
      <c r="O392">
        <f t="shared" ca="1" si="56"/>
        <v>-0.17281307880557889</v>
      </c>
      <c r="P392">
        <f t="shared" ca="1" si="57"/>
        <v>8.7070876299754046E-2</v>
      </c>
      <c r="Q392" s="2">
        <f t="shared" si="58"/>
        <v>28774.857000000004</v>
      </c>
      <c r="R392">
        <f t="shared" si="65"/>
        <v>9.4429000455420464E-4</v>
      </c>
      <c r="S392" s="2"/>
      <c r="W392" s="6" t="str">
        <f t="shared" si="59"/>
        <v>I</v>
      </c>
      <c r="AE392" t="s">
        <v>101</v>
      </c>
      <c r="AF392">
        <v>7</v>
      </c>
      <c r="AH392" t="s">
        <v>72</v>
      </c>
      <c r="AJ392" t="s">
        <v>71</v>
      </c>
    </row>
    <row r="393" spans="1:36" x14ac:dyDescent="0.2">
      <c r="A393" s="30" t="s">
        <v>118</v>
      </c>
      <c r="B393" s="30"/>
      <c r="C393" s="31">
        <v>43837.300999999999</v>
      </c>
      <c r="D393" s="31"/>
      <c r="E393">
        <f t="shared" si="53"/>
        <v>7899.9990809376332</v>
      </c>
      <c r="F393">
        <f t="shared" si="54"/>
        <v>7900</v>
      </c>
      <c r="G393">
        <f t="shared" si="55"/>
        <v>-3.1070000040926971E-3</v>
      </c>
      <c r="I393">
        <f t="shared" si="64"/>
        <v>-3.1070000040926971E-3</v>
      </c>
      <c r="O393">
        <f t="shared" ca="1" si="56"/>
        <v>-0.17216382307990358</v>
      </c>
      <c r="P393">
        <f t="shared" ca="1" si="57"/>
        <v>8.6728301373375338E-2</v>
      </c>
      <c r="Q393" s="2">
        <f t="shared" si="58"/>
        <v>28818.800999999999</v>
      </c>
      <c r="R393">
        <f t="shared" si="65"/>
        <v>-3.1070000040926971E-3</v>
      </c>
      <c r="S393" s="2"/>
      <c r="W393" s="6" t="str">
        <f t="shared" si="59"/>
        <v>I</v>
      </c>
      <c r="AE393" t="s">
        <v>101</v>
      </c>
      <c r="AF393">
        <v>13</v>
      </c>
      <c r="AH393" t="s">
        <v>69</v>
      </c>
      <c r="AJ393" t="s">
        <v>71</v>
      </c>
    </row>
    <row r="394" spans="1:36" x14ac:dyDescent="0.2">
      <c r="A394" s="30" t="s">
        <v>118</v>
      </c>
      <c r="B394" s="30"/>
      <c r="C394" s="31">
        <v>43837.305</v>
      </c>
      <c r="D394" s="31"/>
      <c r="E394">
        <f t="shared" si="53"/>
        <v>7900.0002641527817</v>
      </c>
      <c r="F394">
        <f t="shared" si="54"/>
        <v>7900</v>
      </c>
      <c r="G394">
        <f t="shared" si="55"/>
        <v>8.929999967222102E-4</v>
      </c>
      <c r="I394">
        <f t="shared" si="64"/>
        <v>8.929999967222102E-4</v>
      </c>
      <c r="O394">
        <f t="shared" ca="1" si="56"/>
        <v>-0.17216382307990358</v>
      </c>
      <c r="P394">
        <f t="shared" ca="1" si="57"/>
        <v>8.6728301373375338E-2</v>
      </c>
      <c r="Q394" s="2">
        <f t="shared" si="58"/>
        <v>28818.805</v>
      </c>
      <c r="R394">
        <f t="shared" si="65"/>
        <v>8.929999967222102E-4</v>
      </c>
      <c r="S394" s="2"/>
      <c r="W394" s="6" t="str">
        <f t="shared" si="59"/>
        <v>I</v>
      </c>
      <c r="AE394" t="s">
        <v>101</v>
      </c>
      <c r="AF394">
        <v>7</v>
      </c>
      <c r="AH394" t="s">
        <v>72</v>
      </c>
      <c r="AJ394" t="s">
        <v>71</v>
      </c>
    </row>
    <row r="395" spans="1:36" x14ac:dyDescent="0.2">
      <c r="A395" s="30" t="s">
        <v>119</v>
      </c>
      <c r="B395" s="30"/>
      <c r="C395" s="31">
        <v>44087.466999999997</v>
      </c>
      <c r="D395" s="31"/>
      <c r="E395">
        <f t="shared" si="53"/>
        <v>7973.9991311000385</v>
      </c>
      <c r="F395">
        <f t="shared" si="54"/>
        <v>7974</v>
      </c>
      <c r="G395">
        <f t="shared" si="55"/>
        <v>-2.9374200021266006E-3</v>
      </c>
      <c r="I395">
        <f t="shared" si="64"/>
        <v>-2.9374200021266006E-3</v>
      </c>
      <c r="O395">
        <f t="shared" ca="1" si="56"/>
        <v>-0.16846805971836715</v>
      </c>
      <c r="P395">
        <f t="shared" ca="1" si="57"/>
        <v>8.4778259484758034E-2</v>
      </c>
      <c r="Q395" s="2">
        <f t="shared" si="58"/>
        <v>29068.966999999997</v>
      </c>
      <c r="R395">
        <f t="shared" si="65"/>
        <v>-2.9374200021266006E-3</v>
      </c>
      <c r="S395" s="2"/>
      <c r="W395" s="6" t="str">
        <f t="shared" si="59"/>
        <v>I</v>
      </c>
      <c r="AE395" t="s">
        <v>101</v>
      </c>
      <c r="AF395">
        <v>9</v>
      </c>
      <c r="AH395" t="s">
        <v>69</v>
      </c>
      <c r="AJ395" t="s">
        <v>71</v>
      </c>
    </row>
    <row r="396" spans="1:36" x14ac:dyDescent="0.2">
      <c r="A396" s="30" t="s">
        <v>120</v>
      </c>
      <c r="B396" s="30"/>
      <c r="C396" s="31">
        <v>44087.467799999999</v>
      </c>
      <c r="D396" s="31"/>
      <c r="E396">
        <f t="shared" si="53"/>
        <v>7973.9993677430693</v>
      </c>
      <c r="F396">
        <f t="shared" si="54"/>
        <v>7974</v>
      </c>
      <c r="G396">
        <f t="shared" si="55"/>
        <v>-2.1374200005084276E-3</v>
      </c>
      <c r="J396">
        <f>+G396</f>
        <v>-2.1374200005084276E-3</v>
      </c>
      <c r="O396">
        <f t="shared" ca="1" si="56"/>
        <v>-0.16846805971836715</v>
      </c>
      <c r="P396">
        <f t="shared" ca="1" si="57"/>
        <v>8.4778259484758034E-2</v>
      </c>
      <c r="Q396" s="2">
        <f t="shared" si="58"/>
        <v>29068.967799999999</v>
      </c>
      <c r="R396">
        <f t="shared" si="65"/>
        <v>-2.1374200005084276E-3</v>
      </c>
      <c r="S396" s="2"/>
      <c r="W396" s="6" t="str">
        <f t="shared" si="59"/>
        <v>I</v>
      </c>
      <c r="AF396">
        <v>8</v>
      </c>
      <c r="AH396" t="s">
        <v>81</v>
      </c>
      <c r="AJ396" t="s">
        <v>71</v>
      </c>
    </row>
    <row r="397" spans="1:36" x14ac:dyDescent="0.2">
      <c r="A397" s="30" t="s">
        <v>119</v>
      </c>
      <c r="B397" s="30"/>
      <c r="C397" s="31">
        <v>44087.476000000002</v>
      </c>
      <c r="D397" s="31"/>
      <c r="E397">
        <f t="shared" si="53"/>
        <v>7974.0017933341232</v>
      </c>
      <c r="F397">
        <f t="shared" si="54"/>
        <v>7974</v>
      </c>
      <c r="G397">
        <f t="shared" si="55"/>
        <v>6.0625800033449195E-3</v>
      </c>
      <c r="I397">
        <f t="shared" ref="I397:I406" si="66">+G397</f>
        <v>6.0625800033449195E-3</v>
      </c>
      <c r="O397">
        <f t="shared" ca="1" si="56"/>
        <v>-0.16846805971836715</v>
      </c>
      <c r="P397">
        <f t="shared" ca="1" si="57"/>
        <v>8.4778259484758034E-2</v>
      </c>
      <c r="Q397" s="2">
        <f t="shared" si="58"/>
        <v>29068.976000000002</v>
      </c>
      <c r="R397">
        <f t="shared" si="65"/>
        <v>6.0625800033449195E-3</v>
      </c>
      <c r="S397" s="2"/>
      <c r="W397" s="6" t="str">
        <f t="shared" si="59"/>
        <v>I</v>
      </c>
      <c r="AE397" t="s">
        <v>104</v>
      </c>
      <c r="AJ397" t="s">
        <v>107</v>
      </c>
    </row>
    <row r="398" spans="1:36" x14ac:dyDescent="0.2">
      <c r="A398" s="30" t="s">
        <v>68</v>
      </c>
      <c r="B398" s="30"/>
      <c r="C398" s="31">
        <v>44107.752999999997</v>
      </c>
      <c r="D398" s="31"/>
      <c r="E398">
        <f t="shared" si="53"/>
        <v>7979.9998067218048</v>
      </c>
      <c r="F398">
        <f t="shared" si="54"/>
        <v>7980</v>
      </c>
      <c r="G398">
        <f t="shared" si="55"/>
        <v>-6.5340000583091751E-4</v>
      </c>
      <c r="I398">
        <f t="shared" si="66"/>
        <v>-6.5340000583091751E-4</v>
      </c>
      <c r="O398">
        <f t="shared" ca="1" si="56"/>
        <v>-0.16816840322959392</v>
      </c>
      <c r="P398">
        <f t="shared" ca="1" si="57"/>
        <v>8.4620147980275562E-2</v>
      </c>
      <c r="Q398" s="2">
        <f t="shared" si="58"/>
        <v>29089.252999999997</v>
      </c>
      <c r="R398">
        <f t="shared" si="65"/>
        <v>-6.5340000583091751E-4</v>
      </c>
      <c r="S398" s="2"/>
      <c r="W398" s="6" t="str">
        <f t="shared" si="59"/>
        <v>I</v>
      </c>
      <c r="AE398" t="s">
        <v>101</v>
      </c>
      <c r="AF398">
        <v>11</v>
      </c>
      <c r="AH398" t="s">
        <v>72</v>
      </c>
      <c r="AJ398" t="s">
        <v>71</v>
      </c>
    </row>
    <row r="399" spans="1:36" x14ac:dyDescent="0.2">
      <c r="A399" s="30" t="s">
        <v>121</v>
      </c>
      <c r="B399" s="30"/>
      <c r="C399" s="31">
        <v>44114.499000000003</v>
      </c>
      <c r="D399" s="31"/>
      <c r="E399">
        <f t="shared" si="53"/>
        <v>7981.9952990684706</v>
      </c>
      <c r="F399">
        <f t="shared" si="54"/>
        <v>7982</v>
      </c>
      <c r="G399">
        <f t="shared" si="55"/>
        <v>-1.5892060000624042E-2</v>
      </c>
      <c r="I399">
        <f t="shared" si="66"/>
        <v>-1.5892060000624042E-2</v>
      </c>
      <c r="O399">
        <f t="shared" ca="1" si="56"/>
        <v>-0.1680685177333362</v>
      </c>
      <c r="P399">
        <f t="shared" ca="1" si="57"/>
        <v>8.4567444145448062E-2</v>
      </c>
      <c r="Q399" s="2">
        <f t="shared" si="58"/>
        <v>29095.999000000003</v>
      </c>
      <c r="R399">
        <f t="shared" si="65"/>
        <v>-1.5892060000624042E-2</v>
      </c>
      <c r="S399" s="2"/>
      <c r="W399" s="6" t="str">
        <f t="shared" si="59"/>
        <v>I</v>
      </c>
    </row>
    <row r="400" spans="1:36" x14ac:dyDescent="0.2">
      <c r="A400" s="30" t="s">
        <v>122</v>
      </c>
      <c r="B400" s="30"/>
      <c r="C400" s="31">
        <v>44135.364000000001</v>
      </c>
      <c r="D400" s="31"/>
      <c r="E400">
        <f t="shared" si="53"/>
        <v>7988.167245082871</v>
      </c>
      <c r="F400">
        <f t="shared" si="54"/>
        <v>7988</v>
      </c>
      <c r="G400">
        <f t="shared" si="55"/>
        <v>0.56539196000085212</v>
      </c>
      <c r="I400">
        <f t="shared" si="66"/>
        <v>0.56539196000085212</v>
      </c>
      <c r="O400">
        <f t="shared" ca="1" si="56"/>
        <v>-0.16776886124456297</v>
      </c>
      <c r="P400">
        <f t="shared" ca="1" si="57"/>
        <v>8.4409332640965562E-2</v>
      </c>
      <c r="Q400" s="2">
        <f t="shared" si="58"/>
        <v>29116.864000000001</v>
      </c>
      <c r="R400">
        <f t="shared" si="65"/>
        <v>0.56539196000085212</v>
      </c>
      <c r="S400" s="2"/>
      <c r="W400" s="6" t="str">
        <f t="shared" si="59"/>
        <v>I</v>
      </c>
      <c r="AE400" t="s">
        <v>101</v>
      </c>
      <c r="AJ400" t="s">
        <v>107</v>
      </c>
    </row>
    <row r="401" spans="1:36" x14ac:dyDescent="0.2">
      <c r="A401" s="30" t="s">
        <v>123</v>
      </c>
      <c r="B401" s="30"/>
      <c r="C401" s="31">
        <v>44148.311999999998</v>
      </c>
      <c r="D401" s="31"/>
      <c r="E401">
        <f t="shared" si="53"/>
        <v>7991.997312516105</v>
      </c>
      <c r="F401">
        <f t="shared" si="54"/>
        <v>7992</v>
      </c>
      <c r="G401">
        <f t="shared" si="55"/>
        <v>-9.0853600049740635E-3</v>
      </c>
      <c r="I401">
        <f t="shared" si="66"/>
        <v>-9.0853600049740635E-3</v>
      </c>
      <c r="O401">
        <f t="shared" ca="1" si="56"/>
        <v>-0.16756909025204747</v>
      </c>
      <c r="P401">
        <f t="shared" ca="1" si="57"/>
        <v>8.430392497131059E-2</v>
      </c>
      <c r="Q401" s="2">
        <f t="shared" si="58"/>
        <v>29129.811999999998</v>
      </c>
      <c r="R401">
        <f t="shared" si="65"/>
        <v>-9.0853600049740635E-3</v>
      </c>
      <c r="S401" s="2"/>
      <c r="W401" s="6" t="str">
        <f t="shared" si="59"/>
        <v>I</v>
      </c>
      <c r="AF401">
        <v>6</v>
      </c>
      <c r="AH401" t="s">
        <v>72</v>
      </c>
      <c r="AJ401" t="s">
        <v>71</v>
      </c>
    </row>
    <row r="402" spans="1:36" x14ac:dyDescent="0.2">
      <c r="A402" s="30" t="s">
        <v>122</v>
      </c>
      <c r="B402" s="30"/>
      <c r="C402" s="31">
        <v>44148.319000000003</v>
      </c>
      <c r="D402" s="31"/>
      <c r="E402">
        <f t="shared" si="53"/>
        <v>7991.9993831426154</v>
      </c>
      <c r="F402">
        <f t="shared" si="54"/>
        <v>7992</v>
      </c>
      <c r="G402">
        <f t="shared" si="55"/>
        <v>-2.085359999909997E-3</v>
      </c>
      <c r="I402">
        <f t="shared" si="66"/>
        <v>-2.085359999909997E-3</v>
      </c>
      <c r="O402">
        <f t="shared" ca="1" si="56"/>
        <v>-0.16756909025204747</v>
      </c>
      <c r="P402">
        <f t="shared" ca="1" si="57"/>
        <v>8.430392497131059E-2</v>
      </c>
      <c r="Q402" s="2">
        <f t="shared" si="58"/>
        <v>29129.819000000003</v>
      </c>
      <c r="R402">
        <f t="shared" si="65"/>
        <v>-2.085359999909997E-3</v>
      </c>
      <c r="S402" s="2"/>
      <c r="W402" s="6" t="str">
        <f t="shared" si="59"/>
        <v>I</v>
      </c>
      <c r="AE402" t="s">
        <v>101</v>
      </c>
      <c r="AJ402" t="s">
        <v>107</v>
      </c>
    </row>
    <row r="403" spans="1:36" x14ac:dyDescent="0.2">
      <c r="A403" s="30" t="s">
        <v>122</v>
      </c>
      <c r="B403" s="30"/>
      <c r="C403" s="31">
        <v>44148.32</v>
      </c>
      <c r="D403" s="31"/>
      <c r="E403">
        <f t="shared" si="53"/>
        <v>7991.9996789464012</v>
      </c>
      <c r="F403">
        <f t="shared" si="54"/>
        <v>7992</v>
      </c>
      <c r="G403">
        <f t="shared" si="55"/>
        <v>-1.085360003344249E-3</v>
      </c>
      <c r="I403">
        <f t="shared" si="66"/>
        <v>-1.085360003344249E-3</v>
      </c>
      <c r="O403">
        <f t="shared" ca="1" si="56"/>
        <v>-0.16756909025204747</v>
      </c>
      <c r="P403">
        <f t="shared" ca="1" si="57"/>
        <v>8.430392497131059E-2</v>
      </c>
      <c r="Q403" s="2">
        <f t="shared" si="58"/>
        <v>29129.82</v>
      </c>
      <c r="R403">
        <f t="shared" si="65"/>
        <v>-1.085360003344249E-3</v>
      </c>
      <c r="S403" s="2"/>
      <c r="W403" s="6" t="str">
        <f t="shared" si="59"/>
        <v>I</v>
      </c>
      <c r="AE403" t="s">
        <v>101</v>
      </c>
      <c r="AF403">
        <v>14</v>
      </c>
      <c r="AH403" t="s">
        <v>96</v>
      </c>
      <c r="AJ403" t="s">
        <v>71</v>
      </c>
    </row>
    <row r="404" spans="1:36" x14ac:dyDescent="0.2">
      <c r="A404" s="30" t="s">
        <v>124</v>
      </c>
      <c r="B404" s="30"/>
      <c r="C404" s="31">
        <v>44343.637999999999</v>
      </c>
      <c r="D404" s="31"/>
      <c r="E404">
        <f t="shared" si="53"/>
        <v>8049.7754830029908</v>
      </c>
      <c r="F404">
        <f t="shared" si="54"/>
        <v>8050</v>
      </c>
      <c r="G404">
        <f t="shared" si="55"/>
        <v>-0.75900650000403402</v>
      </c>
      <c r="I404">
        <f t="shared" si="66"/>
        <v>-0.75900650000403402</v>
      </c>
      <c r="O404">
        <f t="shared" ca="1" si="56"/>
        <v>-0.16467241086057299</v>
      </c>
      <c r="P404">
        <f t="shared" ca="1" si="57"/>
        <v>8.2775513761313257E-2</v>
      </c>
      <c r="Q404" s="2">
        <f t="shared" si="58"/>
        <v>29325.137999999999</v>
      </c>
      <c r="R404">
        <f t="shared" si="65"/>
        <v>-0.75900650000403402</v>
      </c>
      <c r="S404" s="2"/>
      <c r="W404" s="6" t="str">
        <f t="shared" si="59"/>
        <v>I</v>
      </c>
      <c r="AE404" t="s">
        <v>101</v>
      </c>
      <c r="AF404">
        <v>6</v>
      </c>
      <c r="AH404" t="s">
        <v>72</v>
      </c>
      <c r="AJ404" t="s">
        <v>71</v>
      </c>
    </row>
    <row r="405" spans="1:36" x14ac:dyDescent="0.2">
      <c r="A405" s="30" t="s">
        <v>124</v>
      </c>
      <c r="B405" s="30"/>
      <c r="C405" s="31">
        <v>44354.538999999997</v>
      </c>
      <c r="D405" s="31"/>
      <c r="E405">
        <f t="shared" ref="E405:E468" si="67">+(C405-C$7)/C$8</f>
        <v>8053.0000400843701</v>
      </c>
      <c r="F405">
        <f t="shared" ref="F405:F468" si="68">ROUND(2*E405,0)/2</f>
        <v>8053</v>
      </c>
      <c r="G405">
        <f t="shared" ref="G405:G468" si="69">+C405-(C$7+F405*C$8)</f>
        <v>1.3550999574363232E-4</v>
      </c>
      <c r="I405">
        <f t="shared" si="66"/>
        <v>1.3550999574363232E-4</v>
      </c>
      <c r="O405">
        <f t="shared" ref="O405:O468" ca="1" si="70">+C$11+C$12*$F405</f>
        <v>-0.16452258261618641</v>
      </c>
      <c r="P405">
        <f t="shared" ref="P405:P468" ca="1" si="71">+D$11+D$12*$F405</f>
        <v>8.2696458009072021E-2</v>
      </c>
      <c r="Q405" s="2">
        <f t="shared" ref="Q405:Q468" si="72">+C405-15018.5</f>
        <v>29336.038999999997</v>
      </c>
      <c r="R405">
        <f t="shared" si="65"/>
        <v>1.3550999574363232E-4</v>
      </c>
      <c r="S405" s="2"/>
      <c r="W405" s="6" t="str">
        <f t="shared" ref="W405:W468" si="73">IF(F405=INT(F405),"I","II")</f>
        <v>I</v>
      </c>
      <c r="AF405">
        <v>7</v>
      </c>
      <c r="AH405" t="s">
        <v>72</v>
      </c>
      <c r="AJ405" t="s">
        <v>71</v>
      </c>
    </row>
    <row r="406" spans="1:36" x14ac:dyDescent="0.2">
      <c r="A406" s="30" t="s">
        <v>32</v>
      </c>
      <c r="B406" s="30"/>
      <c r="C406" s="31">
        <v>44374.818200000002</v>
      </c>
      <c r="D406" s="31"/>
      <c r="E406">
        <f t="shared" si="67"/>
        <v>8058.9987042403855</v>
      </c>
      <c r="F406">
        <f t="shared" si="68"/>
        <v>8059</v>
      </c>
      <c r="G406">
        <f t="shared" si="69"/>
        <v>-4.3804700035252608E-3</v>
      </c>
      <c r="I406">
        <f t="shared" si="66"/>
        <v>-4.3804700035252608E-3</v>
      </c>
      <c r="J406">
        <f>+G406</f>
        <v>-4.3804700035252608E-3</v>
      </c>
      <c r="O406">
        <f t="shared" ca="1" si="70"/>
        <v>-0.16422292612741318</v>
      </c>
      <c r="P406">
        <f t="shared" ca="1" si="71"/>
        <v>8.2538346504589521E-2</v>
      </c>
      <c r="Q406" s="2">
        <f t="shared" si="72"/>
        <v>29356.318200000002</v>
      </c>
      <c r="R406">
        <f t="shared" si="65"/>
        <v>-4.3804700035252608E-3</v>
      </c>
      <c r="S406" s="2"/>
      <c r="W406" s="6" t="str">
        <f t="shared" si="73"/>
        <v>I</v>
      </c>
      <c r="AE406" t="s">
        <v>101</v>
      </c>
      <c r="AF406">
        <v>7</v>
      </c>
      <c r="AH406" t="s">
        <v>72</v>
      </c>
      <c r="AJ406" t="s">
        <v>71</v>
      </c>
    </row>
    <row r="407" spans="1:36" x14ac:dyDescent="0.2">
      <c r="A407" s="34" t="s">
        <v>32</v>
      </c>
      <c r="B407" s="33"/>
      <c r="C407" s="31">
        <v>44374.818200000002</v>
      </c>
      <c r="D407" s="31"/>
      <c r="E407">
        <f t="shared" si="67"/>
        <v>8058.9987042403855</v>
      </c>
      <c r="F407">
        <f t="shared" si="68"/>
        <v>8059</v>
      </c>
      <c r="G407">
        <f t="shared" si="69"/>
        <v>-4.3804700035252608E-3</v>
      </c>
      <c r="J407">
        <f>+G407</f>
        <v>-4.3804700035252608E-3</v>
      </c>
      <c r="M407" s="12"/>
      <c r="O407">
        <f t="shared" ca="1" si="70"/>
        <v>-0.16422292612741318</v>
      </c>
      <c r="P407">
        <f t="shared" ca="1" si="71"/>
        <v>8.2538346504589521E-2</v>
      </c>
      <c r="Q407" s="2">
        <f t="shared" si="72"/>
        <v>29356.318200000002</v>
      </c>
      <c r="R407">
        <f t="shared" si="65"/>
        <v>-4.3804700035252608E-3</v>
      </c>
      <c r="S407" s="2"/>
      <c r="W407" s="6" t="str">
        <f t="shared" si="73"/>
        <v>I</v>
      </c>
    </row>
    <row r="408" spans="1:36" x14ac:dyDescent="0.2">
      <c r="A408" s="30" t="s">
        <v>125</v>
      </c>
      <c r="B408" s="30"/>
      <c r="C408" s="31">
        <v>44383.517</v>
      </c>
      <c r="D408" s="31"/>
      <c r="E408">
        <f t="shared" si="67"/>
        <v>8061.5718422221762</v>
      </c>
      <c r="F408">
        <f t="shared" si="68"/>
        <v>8061.5</v>
      </c>
      <c r="G408">
        <f t="shared" si="69"/>
        <v>0.24287120499502635</v>
      </c>
      <c r="I408">
        <f t="shared" ref="I408:I421" si="74">+G408</f>
        <v>0.24287120499502635</v>
      </c>
      <c r="O408">
        <f t="shared" ca="1" si="70"/>
        <v>-0.16409806925709097</v>
      </c>
      <c r="P408">
        <f t="shared" ca="1" si="71"/>
        <v>8.2472466711055153E-2</v>
      </c>
      <c r="Q408" s="2">
        <f t="shared" si="72"/>
        <v>29365.017</v>
      </c>
      <c r="S408">
        <f>G408</f>
        <v>0.24287120499502635</v>
      </c>
      <c r="W408" s="6" t="str">
        <f t="shared" si="73"/>
        <v>II</v>
      </c>
    </row>
    <row r="409" spans="1:36" x14ac:dyDescent="0.2">
      <c r="A409" s="30" t="s">
        <v>127</v>
      </c>
      <c r="B409" s="30"/>
      <c r="C409" s="31">
        <v>44388.341999999997</v>
      </c>
      <c r="D409" s="31"/>
      <c r="E409">
        <f t="shared" si="67"/>
        <v>8062.9990954941368</v>
      </c>
      <c r="F409">
        <f t="shared" si="68"/>
        <v>8063</v>
      </c>
      <c r="G409">
        <f t="shared" si="69"/>
        <v>-3.0577900033676997E-3</v>
      </c>
      <c r="I409">
        <f t="shared" si="74"/>
        <v>-3.0577900033676997E-3</v>
      </c>
      <c r="O409">
        <f t="shared" ca="1" si="70"/>
        <v>-0.16402315513489768</v>
      </c>
      <c r="P409">
        <f t="shared" ca="1" si="71"/>
        <v>8.2432938834934549E-2</v>
      </c>
      <c r="Q409" s="2">
        <f t="shared" si="72"/>
        <v>29369.841999999997</v>
      </c>
      <c r="R409">
        <f>G409</f>
        <v>-3.0577900033676997E-3</v>
      </c>
      <c r="S409" s="2"/>
      <c r="W409" s="6" t="str">
        <f t="shared" si="73"/>
        <v>I</v>
      </c>
      <c r="AF409">
        <v>6</v>
      </c>
      <c r="AH409" t="s">
        <v>72</v>
      </c>
      <c r="AJ409" t="s">
        <v>71</v>
      </c>
    </row>
    <row r="410" spans="1:36" x14ac:dyDescent="0.2">
      <c r="A410" s="30" t="s">
        <v>127</v>
      </c>
      <c r="B410" s="30"/>
      <c r="C410" s="31">
        <v>44398.483</v>
      </c>
      <c r="D410" s="31"/>
      <c r="E410">
        <f t="shared" si="67"/>
        <v>8065.9988416974466</v>
      </c>
      <c r="F410">
        <f t="shared" si="68"/>
        <v>8066</v>
      </c>
      <c r="G410">
        <f t="shared" si="69"/>
        <v>-3.9157799983513542E-3</v>
      </c>
      <c r="I410">
        <f t="shared" si="74"/>
        <v>-3.9157799983513542E-3</v>
      </c>
      <c r="O410">
        <f t="shared" ca="1" si="70"/>
        <v>-0.1638733268905111</v>
      </c>
      <c r="P410">
        <f t="shared" ca="1" si="71"/>
        <v>8.2353883082693286E-2</v>
      </c>
      <c r="Q410" s="2">
        <f t="shared" si="72"/>
        <v>29379.983</v>
      </c>
      <c r="R410">
        <f>G410</f>
        <v>-3.9157799983513542E-3</v>
      </c>
      <c r="S410" s="2"/>
      <c r="W410" s="6" t="str">
        <f t="shared" si="73"/>
        <v>I</v>
      </c>
      <c r="AE410" t="s">
        <v>101</v>
      </c>
      <c r="AF410">
        <v>7</v>
      </c>
      <c r="AH410" t="s">
        <v>126</v>
      </c>
      <c r="AJ410" t="s">
        <v>71</v>
      </c>
    </row>
    <row r="411" spans="1:36" x14ac:dyDescent="0.2">
      <c r="A411" s="30" t="s">
        <v>125</v>
      </c>
      <c r="B411" s="30"/>
      <c r="C411" s="31">
        <v>44403.461000000003</v>
      </c>
      <c r="D411" s="31"/>
      <c r="E411">
        <f t="shared" si="67"/>
        <v>8067.4713529488108</v>
      </c>
      <c r="F411">
        <f t="shared" si="68"/>
        <v>8067.5</v>
      </c>
      <c r="G411">
        <f t="shared" si="69"/>
        <v>-9.6844774998317007E-2</v>
      </c>
      <c r="I411">
        <f t="shared" si="74"/>
        <v>-9.6844774998317007E-2</v>
      </c>
      <c r="O411">
        <f t="shared" ca="1" si="70"/>
        <v>-0.16379841276831775</v>
      </c>
      <c r="P411">
        <f t="shared" ca="1" si="71"/>
        <v>8.2314355206572681E-2</v>
      </c>
      <c r="Q411" s="2">
        <f t="shared" si="72"/>
        <v>29384.961000000003</v>
      </c>
      <c r="S411">
        <f>G411</f>
        <v>-9.6844774998317007E-2</v>
      </c>
      <c r="W411" s="6" t="str">
        <f t="shared" si="73"/>
        <v>II</v>
      </c>
      <c r="AE411" t="s">
        <v>101</v>
      </c>
      <c r="AF411">
        <v>11</v>
      </c>
      <c r="AH411" t="s">
        <v>126</v>
      </c>
      <c r="AJ411" t="s">
        <v>71</v>
      </c>
    </row>
    <row r="412" spans="1:36" x14ac:dyDescent="0.2">
      <c r="A412" s="30" t="s">
        <v>127</v>
      </c>
      <c r="B412" s="30"/>
      <c r="C412" s="31">
        <v>44415.39</v>
      </c>
      <c r="D412" s="31"/>
      <c r="E412">
        <f t="shared" si="67"/>
        <v>8070.9999963231585</v>
      </c>
      <c r="F412">
        <f t="shared" si="68"/>
        <v>8071</v>
      </c>
      <c r="G412">
        <f t="shared" si="69"/>
        <v>-1.2429998605512083E-5</v>
      </c>
      <c r="I412">
        <f t="shared" si="74"/>
        <v>-1.2429998605512083E-5</v>
      </c>
      <c r="O412">
        <f t="shared" ca="1" si="70"/>
        <v>-0.16362361314986673</v>
      </c>
      <c r="P412">
        <f t="shared" ca="1" si="71"/>
        <v>8.2222123495624549E-2</v>
      </c>
      <c r="Q412" s="2">
        <f t="shared" si="72"/>
        <v>29396.89</v>
      </c>
      <c r="R412">
        <f t="shared" ref="R412:R417" si="75">G412</f>
        <v>-1.2429998605512083E-5</v>
      </c>
      <c r="S412" s="2"/>
      <c r="W412" s="6" t="str">
        <f t="shared" si="73"/>
        <v>I</v>
      </c>
      <c r="AF412">
        <v>5</v>
      </c>
      <c r="AH412" t="s">
        <v>72</v>
      </c>
      <c r="AJ412" t="s">
        <v>71</v>
      </c>
    </row>
    <row r="413" spans="1:36" x14ac:dyDescent="0.2">
      <c r="A413" s="30" t="s">
        <v>127</v>
      </c>
      <c r="B413" s="30"/>
      <c r="C413" s="31">
        <v>44442.436000000002</v>
      </c>
      <c r="D413" s="31"/>
      <c r="E413">
        <f t="shared" si="67"/>
        <v>8079.0003055446059</v>
      </c>
      <c r="F413">
        <f t="shared" si="68"/>
        <v>8079</v>
      </c>
      <c r="G413">
        <f t="shared" si="69"/>
        <v>1.0329299984732643E-3</v>
      </c>
      <c r="I413">
        <f t="shared" si="74"/>
        <v>1.0329299984732643E-3</v>
      </c>
      <c r="O413">
        <f t="shared" ca="1" si="70"/>
        <v>-0.16322407116483578</v>
      </c>
      <c r="P413">
        <f t="shared" ca="1" si="71"/>
        <v>8.2011308156314577E-2</v>
      </c>
      <c r="Q413" s="2">
        <f t="shared" si="72"/>
        <v>29423.936000000002</v>
      </c>
      <c r="R413">
        <f t="shared" si="75"/>
        <v>1.0329299984732643E-3</v>
      </c>
      <c r="S413" s="2"/>
      <c r="W413" s="6" t="str">
        <f t="shared" si="73"/>
        <v>I</v>
      </c>
      <c r="AE413" t="s">
        <v>101</v>
      </c>
      <c r="AF413">
        <v>8</v>
      </c>
      <c r="AH413" t="s">
        <v>126</v>
      </c>
      <c r="AJ413" t="s">
        <v>71</v>
      </c>
    </row>
    <row r="414" spans="1:36" x14ac:dyDescent="0.2">
      <c r="A414" s="30" t="s">
        <v>127</v>
      </c>
      <c r="B414" s="30"/>
      <c r="C414" s="31">
        <v>44459.355000000003</v>
      </c>
      <c r="D414" s="31"/>
      <c r="E414">
        <f t="shared" si="67"/>
        <v>8084.0050098157608</v>
      </c>
      <c r="F414">
        <f t="shared" si="68"/>
        <v>8084</v>
      </c>
      <c r="G414">
        <f t="shared" si="69"/>
        <v>1.6936280000663828E-2</v>
      </c>
      <c r="I414">
        <f t="shared" si="74"/>
        <v>1.6936280000663828E-2</v>
      </c>
      <c r="O414">
        <f t="shared" ca="1" si="70"/>
        <v>-0.16297435742419142</v>
      </c>
      <c r="P414">
        <f t="shared" ca="1" si="71"/>
        <v>8.1879548569245841E-2</v>
      </c>
      <c r="Q414" s="2">
        <f t="shared" si="72"/>
        <v>29440.855000000003</v>
      </c>
      <c r="R414">
        <f t="shared" si="75"/>
        <v>1.6936280000663828E-2</v>
      </c>
      <c r="S414" s="2"/>
      <c r="W414" s="6" t="str">
        <f t="shared" si="73"/>
        <v>I</v>
      </c>
      <c r="AE414" t="s">
        <v>101</v>
      </c>
      <c r="AF414">
        <v>12</v>
      </c>
      <c r="AH414" t="s">
        <v>69</v>
      </c>
      <c r="AJ414" t="s">
        <v>71</v>
      </c>
    </row>
    <row r="415" spans="1:36" x14ac:dyDescent="0.2">
      <c r="A415" s="30" t="s">
        <v>129</v>
      </c>
      <c r="B415" s="30"/>
      <c r="C415" s="31">
        <v>44459.357000000004</v>
      </c>
      <c r="D415" s="31"/>
      <c r="E415">
        <f t="shared" si="67"/>
        <v>8084.0056014233351</v>
      </c>
      <c r="F415">
        <f t="shared" si="68"/>
        <v>8084</v>
      </c>
      <c r="G415">
        <f t="shared" si="69"/>
        <v>1.8936280001071282E-2</v>
      </c>
      <c r="I415">
        <f t="shared" si="74"/>
        <v>1.8936280001071282E-2</v>
      </c>
      <c r="O415">
        <f t="shared" ca="1" si="70"/>
        <v>-0.16297435742419142</v>
      </c>
      <c r="P415">
        <f t="shared" ca="1" si="71"/>
        <v>8.1879548569245841E-2</v>
      </c>
      <c r="Q415" s="2">
        <f t="shared" si="72"/>
        <v>29440.857000000004</v>
      </c>
      <c r="R415">
        <f t="shared" si="75"/>
        <v>1.8936280001071282E-2</v>
      </c>
      <c r="S415" s="2"/>
      <c r="W415" s="6" t="str">
        <f t="shared" si="73"/>
        <v>I</v>
      </c>
      <c r="AE415" t="s">
        <v>101</v>
      </c>
      <c r="AF415">
        <v>7</v>
      </c>
      <c r="AH415" t="s">
        <v>126</v>
      </c>
      <c r="AJ415" t="s">
        <v>71</v>
      </c>
    </row>
    <row r="416" spans="1:36" x14ac:dyDescent="0.2">
      <c r="A416" s="30" t="s">
        <v>68</v>
      </c>
      <c r="B416" s="30"/>
      <c r="C416" s="31">
        <v>44462.718999999997</v>
      </c>
      <c r="D416" s="31"/>
      <c r="E416">
        <f t="shared" si="67"/>
        <v>8085.0000937550094</v>
      </c>
      <c r="F416">
        <f t="shared" si="68"/>
        <v>8085</v>
      </c>
      <c r="G416">
        <f t="shared" si="69"/>
        <v>3.1694999779574573E-4</v>
      </c>
      <c r="I416">
        <f t="shared" si="74"/>
        <v>3.1694999779574573E-4</v>
      </c>
      <c r="O416">
        <f t="shared" ca="1" si="70"/>
        <v>-0.16292441467606256</v>
      </c>
      <c r="P416">
        <f t="shared" ca="1" si="71"/>
        <v>8.1853196651832105E-2</v>
      </c>
      <c r="Q416" s="2">
        <f t="shared" si="72"/>
        <v>29444.218999999997</v>
      </c>
      <c r="R416">
        <f t="shared" si="75"/>
        <v>3.1694999779574573E-4</v>
      </c>
      <c r="S416" s="2"/>
      <c r="W416" s="6" t="str">
        <f t="shared" si="73"/>
        <v>I</v>
      </c>
      <c r="AE416" t="s">
        <v>101</v>
      </c>
      <c r="AF416">
        <v>6</v>
      </c>
      <c r="AH416" t="s">
        <v>128</v>
      </c>
      <c r="AJ416" t="s">
        <v>71</v>
      </c>
    </row>
    <row r="417" spans="1:36" x14ac:dyDescent="0.2">
      <c r="A417" s="30" t="s">
        <v>68</v>
      </c>
      <c r="B417" s="30"/>
      <c r="C417" s="31">
        <v>44472.858</v>
      </c>
      <c r="D417" s="31"/>
      <c r="E417">
        <f t="shared" si="67"/>
        <v>8087.9992483507449</v>
      </c>
      <c r="F417">
        <f t="shared" si="68"/>
        <v>8088</v>
      </c>
      <c r="G417">
        <f t="shared" si="69"/>
        <v>-2.54104000487132E-3</v>
      </c>
      <c r="I417">
        <f t="shared" si="74"/>
        <v>-2.54104000487132E-3</v>
      </c>
      <c r="O417">
        <f t="shared" ca="1" si="70"/>
        <v>-0.16277458643167592</v>
      </c>
      <c r="P417">
        <f t="shared" ca="1" si="71"/>
        <v>8.1774140899590869E-2</v>
      </c>
      <c r="Q417" s="2">
        <f t="shared" si="72"/>
        <v>29454.358</v>
      </c>
      <c r="R417">
        <f t="shared" si="75"/>
        <v>-2.54104000487132E-3</v>
      </c>
      <c r="S417" s="2"/>
      <c r="W417" s="6" t="str">
        <f t="shared" si="73"/>
        <v>I</v>
      </c>
    </row>
    <row r="418" spans="1:36" x14ac:dyDescent="0.2">
      <c r="A418" s="30" t="s">
        <v>130</v>
      </c>
      <c r="B418" s="30"/>
      <c r="C418" s="31">
        <v>44485.447</v>
      </c>
      <c r="D418" s="31"/>
      <c r="E418">
        <f t="shared" si="67"/>
        <v>8091.7231222244709</v>
      </c>
      <c r="F418">
        <f t="shared" si="68"/>
        <v>8091.5</v>
      </c>
      <c r="G418">
        <f t="shared" si="69"/>
        <v>0.75429130499833263</v>
      </c>
      <c r="I418">
        <f t="shared" si="74"/>
        <v>0.75429130499833263</v>
      </c>
      <c r="O418">
        <f t="shared" ca="1" si="70"/>
        <v>-0.1625997868132249</v>
      </c>
      <c r="P418">
        <f t="shared" ca="1" si="71"/>
        <v>8.1681909188642737E-2</v>
      </c>
      <c r="Q418" s="2">
        <f t="shared" si="72"/>
        <v>29466.947</v>
      </c>
      <c r="S418">
        <f>G418</f>
        <v>0.75429130499833263</v>
      </c>
      <c r="W418" s="6" t="str">
        <f t="shared" si="73"/>
        <v>II</v>
      </c>
    </row>
    <row r="419" spans="1:36" x14ac:dyDescent="0.2">
      <c r="A419" s="30" t="s">
        <v>131</v>
      </c>
      <c r="B419" s="30"/>
      <c r="C419" s="31">
        <v>44486.385000000002</v>
      </c>
      <c r="D419" s="31"/>
      <c r="E419">
        <f t="shared" si="67"/>
        <v>8092.0005861766167</v>
      </c>
      <c r="F419">
        <f t="shared" si="68"/>
        <v>8092</v>
      </c>
      <c r="G419">
        <f t="shared" si="69"/>
        <v>1.9816400017589331E-3</v>
      </c>
      <c r="I419">
        <f t="shared" si="74"/>
        <v>1.9816400017589331E-3</v>
      </c>
      <c r="O419">
        <f t="shared" ca="1" si="70"/>
        <v>-0.16257481543916047</v>
      </c>
      <c r="P419">
        <f t="shared" ca="1" si="71"/>
        <v>8.1668733229935869E-2</v>
      </c>
      <c r="Q419" s="2">
        <f t="shared" si="72"/>
        <v>29467.885000000002</v>
      </c>
      <c r="R419">
        <f t="shared" ref="R419:R440" si="76">G419</f>
        <v>1.9816400017589331E-3</v>
      </c>
      <c r="S419" s="2"/>
      <c r="W419" s="6" t="str">
        <f t="shared" si="73"/>
        <v>I</v>
      </c>
      <c r="AF419">
        <v>12</v>
      </c>
      <c r="AH419" t="s">
        <v>69</v>
      </c>
      <c r="AJ419" t="s">
        <v>71</v>
      </c>
    </row>
    <row r="420" spans="1:36" x14ac:dyDescent="0.2">
      <c r="A420" s="30" t="s">
        <v>130</v>
      </c>
      <c r="B420" s="30"/>
      <c r="C420" s="31">
        <v>44486.385999999999</v>
      </c>
      <c r="D420" s="31"/>
      <c r="E420">
        <f t="shared" si="67"/>
        <v>8092.0008819804025</v>
      </c>
      <c r="F420">
        <f t="shared" si="68"/>
        <v>8092</v>
      </c>
      <c r="G420">
        <f t="shared" si="69"/>
        <v>2.9816399983246811E-3</v>
      </c>
      <c r="I420">
        <f t="shared" si="74"/>
        <v>2.9816399983246811E-3</v>
      </c>
      <c r="O420">
        <f t="shared" ca="1" si="70"/>
        <v>-0.16257481543916047</v>
      </c>
      <c r="P420">
        <f t="shared" ca="1" si="71"/>
        <v>8.1668733229935869E-2</v>
      </c>
      <c r="Q420" s="2">
        <f t="shared" si="72"/>
        <v>29467.885999999999</v>
      </c>
      <c r="R420">
        <f t="shared" si="76"/>
        <v>2.9816399983246811E-3</v>
      </c>
      <c r="S420" s="2"/>
      <c r="W420" s="6" t="str">
        <f t="shared" si="73"/>
        <v>I</v>
      </c>
      <c r="AE420" t="s">
        <v>101</v>
      </c>
      <c r="AJ420" t="s">
        <v>107</v>
      </c>
    </row>
    <row r="421" spans="1:36" x14ac:dyDescent="0.2">
      <c r="A421" s="30" t="s">
        <v>132</v>
      </c>
      <c r="B421" s="30"/>
      <c r="C421" s="31">
        <v>44503.303</v>
      </c>
      <c r="D421" s="31"/>
      <c r="E421">
        <f t="shared" si="67"/>
        <v>8097.004994643984</v>
      </c>
      <c r="F421">
        <f t="shared" si="68"/>
        <v>8097</v>
      </c>
      <c r="G421">
        <f t="shared" si="69"/>
        <v>1.6884990000107791E-2</v>
      </c>
      <c r="I421">
        <f t="shared" si="74"/>
        <v>1.6884990000107791E-2</v>
      </c>
      <c r="O421">
        <f t="shared" ca="1" si="70"/>
        <v>-0.16232510169851611</v>
      </c>
      <c r="P421">
        <f t="shared" ca="1" si="71"/>
        <v>8.1536973642867133E-2</v>
      </c>
      <c r="Q421" s="2">
        <f t="shared" si="72"/>
        <v>29484.803</v>
      </c>
      <c r="R421">
        <f t="shared" si="76"/>
        <v>1.6884990000107791E-2</v>
      </c>
      <c r="S421" s="2"/>
      <c r="W421" s="6" t="str">
        <f t="shared" si="73"/>
        <v>I</v>
      </c>
      <c r="AE421" t="s">
        <v>101</v>
      </c>
      <c r="AF421">
        <v>13</v>
      </c>
      <c r="AH421" t="s">
        <v>69</v>
      </c>
      <c r="AJ421" t="s">
        <v>71</v>
      </c>
    </row>
    <row r="422" spans="1:36" x14ac:dyDescent="0.2">
      <c r="A422" s="30" t="s">
        <v>31</v>
      </c>
      <c r="B422" s="30"/>
      <c r="C422" s="31">
        <v>44783.870199999998</v>
      </c>
      <c r="D422" s="31"/>
      <c r="E422">
        <f t="shared" si="67"/>
        <v>8179.9978348937611</v>
      </c>
      <c r="F422">
        <f t="shared" si="68"/>
        <v>8180</v>
      </c>
      <c r="G422">
        <f t="shared" si="69"/>
        <v>-7.3194000069634058E-3</v>
      </c>
      <c r="J422">
        <f>+G422</f>
        <v>-7.3194000069634058E-3</v>
      </c>
      <c r="O422">
        <f t="shared" ca="1" si="70"/>
        <v>-0.15817985360381986</v>
      </c>
      <c r="P422">
        <f t="shared" ca="1" si="71"/>
        <v>7.9349764497526121E-2</v>
      </c>
      <c r="Q422" s="2">
        <f t="shared" si="72"/>
        <v>29765.370199999998</v>
      </c>
      <c r="R422">
        <f t="shared" si="76"/>
        <v>-7.3194000069634058E-3</v>
      </c>
      <c r="S422" s="2"/>
      <c r="W422" s="6" t="str">
        <f t="shared" si="73"/>
        <v>I</v>
      </c>
      <c r="AE422" t="s">
        <v>101</v>
      </c>
      <c r="AF422">
        <v>5</v>
      </c>
      <c r="AH422" t="s">
        <v>126</v>
      </c>
      <c r="AJ422" t="s">
        <v>71</v>
      </c>
    </row>
    <row r="423" spans="1:36" x14ac:dyDescent="0.2">
      <c r="A423" s="59" t="s">
        <v>1287</v>
      </c>
      <c r="B423" s="60" t="s">
        <v>186</v>
      </c>
      <c r="C423" s="59">
        <v>44783.870300000002</v>
      </c>
      <c r="D423" s="19"/>
      <c r="E423">
        <f t="shared" si="67"/>
        <v>8179.9978644741414</v>
      </c>
      <c r="F423">
        <f t="shared" si="68"/>
        <v>8180</v>
      </c>
      <c r="G423">
        <f t="shared" si="69"/>
        <v>-7.2194000022136606E-3</v>
      </c>
      <c r="J423">
        <f>+G423</f>
        <v>-7.2194000022136606E-3</v>
      </c>
      <c r="O423">
        <f t="shared" ca="1" si="70"/>
        <v>-0.15817985360381986</v>
      </c>
      <c r="P423">
        <f t="shared" ca="1" si="71"/>
        <v>7.9349764497526121E-2</v>
      </c>
      <c r="Q423" s="2">
        <f t="shared" si="72"/>
        <v>29765.370300000002</v>
      </c>
      <c r="R423">
        <f t="shared" si="76"/>
        <v>-7.2194000022136606E-3</v>
      </c>
      <c r="S423" s="2"/>
      <c r="W423" s="6" t="str">
        <f t="shared" si="73"/>
        <v>I</v>
      </c>
    </row>
    <row r="424" spans="1:36" x14ac:dyDescent="0.2">
      <c r="A424" s="30" t="s">
        <v>68</v>
      </c>
      <c r="B424" s="30"/>
      <c r="C424" s="31">
        <v>44783.870999999999</v>
      </c>
      <c r="D424" s="31"/>
      <c r="E424">
        <f t="shared" si="67"/>
        <v>8179.998071536791</v>
      </c>
      <c r="F424">
        <f t="shared" si="68"/>
        <v>8180</v>
      </c>
      <c r="G424">
        <f t="shared" si="69"/>
        <v>-6.5194000053452328E-3</v>
      </c>
      <c r="I424">
        <f>+G424</f>
        <v>-6.5194000053452328E-3</v>
      </c>
      <c r="O424">
        <f t="shared" ca="1" si="70"/>
        <v>-0.15817985360381986</v>
      </c>
      <c r="P424">
        <f t="shared" ca="1" si="71"/>
        <v>7.9349764497526121E-2</v>
      </c>
      <c r="Q424" s="2">
        <f t="shared" si="72"/>
        <v>29765.370999999999</v>
      </c>
      <c r="R424">
        <f t="shared" si="76"/>
        <v>-6.5194000053452328E-3</v>
      </c>
      <c r="S424" s="2"/>
      <c r="W424" s="6" t="str">
        <f t="shared" si="73"/>
        <v>I</v>
      </c>
    </row>
    <row r="425" spans="1:36" x14ac:dyDescent="0.2">
      <c r="A425" s="30" t="s">
        <v>68</v>
      </c>
      <c r="B425" s="30"/>
      <c r="C425" s="31">
        <v>44817.68</v>
      </c>
      <c r="D425" s="31"/>
      <c r="E425">
        <f t="shared" si="67"/>
        <v>8189.9989017692797</v>
      </c>
      <c r="F425">
        <f t="shared" si="68"/>
        <v>8190</v>
      </c>
      <c r="G425">
        <f t="shared" si="69"/>
        <v>-3.7127000032342039E-3</v>
      </c>
      <c r="I425">
        <f>+G425</f>
        <v>-3.7127000032342039E-3</v>
      </c>
      <c r="O425">
        <f t="shared" ca="1" si="70"/>
        <v>-0.15768042612253114</v>
      </c>
      <c r="P425">
        <f t="shared" ca="1" si="71"/>
        <v>7.9086245323388649E-2</v>
      </c>
      <c r="Q425" s="2">
        <f t="shared" si="72"/>
        <v>29799.18</v>
      </c>
      <c r="R425">
        <f t="shared" si="76"/>
        <v>-3.7127000032342039E-3</v>
      </c>
      <c r="S425" s="2"/>
      <c r="W425" s="6" t="str">
        <f t="shared" si="73"/>
        <v>I</v>
      </c>
    </row>
    <row r="426" spans="1:36" x14ac:dyDescent="0.2">
      <c r="A426" s="30" t="s">
        <v>133</v>
      </c>
      <c r="B426" s="30"/>
      <c r="C426" s="31">
        <v>44824.444000000003</v>
      </c>
      <c r="D426" s="31"/>
      <c r="E426">
        <f t="shared" si="67"/>
        <v>8191.9997185841103</v>
      </c>
      <c r="F426">
        <f t="shared" si="68"/>
        <v>8192</v>
      </c>
      <c r="G426">
        <f t="shared" si="69"/>
        <v>-9.5135999436024576E-4</v>
      </c>
      <c r="I426">
        <f>+G426</f>
        <v>-9.5135999436024576E-4</v>
      </c>
      <c r="O426">
        <f t="shared" ca="1" si="70"/>
        <v>-0.15758054062627341</v>
      </c>
      <c r="P426">
        <f t="shared" ca="1" si="71"/>
        <v>7.9033541488561149E-2</v>
      </c>
      <c r="Q426" s="2">
        <f t="shared" si="72"/>
        <v>29805.944000000003</v>
      </c>
      <c r="R426">
        <f t="shared" si="76"/>
        <v>-9.5135999436024576E-4</v>
      </c>
      <c r="S426" s="2"/>
      <c r="W426" s="6" t="str">
        <f t="shared" si="73"/>
        <v>I</v>
      </c>
    </row>
    <row r="427" spans="1:36" x14ac:dyDescent="0.2">
      <c r="A427" s="30" t="s">
        <v>134</v>
      </c>
      <c r="B427" s="30"/>
      <c r="C427" s="31">
        <v>44827.818099999997</v>
      </c>
      <c r="D427" s="31">
        <v>2.0000000000000001E-4</v>
      </c>
      <c r="E427">
        <f t="shared" si="67"/>
        <v>8192.9977901416059</v>
      </c>
      <c r="F427">
        <f t="shared" si="68"/>
        <v>8193</v>
      </c>
      <c r="G427">
        <f t="shared" si="69"/>
        <v>-7.4706900049932301E-3</v>
      </c>
      <c r="J427">
        <f>G427</f>
        <v>-7.4706900049932301E-3</v>
      </c>
      <c r="O427">
        <f t="shared" ca="1" si="70"/>
        <v>-0.15753059787814455</v>
      </c>
      <c r="P427">
        <f t="shared" ca="1" si="71"/>
        <v>7.9007189571147413E-2</v>
      </c>
      <c r="Q427" s="2">
        <f t="shared" si="72"/>
        <v>29809.318099999997</v>
      </c>
      <c r="R427">
        <f t="shared" si="76"/>
        <v>-7.4706900049932301E-3</v>
      </c>
      <c r="S427" s="2"/>
      <c r="W427" s="6" t="str">
        <f t="shared" si="73"/>
        <v>I</v>
      </c>
      <c r="AE427" t="s">
        <v>101</v>
      </c>
      <c r="AF427">
        <v>19</v>
      </c>
      <c r="AH427" t="s">
        <v>126</v>
      </c>
      <c r="AJ427" t="s">
        <v>71</v>
      </c>
    </row>
    <row r="428" spans="1:36" x14ac:dyDescent="0.2">
      <c r="A428" s="30" t="s">
        <v>31</v>
      </c>
      <c r="B428" s="30"/>
      <c r="C428" s="31">
        <v>44827.818099999997</v>
      </c>
      <c r="D428" s="31"/>
      <c r="E428">
        <f t="shared" si="67"/>
        <v>8192.9977901416059</v>
      </c>
      <c r="F428">
        <f t="shared" si="68"/>
        <v>8193</v>
      </c>
      <c r="G428">
        <f t="shared" si="69"/>
        <v>-7.4706900049932301E-3</v>
      </c>
      <c r="J428">
        <f>+G428</f>
        <v>-7.4706900049932301E-3</v>
      </c>
      <c r="O428">
        <f t="shared" ca="1" si="70"/>
        <v>-0.15753059787814455</v>
      </c>
      <c r="P428">
        <f t="shared" ca="1" si="71"/>
        <v>7.9007189571147413E-2</v>
      </c>
      <c r="Q428" s="2">
        <f t="shared" si="72"/>
        <v>29809.318099999997</v>
      </c>
      <c r="R428">
        <f t="shared" si="76"/>
        <v>-7.4706900049932301E-3</v>
      </c>
      <c r="S428" s="2"/>
      <c r="W428" s="6" t="str">
        <f t="shared" si="73"/>
        <v>I</v>
      </c>
    </row>
    <row r="429" spans="1:36" x14ac:dyDescent="0.2">
      <c r="A429" s="30" t="s">
        <v>135</v>
      </c>
      <c r="B429" s="30"/>
      <c r="C429" s="31">
        <v>44844.396000000001</v>
      </c>
      <c r="D429" s="31"/>
      <c r="E429">
        <f t="shared" si="67"/>
        <v>8197.9015957410375</v>
      </c>
      <c r="F429">
        <f t="shared" si="68"/>
        <v>8198</v>
      </c>
      <c r="G429">
        <f t="shared" si="69"/>
        <v>-0.3326673400006257</v>
      </c>
      <c r="I429">
        <f>+G429</f>
        <v>-0.3326673400006257</v>
      </c>
      <c r="O429">
        <f t="shared" ca="1" si="70"/>
        <v>-0.15728088413750019</v>
      </c>
      <c r="P429">
        <f t="shared" ca="1" si="71"/>
        <v>7.8875429984078677E-2</v>
      </c>
      <c r="Q429" s="2">
        <f t="shared" si="72"/>
        <v>29825.896000000001</v>
      </c>
      <c r="R429">
        <f t="shared" si="76"/>
        <v>-0.3326673400006257</v>
      </c>
      <c r="S429" s="2"/>
      <c r="W429" s="6" t="str">
        <f t="shared" si="73"/>
        <v>I</v>
      </c>
      <c r="AE429" t="s">
        <v>104</v>
      </c>
      <c r="AJ429" t="s">
        <v>107</v>
      </c>
    </row>
    <row r="430" spans="1:36" x14ac:dyDescent="0.2">
      <c r="A430" s="30" t="s">
        <v>135</v>
      </c>
      <c r="B430" s="30"/>
      <c r="C430" s="31">
        <v>44844.396999999997</v>
      </c>
      <c r="D430" s="31"/>
      <c r="E430">
        <f t="shared" si="67"/>
        <v>8197.901891544825</v>
      </c>
      <c r="F430">
        <f t="shared" si="68"/>
        <v>8198</v>
      </c>
      <c r="G430">
        <f t="shared" si="69"/>
        <v>-0.33166734000405995</v>
      </c>
      <c r="I430">
        <f>+G430</f>
        <v>-0.33166734000405995</v>
      </c>
      <c r="O430">
        <f t="shared" ca="1" si="70"/>
        <v>-0.15728088413750019</v>
      </c>
      <c r="P430">
        <f t="shared" ca="1" si="71"/>
        <v>7.8875429984078677E-2</v>
      </c>
      <c r="Q430" s="2">
        <f t="shared" si="72"/>
        <v>29825.896999999997</v>
      </c>
      <c r="R430">
        <f t="shared" si="76"/>
        <v>-0.33166734000405995</v>
      </c>
      <c r="S430" s="2"/>
      <c r="W430" s="6" t="str">
        <f t="shared" si="73"/>
        <v>I</v>
      </c>
      <c r="AF430">
        <v>8</v>
      </c>
      <c r="AH430" t="s">
        <v>69</v>
      </c>
      <c r="AJ430" t="s">
        <v>71</v>
      </c>
    </row>
    <row r="431" spans="1:36" x14ac:dyDescent="0.2">
      <c r="A431" s="30" t="s">
        <v>68</v>
      </c>
      <c r="B431" s="30"/>
      <c r="C431" s="31">
        <v>44844.722999999998</v>
      </c>
      <c r="D431" s="31"/>
      <c r="E431">
        <f t="shared" si="67"/>
        <v>8197.9983235793661</v>
      </c>
      <c r="F431">
        <f t="shared" si="68"/>
        <v>8198</v>
      </c>
      <c r="G431">
        <f t="shared" si="69"/>
        <v>-5.6673400031286292E-3</v>
      </c>
      <c r="J431">
        <f>+G431</f>
        <v>-5.6673400031286292E-3</v>
      </c>
      <c r="O431">
        <f t="shared" ca="1" si="70"/>
        <v>-0.15728088413750019</v>
      </c>
      <c r="P431">
        <f t="shared" ca="1" si="71"/>
        <v>7.8875429984078677E-2</v>
      </c>
      <c r="Q431" s="2">
        <f t="shared" si="72"/>
        <v>29826.222999999998</v>
      </c>
      <c r="R431">
        <f t="shared" si="76"/>
        <v>-5.6673400031286292E-3</v>
      </c>
      <c r="S431" s="2"/>
      <c r="W431" s="6" t="str">
        <f t="shared" si="73"/>
        <v>I</v>
      </c>
      <c r="AF431">
        <v>6</v>
      </c>
      <c r="AH431" t="s">
        <v>72</v>
      </c>
      <c r="AJ431" t="s">
        <v>71</v>
      </c>
    </row>
    <row r="432" spans="1:36" x14ac:dyDescent="0.2">
      <c r="A432" s="30" t="s">
        <v>136</v>
      </c>
      <c r="B432" s="30"/>
      <c r="C432" s="31">
        <v>44851.480799999998</v>
      </c>
      <c r="D432" s="31"/>
      <c r="E432">
        <f t="shared" si="67"/>
        <v>8199.9973064107144</v>
      </c>
      <c r="F432">
        <f t="shared" si="68"/>
        <v>8200</v>
      </c>
      <c r="G432">
        <f t="shared" si="69"/>
        <v>-9.1060000049765222E-3</v>
      </c>
      <c r="J432">
        <f>+G432</f>
        <v>-9.1060000049765222E-3</v>
      </c>
      <c r="O432">
        <f t="shared" ca="1" si="70"/>
        <v>-0.15718099864124246</v>
      </c>
      <c r="P432">
        <f t="shared" ca="1" si="71"/>
        <v>7.8822726149251177E-2</v>
      </c>
      <c r="Q432" s="2">
        <f t="shared" si="72"/>
        <v>29832.980799999998</v>
      </c>
      <c r="R432">
        <f t="shared" si="76"/>
        <v>-9.1060000049765222E-3</v>
      </c>
      <c r="S432" s="2"/>
      <c r="W432" s="6" t="str">
        <f t="shared" si="73"/>
        <v>I</v>
      </c>
    </row>
    <row r="433" spans="1:36" x14ac:dyDescent="0.2">
      <c r="A433" s="30" t="s">
        <v>133</v>
      </c>
      <c r="B433" s="30"/>
      <c r="C433" s="31">
        <v>44912.330999999998</v>
      </c>
      <c r="D433" s="31"/>
      <c r="E433">
        <f t="shared" si="67"/>
        <v>8217.9970260064729</v>
      </c>
      <c r="F433">
        <f t="shared" si="68"/>
        <v>8218</v>
      </c>
      <c r="G433">
        <f t="shared" si="69"/>
        <v>-1.0053940008219797E-2</v>
      </c>
      <c r="I433">
        <f t="shared" ref="I433:I445" si="77">+G433</f>
        <v>-1.0053940008219797E-2</v>
      </c>
      <c r="O433">
        <f t="shared" ca="1" si="70"/>
        <v>-0.15628202917492279</v>
      </c>
      <c r="P433">
        <f t="shared" ca="1" si="71"/>
        <v>7.8348391635803732E-2</v>
      </c>
      <c r="Q433" s="2">
        <f t="shared" si="72"/>
        <v>29893.830999999998</v>
      </c>
      <c r="R433">
        <f t="shared" si="76"/>
        <v>-1.0053940008219797E-2</v>
      </c>
      <c r="S433" s="2"/>
      <c r="W433" s="6" t="str">
        <f t="shared" si="73"/>
        <v>I</v>
      </c>
      <c r="AE433" t="s">
        <v>104</v>
      </c>
      <c r="AJ433" t="s">
        <v>107</v>
      </c>
    </row>
    <row r="434" spans="1:36" x14ac:dyDescent="0.2">
      <c r="A434" s="30" t="s">
        <v>133</v>
      </c>
      <c r="B434" s="30"/>
      <c r="C434" s="31">
        <v>44915.300999999999</v>
      </c>
      <c r="D434" s="31"/>
      <c r="E434">
        <f t="shared" si="67"/>
        <v>8218.8755632536704</v>
      </c>
      <c r="F434">
        <f t="shared" si="68"/>
        <v>8219</v>
      </c>
      <c r="G434">
        <f t="shared" si="69"/>
        <v>-0.42067327000404475</v>
      </c>
      <c r="I434">
        <f t="shared" si="77"/>
        <v>-0.42067327000404475</v>
      </c>
      <c r="O434">
        <f t="shared" ca="1" si="70"/>
        <v>-0.15623208642679393</v>
      </c>
      <c r="P434">
        <f t="shared" ca="1" si="71"/>
        <v>7.8322039718389969E-2</v>
      </c>
      <c r="Q434" s="2">
        <f t="shared" si="72"/>
        <v>29896.800999999999</v>
      </c>
      <c r="R434">
        <f t="shared" si="76"/>
        <v>-0.42067327000404475</v>
      </c>
      <c r="S434" s="2"/>
      <c r="W434" s="6" t="str">
        <f t="shared" si="73"/>
        <v>I</v>
      </c>
      <c r="AE434" t="s">
        <v>101</v>
      </c>
      <c r="AF434">
        <v>10</v>
      </c>
      <c r="AH434" t="s">
        <v>69</v>
      </c>
      <c r="AJ434" t="s">
        <v>71</v>
      </c>
    </row>
    <row r="435" spans="1:36" x14ac:dyDescent="0.2">
      <c r="A435" s="30" t="s">
        <v>133</v>
      </c>
      <c r="B435" s="30"/>
      <c r="C435" s="31">
        <v>44929.237999999998</v>
      </c>
      <c r="D435" s="31"/>
      <c r="E435">
        <f t="shared" si="67"/>
        <v>8222.9981806321848</v>
      </c>
      <c r="F435">
        <f t="shared" si="68"/>
        <v>8223</v>
      </c>
      <c r="G435">
        <f t="shared" si="69"/>
        <v>-6.1505900084739551E-3</v>
      </c>
      <c r="I435">
        <f t="shared" si="77"/>
        <v>-6.1505900084739551E-3</v>
      </c>
      <c r="O435">
        <f t="shared" ca="1" si="70"/>
        <v>-0.15603231543427842</v>
      </c>
      <c r="P435">
        <f t="shared" ca="1" si="71"/>
        <v>7.8216632048734996E-2</v>
      </c>
      <c r="Q435" s="2">
        <f t="shared" si="72"/>
        <v>29910.737999999998</v>
      </c>
      <c r="R435">
        <f t="shared" si="76"/>
        <v>-6.1505900084739551E-3</v>
      </c>
      <c r="S435" s="2"/>
      <c r="W435" s="6" t="str">
        <f t="shared" si="73"/>
        <v>I</v>
      </c>
      <c r="AF435">
        <v>9</v>
      </c>
      <c r="AH435" t="s">
        <v>69</v>
      </c>
      <c r="AJ435" t="s">
        <v>71</v>
      </c>
    </row>
    <row r="436" spans="1:36" x14ac:dyDescent="0.2">
      <c r="A436" s="30" t="s">
        <v>133</v>
      </c>
      <c r="B436" s="30"/>
      <c r="C436" s="31">
        <v>44929.24</v>
      </c>
      <c r="D436" s="31"/>
      <c r="E436">
        <f t="shared" si="67"/>
        <v>8222.9987722397582</v>
      </c>
      <c r="F436">
        <f t="shared" si="68"/>
        <v>8223</v>
      </c>
      <c r="G436">
        <f t="shared" si="69"/>
        <v>-4.1505900080665015E-3</v>
      </c>
      <c r="I436">
        <f t="shared" si="77"/>
        <v>-4.1505900080665015E-3</v>
      </c>
      <c r="O436">
        <f t="shared" ca="1" si="70"/>
        <v>-0.15603231543427842</v>
      </c>
      <c r="P436">
        <f t="shared" ca="1" si="71"/>
        <v>7.8216632048734996E-2</v>
      </c>
      <c r="Q436" s="2">
        <f t="shared" si="72"/>
        <v>29910.739999999998</v>
      </c>
      <c r="R436">
        <f t="shared" si="76"/>
        <v>-4.1505900080665015E-3</v>
      </c>
      <c r="S436" s="2"/>
      <c r="W436" s="6" t="str">
        <f t="shared" si="73"/>
        <v>I</v>
      </c>
      <c r="AE436" t="s">
        <v>101</v>
      </c>
      <c r="AF436">
        <v>6</v>
      </c>
      <c r="AH436" t="s">
        <v>126</v>
      </c>
      <c r="AJ436" t="s">
        <v>71</v>
      </c>
    </row>
    <row r="437" spans="1:36" x14ac:dyDescent="0.2">
      <c r="A437" s="30" t="s">
        <v>133</v>
      </c>
      <c r="B437" s="30"/>
      <c r="C437" s="31">
        <v>44929.245000000003</v>
      </c>
      <c r="D437" s="31"/>
      <c r="E437">
        <f t="shared" si="67"/>
        <v>8223.0002512586943</v>
      </c>
      <c r="F437">
        <f t="shared" si="68"/>
        <v>8223</v>
      </c>
      <c r="G437">
        <f t="shared" si="69"/>
        <v>8.494099965901114E-4</v>
      </c>
      <c r="I437">
        <f t="shared" si="77"/>
        <v>8.494099965901114E-4</v>
      </c>
      <c r="O437">
        <f t="shared" ca="1" si="70"/>
        <v>-0.15603231543427842</v>
      </c>
      <c r="P437">
        <f t="shared" ca="1" si="71"/>
        <v>7.8216632048734996E-2</v>
      </c>
      <c r="Q437" s="2">
        <f t="shared" si="72"/>
        <v>29910.745000000003</v>
      </c>
      <c r="R437">
        <f t="shared" si="76"/>
        <v>8.494099965901114E-4</v>
      </c>
      <c r="S437" s="2"/>
      <c r="W437" s="6" t="str">
        <f t="shared" si="73"/>
        <v>I</v>
      </c>
      <c r="AE437" t="s">
        <v>101</v>
      </c>
      <c r="AF437">
        <v>11</v>
      </c>
      <c r="AH437" t="s">
        <v>96</v>
      </c>
      <c r="AJ437" t="s">
        <v>71</v>
      </c>
    </row>
    <row r="438" spans="1:36" x14ac:dyDescent="0.2">
      <c r="A438" s="30" t="s">
        <v>133</v>
      </c>
      <c r="B438" s="30"/>
      <c r="C438" s="31">
        <v>44929.247000000003</v>
      </c>
      <c r="D438" s="31"/>
      <c r="E438">
        <f t="shared" si="67"/>
        <v>8223.0008428662695</v>
      </c>
      <c r="F438">
        <f t="shared" si="68"/>
        <v>8223</v>
      </c>
      <c r="G438">
        <f t="shared" si="69"/>
        <v>2.849409996997565E-3</v>
      </c>
      <c r="I438">
        <f t="shared" si="77"/>
        <v>2.849409996997565E-3</v>
      </c>
      <c r="O438">
        <f t="shared" ca="1" si="70"/>
        <v>-0.15603231543427842</v>
      </c>
      <c r="P438">
        <f t="shared" ca="1" si="71"/>
        <v>7.8216632048734996E-2</v>
      </c>
      <c r="Q438" s="2">
        <f t="shared" si="72"/>
        <v>29910.747000000003</v>
      </c>
      <c r="R438">
        <f t="shared" si="76"/>
        <v>2.849409996997565E-3</v>
      </c>
      <c r="S438" s="2"/>
      <c r="W438" s="6" t="str">
        <f t="shared" si="73"/>
        <v>I</v>
      </c>
      <c r="AE438" t="s">
        <v>101</v>
      </c>
      <c r="AF438">
        <v>6</v>
      </c>
      <c r="AH438" t="s">
        <v>137</v>
      </c>
      <c r="AJ438" t="s">
        <v>71</v>
      </c>
    </row>
    <row r="439" spans="1:36" x14ac:dyDescent="0.2">
      <c r="A439" s="30" t="s">
        <v>133</v>
      </c>
      <c r="B439" s="30"/>
      <c r="C439" s="31">
        <v>44929.249000000003</v>
      </c>
      <c r="D439" s="31"/>
      <c r="E439">
        <f t="shared" si="67"/>
        <v>8223.0014344738429</v>
      </c>
      <c r="F439">
        <f t="shared" si="68"/>
        <v>8223</v>
      </c>
      <c r="G439">
        <f t="shared" si="69"/>
        <v>4.8494099974050187E-3</v>
      </c>
      <c r="I439">
        <f t="shared" si="77"/>
        <v>4.8494099974050187E-3</v>
      </c>
      <c r="O439">
        <f t="shared" ca="1" si="70"/>
        <v>-0.15603231543427842</v>
      </c>
      <c r="P439">
        <f t="shared" ca="1" si="71"/>
        <v>7.8216632048734996E-2</v>
      </c>
      <c r="Q439" s="2">
        <f t="shared" si="72"/>
        <v>29910.749000000003</v>
      </c>
      <c r="R439">
        <f t="shared" si="76"/>
        <v>4.8494099974050187E-3</v>
      </c>
      <c r="S439" s="2"/>
      <c r="W439" s="6" t="str">
        <f t="shared" si="73"/>
        <v>I</v>
      </c>
      <c r="AE439" t="s">
        <v>101</v>
      </c>
      <c r="AF439">
        <v>9</v>
      </c>
      <c r="AH439" t="s">
        <v>69</v>
      </c>
      <c r="AJ439" t="s">
        <v>71</v>
      </c>
    </row>
    <row r="440" spans="1:36" x14ac:dyDescent="0.2">
      <c r="A440" s="30" t="s">
        <v>139</v>
      </c>
      <c r="B440" s="30"/>
      <c r="C440" s="31">
        <v>45162.504000000001</v>
      </c>
      <c r="D440" s="31"/>
      <c r="E440">
        <f t="shared" si="67"/>
        <v>8291.9991467953896</v>
      </c>
      <c r="F440">
        <f t="shared" si="68"/>
        <v>8292</v>
      </c>
      <c r="G440">
        <f t="shared" si="69"/>
        <v>-2.8843600011896342E-3</v>
      </c>
      <c r="I440">
        <f t="shared" si="77"/>
        <v>-2.8843600011896342E-3</v>
      </c>
      <c r="O440">
        <f t="shared" ca="1" si="70"/>
        <v>-0.15258626581338636</v>
      </c>
      <c r="P440">
        <f t="shared" ca="1" si="71"/>
        <v>7.6398349747186428E-2</v>
      </c>
      <c r="Q440" s="2">
        <f t="shared" si="72"/>
        <v>30144.004000000001</v>
      </c>
      <c r="R440">
        <f t="shared" si="76"/>
        <v>-2.8843600011896342E-3</v>
      </c>
      <c r="S440" s="2"/>
      <c r="W440" s="6" t="str">
        <f t="shared" si="73"/>
        <v>I</v>
      </c>
      <c r="AE440" t="s">
        <v>101</v>
      </c>
      <c r="AF440">
        <v>7</v>
      </c>
      <c r="AH440" t="s">
        <v>138</v>
      </c>
      <c r="AJ440" t="s">
        <v>71</v>
      </c>
    </row>
    <row r="441" spans="1:36" x14ac:dyDescent="0.2">
      <c r="A441" s="30" t="s">
        <v>139</v>
      </c>
      <c r="B441" s="30"/>
      <c r="C441" s="31">
        <v>45163.46</v>
      </c>
      <c r="D441" s="31"/>
      <c r="E441">
        <f t="shared" si="67"/>
        <v>8292.2819352156985</v>
      </c>
      <c r="F441">
        <f t="shared" si="68"/>
        <v>8292.5</v>
      </c>
      <c r="G441">
        <f t="shared" si="69"/>
        <v>-0.73719402500137221</v>
      </c>
      <c r="I441">
        <f t="shared" si="77"/>
        <v>-0.73719402500137221</v>
      </c>
      <c r="O441">
        <f t="shared" ca="1" si="70"/>
        <v>-0.15256129443932193</v>
      </c>
      <c r="P441">
        <f t="shared" ca="1" si="71"/>
        <v>7.638517378847956E-2</v>
      </c>
      <c r="Q441" s="2">
        <f t="shared" si="72"/>
        <v>30144.959999999999</v>
      </c>
      <c r="S441">
        <f>G441</f>
        <v>-0.73719402500137221</v>
      </c>
      <c r="W441" s="6" t="str">
        <f t="shared" si="73"/>
        <v>II</v>
      </c>
      <c r="AE441" t="s">
        <v>101</v>
      </c>
      <c r="AF441">
        <v>11</v>
      </c>
      <c r="AH441" t="s">
        <v>69</v>
      </c>
      <c r="AJ441" t="s">
        <v>71</v>
      </c>
    </row>
    <row r="442" spans="1:36" x14ac:dyDescent="0.2">
      <c r="A442" s="30" t="s">
        <v>68</v>
      </c>
      <c r="B442" s="30"/>
      <c r="C442" s="31">
        <v>45199.680999999997</v>
      </c>
      <c r="D442" s="31"/>
      <c r="E442">
        <f t="shared" si="67"/>
        <v>8302.9962441822736</v>
      </c>
      <c r="F442">
        <f t="shared" si="68"/>
        <v>8303</v>
      </c>
      <c r="G442">
        <f t="shared" si="69"/>
        <v>-1.269699000113178E-2</v>
      </c>
      <c r="I442">
        <f t="shared" si="77"/>
        <v>-1.269699000113178E-2</v>
      </c>
      <c r="O442">
        <f t="shared" ca="1" si="70"/>
        <v>-0.15203689558396882</v>
      </c>
      <c r="P442">
        <f t="shared" ca="1" si="71"/>
        <v>7.610847865563522E-2</v>
      </c>
      <c r="Q442" s="2">
        <f t="shared" si="72"/>
        <v>30181.180999999997</v>
      </c>
      <c r="R442">
        <f>G442</f>
        <v>-1.269699000113178E-2</v>
      </c>
      <c r="S442" s="2"/>
      <c r="W442" s="6" t="str">
        <f t="shared" si="73"/>
        <v>I</v>
      </c>
      <c r="AF442">
        <v>7</v>
      </c>
      <c r="AH442" t="s">
        <v>69</v>
      </c>
      <c r="AJ442" t="s">
        <v>71</v>
      </c>
    </row>
    <row r="443" spans="1:36" x14ac:dyDescent="0.2">
      <c r="A443" s="30" t="s">
        <v>68</v>
      </c>
      <c r="B443" s="30"/>
      <c r="C443" s="31">
        <v>45199.690999999999</v>
      </c>
      <c r="D443" s="31"/>
      <c r="E443">
        <f t="shared" si="67"/>
        <v>8302.9992022201441</v>
      </c>
      <c r="F443">
        <f t="shared" si="68"/>
        <v>8303</v>
      </c>
      <c r="G443">
        <f t="shared" si="69"/>
        <v>-2.6969899990945123E-3</v>
      </c>
      <c r="I443">
        <f t="shared" si="77"/>
        <v>-2.6969899990945123E-3</v>
      </c>
      <c r="O443">
        <f t="shared" ca="1" si="70"/>
        <v>-0.15203689558396882</v>
      </c>
      <c r="P443">
        <f t="shared" ca="1" si="71"/>
        <v>7.610847865563522E-2</v>
      </c>
      <c r="Q443" s="2">
        <f t="shared" si="72"/>
        <v>30181.190999999999</v>
      </c>
      <c r="R443">
        <f>G443</f>
        <v>-2.6969899990945123E-3</v>
      </c>
      <c r="S443" s="2"/>
      <c r="W443" s="6" t="str">
        <f t="shared" si="73"/>
        <v>I</v>
      </c>
    </row>
    <row r="444" spans="1:36" x14ac:dyDescent="0.2">
      <c r="A444" s="30" t="s">
        <v>140</v>
      </c>
      <c r="B444" s="30"/>
      <c r="C444" s="31">
        <v>45225.497000000003</v>
      </c>
      <c r="D444" s="31"/>
      <c r="E444">
        <f t="shared" si="67"/>
        <v>8310.6327147457923</v>
      </c>
      <c r="F444">
        <f t="shared" si="68"/>
        <v>8310.5</v>
      </c>
      <c r="G444">
        <f t="shared" si="69"/>
        <v>0.44865803500579204</v>
      </c>
      <c r="I444">
        <f t="shared" si="77"/>
        <v>0.44865803500579204</v>
      </c>
      <c r="O444">
        <f t="shared" ca="1" si="70"/>
        <v>-0.15166232497300225</v>
      </c>
      <c r="P444">
        <f t="shared" ca="1" si="71"/>
        <v>7.5910839275032116E-2</v>
      </c>
      <c r="Q444" s="2">
        <f t="shared" si="72"/>
        <v>30206.997000000003</v>
      </c>
      <c r="S444">
        <f>G444</f>
        <v>0.44865803500579204</v>
      </c>
      <c r="W444" s="6" t="str">
        <f t="shared" si="73"/>
        <v>II</v>
      </c>
    </row>
    <row r="445" spans="1:36" x14ac:dyDescent="0.2">
      <c r="A445" s="30" t="s">
        <v>140</v>
      </c>
      <c r="B445" s="30"/>
      <c r="C445" s="31">
        <v>45225.499000000003</v>
      </c>
      <c r="D445" s="31"/>
      <c r="E445">
        <f t="shared" si="67"/>
        <v>8310.6333063533657</v>
      </c>
      <c r="F445">
        <f t="shared" si="68"/>
        <v>8310.5</v>
      </c>
      <c r="G445">
        <f t="shared" si="69"/>
        <v>0.4506580350061995</v>
      </c>
      <c r="I445">
        <f t="shared" si="77"/>
        <v>0.4506580350061995</v>
      </c>
      <c r="O445">
        <f t="shared" ca="1" si="70"/>
        <v>-0.15166232497300225</v>
      </c>
      <c r="P445">
        <f t="shared" ca="1" si="71"/>
        <v>7.5910839275032116E-2</v>
      </c>
      <c r="Q445" s="2">
        <f t="shared" si="72"/>
        <v>30206.999000000003</v>
      </c>
      <c r="S445">
        <f>G445</f>
        <v>0.4506580350061995</v>
      </c>
      <c r="W445" s="6" t="str">
        <f t="shared" si="73"/>
        <v>II</v>
      </c>
      <c r="AF445">
        <v>6</v>
      </c>
      <c r="AH445" t="s">
        <v>72</v>
      </c>
      <c r="AJ445" t="s">
        <v>71</v>
      </c>
    </row>
    <row r="446" spans="1:36" x14ac:dyDescent="0.2">
      <c r="A446" s="30" t="s">
        <v>142</v>
      </c>
      <c r="B446" s="30"/>
      <c r="C446" s="31">
        <v>45226.727700000003</v>
      </c>
      <c r="D446" s="31"/>
      <c r="E446">
        <f t="shared" si="67"/>
        <v>8310.9967604663743</v>
      </c>
      <c r="F446">
        <f t="shared" si="68"/>
        <v>8311</v>
      </c>
      <c r="G446">
        <f t="shared" si="69"/>
        <v>-1.0951629999908619E-2</v>
      </c>
      <c r="J446">
        <f>+G446</f>
        <v>-1.0951629999908619E-2</v>
      </c>
      <c r="O446">
        <f t="shared" ca="1" si="70"/>
        <v>-0.15163735359893782</v>
      </c>
      <c r="P446">
        <f t="shared" ca="1" si="71"/>
        <v>7.589766331632522E-2</v>
      </c>
      <c r="Q446" s="2">
        <f t="shared" si="72"/>
        <v>30208.227700000003</v>
      </c>
      <c r="R446">
        <f t="shared" ref="R446:R453" si="78">G446</f>
        <v>-1.0951629999908619E-2</v>
      </c>
      <c r="S446" s="2"/>
      <c r="W446" s="6" t="str">
        <f t="shared" si="73"/>
        <v>I</v>
      </c>
      <c r="AF446">
        <v>5</v>
      </c>
      <c r="AH446" t="s">
        <v>141</v>
      </c>
      <c r="AJ446" t="s">
        <v>71</v>
      </c>
    </row>
    <row r="447" spans="1:36" x14ac:dyDescent="0.2">
      <c r="A447" s="30" t="s">
        <v>31</v>
      </c>
      <c r="B447" s="30"/>
      <c r="C447" s="31">
        <v>45226.727700000003</v>
      </c>
      <c r="D447" s="31"/>
      <c r="E447">
        <f t="shared" si="67"/>
        <v>8310.9967604663743</v>
      </c>
      <c r="F447">
        <f t="shared" si="68"/>
        <v>8311</v>
      </c>
      <c r="G447">
        <f t="shared" si="69"/>
        <v>-1.0951629999908619E-2</v>
      </c>
      <c r="J447">
        <f>+G447</f>
        <v>-1.0951629999908619E-2</v>
      </c>
      <c r="O447">
        <f t="shared" ca="1" si="70"/>
        <v>-0.15163735359893782</v>
      </c>
      <c r="P447">
        <f t="shared" ca="1" si="71"/>
        <v>7.589766331632522E-2</v>
      </c>
      <c r="Q447" s="2">
        <f t="shared" si="72"/>
        <v>30208.227700000003</v>
      </c>
      <c r="R447">
        <f t="shared" si="78"/>
        <v>-1.0951629999908619E-2</v>
      </c>
      <c r="S447" s="2"/>
      <c r="W447" s="6" t="str">
        <f t="shared" si="73"/>
        <v>I</v>
      </c>
    </row>
    <row r="448" spans="1:36" x14ac:dyDescent="0.2">
      <c r="A448" s="30" t="s">
        <v>143</v>
      </c>
      <c r="B448" s="30"/>
      <c r="C448" s="31">
        <v>45274.241999999998</v>
      </c>
      <c r="D448" s="31"/>
      <c r="E448">
        <f t="shared" si="67"/>
        <v>8325.0516703399426</v>
      </c>
      <c r="F448">
        <f t="shared" si="68"/>
        <v>8325</v>
      </c>
      <c r="G448">
        <f t="shared" si="69"/>
        <v>0.17467774999386165</v>
      </c>
      <c r="I448">
        <f>+G448</f>
        <v>0.17467774999386165</v>
      </c>
      <c r="O448">
        <f t="shared" ca="1" si="70"/>
        <v>-0.15093815512513364</v>
      </c>
      <c r="P448">
        <f t="shared" ca="1" si="71"/>
        <v>7.5528736472532776E-2</v>
      </c>
      <c r="Q448" s="2">
        <f t="shared" si="72"/>
        <v>30255.741999999998</v>
      </c>
      <c r="R448">
        <f t="shared" si="78"/>
        <v>0.17467774999386165</v>
      </c>
      <c r="S448" s="2"/>
      <c r="W448" s="6" t="str">
        <f t="shared" si="73"/>
        <v>I</v>
      </c>
      <c r="AE448" t="s">
        <v>104</v>
      </c>
      <c r="AJ448" t="s">
        <v>107</v>
      </c>
    </row>
    <row r="449" spans="1:36" x14ac:dyDescent="0.2">
      <c r="A449" s="30" t="s">
        <v>68</v>
      </c>
      <c r="B449" s="30"/>
      <c r="C449" s="31">
        <v>45493.800999999999</v>
      </c>
      <c r="D449" s="31"/>
      <c r="E449">
        <f t="shared" si="67"/>
        <v>8389.9980539956268</v>
      </c>
      <c r="F449">
        <f t="shared" si="68"/>
        <v>8390</v>
      </c>
      <c r="G449">
        <f t="shared" si="69"/>
        <v>-6.5786999984993599E-3</v>
      </c>
      <c r="I449">
        <f>+G449</f>
        <v>-6.5786999984993599E-3</v>
      </c>
      <c r="O449">
        <f t="shared" ca="1" si="70"/>
        <v>-0.14769187649675708</v>
      </c>
      <c r="P449">
        <f t="shared" ca="1" si="71"/>
        <v>7.3815861840639208E-2</v>
      </c>
      <c r="Q449" s="2">
        <f t="shared" si="72"/>
        <v>30475.300999999999</v>
      </c>
      <c r="R449">
        <f t="shared" si="78"/>
        <v>-6.5786999984993599E-3</v>
      </c>
      <c r="S449" s="2"/>
      <c r="W449" s="6" t="str">
        <f t="shared" si="73"/>
        <v>I</v>
      </c>
      <c r="AF449">
        <v>6</v>
      </c>
      <c r="AH449" t="s">
        <v>72</v>
      </c>
      <c r="AJ449" t="s">
        <v>71</v>
      </c>
    </row>
    <row r="450" spans="1:36" x14ac:dyDescent="0.2">
      <c r="A450" s="30" t="s">
        <v>68</v>
      </c>
      <c r="B450" s="30"/>
      <c r="C450" s="31">
        <v>45510.7</v>
      </c>
      <c r="D450" s="31"/>
      <c r="E450">
        <f t="shared" si="67"/>
        <v>8394.9968421910417</v>
      </c>
      <c r="F450">
        <f t="shared" si="68"/>
        <v>8395</v>
      </c>
      <c r="G450">
        <f t="shared" si="69"/>
        <v>-1.0675350000383332E-2</v>
      </c>
      <c r="I450">
        <f>+G450</f>
        <v>-1.0675350000383332E-2</v>
      </c>
      <c r="O450">
        <f t="shared" ca="1" si="70"/>
        <v>-0.14744216275611272</v>
      </c>
      <c r="P450">
        <f t="shared" ca="1" si="71"/>
        <v>7.3684102253570471E-2</v>
      </c>
      <c r="Q450" s="2">
        <f t="shared" si="72"/>
        <v>30492.199999999997</v>
      </c>
      <c r="R450">
        <f t="shared" si="78"/>
        <v>-1.0675350000383332E-2</v>
      </c>
      <c r="S450" s="2"/>
      <c r="W450" s="6" t="str">
        <f t="shared" si="73"/>
        <v>I</v>
      </c>
    </row>
    <row r="451" spans="1:36" x14ac:dyDescent="0.2">
      <c r="A451" s="30" t="s">
        <v>144</v>
      </c>
      <c r="B451" s="30"/>
      <c r="C451" s="31">
        <v>45517.466999999997</v>
      </c>
      <c r="D451" s="31"/>
      <c r="E451">
        <f t="shared" si="67"/>
        <v>8396.9985464172314</v>
      </c>
      <c r="F451">
        <f t="shared" si="68"/>
        <v>8397</v>
      </c>
      <c r="G451">
        <f t="shared" si="69"/>
        <v>-4.9140100090880878E-3</v>
      </c>
      <c r="I451">
        <f>+G451</f>
        <v>-4.9140100090880878E-3</v>
      </c>
      <c r="O451">
        <f t="shared" ca="1" si="70"/>
        <v>-0.14734227725985499</v>
      </c>
      <c r="P451">
        <f t="shared" ca="1" si="71"/>
        <v>7.3631398418742972E-2</v>
      </c>
      <c r="Q451" s="2">
        <f t="shared" si="72"/>
        <v>30498.966999999997</v>
      </c>
      <c r="R451">
        <f t="shared" si="78"/>
        <v>-4.9140100090880878E-3</v>
      </c>
      <c r="S451" s="2"/>
      <c r="W451" s="6" t="str">
        <f t="shared" si="73"/>
        <v>I</v>
      </c>
    </row>
    <row r="452" spans="1:36" x14ac:dyDescent="0.2">
      <c r="A452" s="30" t="s">
        <v>142</v>
      </c>
      <c r="B452" s="30"/>
      <c r="C452" s="31">
        <v>45520.839800000002</v>
      </c>
      <c r="D452" s="31"/>
      <c r="E452">
        <f t="shared" si="67"/>
        <v>8397.996233429807</v>
      </c>
      <c r="F452">
        <f t="shared" si="68"/>
        <v>8398</v>
      </c>
      <c r="G452">
        <f t="shared" si="69"/>
        <v>-1.2733340001432225E-2</v>
      </c>
      <c r="J452">
        <f>+G452</f>
        <v>-1.2733340001432225E-2</v>
      </c>
      <c r="O452">
        <f t="shared" ca="1" si="70"/>
        <v>-0.14729233451172613</v>
      </c>
      <c r="P452">
        <f t="shared" ca="1" si="71"/>
        <v>7.3605046501329235E-2</v>
      </c>
      <c r="Q452" s="2">
        <f t="shared" si="72"/>
        <v>30502.339800000002</v>
      </c>
      <c r="R452">
        <f t="shared" si="78"/>
        <v>-1.2733340001432225E-2</v>
      </c>
      <c r="S452" s="2"/>
      <c r="W452" s="6" t="str">
        <f t="shared" si="73"/>
        <v>I</v>
      </c>
      <c r="AE452" t="s">
        <v>101</v>
      </c>
      <c r="AF452">
        <v>9</v>
      </c>
      <c r="AH452" t="s">
        <v>128</v>
      </c>
      <c r="AJ452" t="s">
        <v>71</v>
      </c>
    </row>
    <row r="453" spans="1:36" x14ac:dyDescent="0.2">
      <c r="A453" s="30" t="s">
        <v>31</v>
      </c>
      <c r="B453" s="30"/>
      <c r="C453" s="31">
        <v>45520.839800000002</v>
      </c>
      <c r="D453" s="31"/>
      <c r="E453">
        <f t="shared" si="67"/>
        <v>8397.996233429807</v>
      </c>
      <c r="F453">
        <f t="shared" si="68"/>
        <v>8398</v>
      </c>
      <c r="G453">
        <f t="shared" si="69"/>
        <v>-1.2733340001432225E-2</v>
      </c>
      <c r="J453">
        <f>+G453</f>
        <v>-1.2733340001432225E-2</v>
      </c>
      <c r="O453">
        <f t="shared" ca="1" si="70"/>
        <v>-0.14729233451172613</v>
      </c>
      <c r="P453">
        <f t="shared" ca="1" si="71"/>
        <v>7.3605046501329235E-2</v>
      </c>
      <c r="Q453" s="2">
        <f t="shared" si="72"/>
        <v>30502.339800000002</v>
      </c>
      <c r="R453">
        <f t="shared" si="78"/>
        <v>-1.2733340001432225E-2</v>
      </c>
      <c r="S453" s="2"/>
      <c r="W453" s="6" t="str">
        <f t="shared" si="73"/>
        <v>I</v>
      </c>
    </row>
    <row r="454" spans="1:36" x14ac:dyDescent="0.2">
      <c r="A454" s="30" t="s">
        <v>144</v>
      </c>
      <c r="B454" s="30"/>
      <c r="C454" s="31">
        <v>45533.49</v>
      </c>
      <c r="D454" s="31"/>
      <c r="E454">
        <f t="shared" si="67"/>
        <v>8401.738210495294</v>
      </c>
      <c r="F454">
        <f t="shared" si="68"/>
        <v>8401.5</v>
      </c>
      <c r="G454">
        <f t="shared" si="69"/>
        <v>0.8052990049982327</v>
      </c>
      <c r="I454">
        <f>+G454</f>
        <v>0.8052990049982327</v>
      </c>
      <c r="O454">
        <f t="shared" ca="1" si="70"/>
        <v>-0.14711753489327506</v>
      </c>
      <c r="P454">
        <f t="shared" ca="1" si="71"/>
        <v>7.3512814790381104E-2</v>
      </c>
      <c r="Q454" s="2">
        <f t="shared" si="72"/>
        <v>30514.989999999998</v>
      </c>
      <c r="S454">
        <f>G454</f>
        <v>0.8052990049982327</v>
      </c>
      <c r="W454" s="6" t="str">
        <f t="shared" si="73"/>
        <v>II</v>
      </c>
      <c r="AE454" t="s">
        <v>104</v>
      </c>
      <c r="AJ454" t="s">
        <v>107</v>
      </c>
    </row>
    <row r="455" spans="1:36" x14ac:dyDescent="0.2">
      <c r="A455" s="30" t="s">
        <v>145</v>
      </c>
      <c r="B455" s="30"/>
      <c r="C455" s="31">
        <v>45561.41</v>
      </c>
      <c r="D455" s="31"/>
      <c r="E455">
        <f t="shared" si="67"/>
        <v>8409.997052226523</v>
      </c>
      <c r="F455">
        <f t="shared" si="68"/>
        <v>8410</v>
      </c>
      <c r="G455">
        <f t="shared" si="69"/>
        <v>-9.9652999924728647E-3</v>
      </c>
      <c r="I455">
        <f>+G455</f>
        <v>-9.9652999924728647E-3</v>
      </c>
      <c r="O455">
        <f t="shared" ca="1" si="70"/>
        <v>-0.14669302153417968</v>
      </c>
      <c r="P455">
        <f t="shared" ca="1" si="71"/>
        <v>7.3288823492364263E-2</v>
      </c>
      <c r="Q455" s="2">
        <f t="shared" si="72"/>
        <v>30542.910000000003</v>
      </c>
      <c r="R455">
        <f>G455</f>
        <v>-9.9652999924728647E-3</v>
      </c>
      <c r="S455" s="2"/>
      <c r="W455" s="6" t="str">
        <f t="shared" si="73"/>
        <v>I</v>
      </c>
      <c r="AF455">
        <v>9</v>
      </c>
      <c r="AH455" t="s">
        <v>69</v>
      </c>
      <c r="AJ455" t="s">
        <v>71</v>
      </c>
    </row>
    <row r="456" spans="1:36" x14ac:dyDescent="0.2">
      <c r="A456" s="30" t="s">
        <v>68</v>
      </c>
      <c r="B456" s="30"/>
      <c r="C456" s="31">
        <v>45561.411999999997</v>
      </c>
      <c r="D456" s="31"/>
      <c r="E456">
        <f t="shared" si="67"/>
        <v>8409.9976438340946</v>
      </c>
      <c r="F456">
        <f t="shared" si="68"/>
        <v>8410</v>
      </c>
      <c r="G456">
        <f t="shared" si="69"/>
        <v>-7.9652999993413687E-3</v>
      </c>
      <c r="I456">
        <f>+G456</f>
        <v>-7.9652999993413687E-3</v>
      </c>
      <c r="O456">
        <f t="shared" ca="1" si="70"/>
        <v>-0.14669302153417968</v>
      </c>
      <c r="P456">
        <f t="shared" ca="1" si="71"/>
        <v>7.3288823492364263E-2</v>
      </c>
      <c r="Q456" s="2">
        <f t="shared" si="72"/>
        <v>30542.911999999997</v>
      </c>
      <c r="R456">
        <f>G456</f>
        <v>-7.9652999993413687E-3</v>
      </c>
      <c r="S456" s="2"/>
      <c r="W456" s="6" t="str">
        <f t="shared" si="73"/>
        <v>I</v>
      </c>
      <c r="AE456" t="s">
        <v>101</v>
      </c>
      <c r="AJ456" t="s">
        <v>107</v>
      </c>
    </row>
    <row r="457" spans="1:36" x14ac:dyDescent="0.2">
      <c r="A457" s="30" t="s">
        <v>146</v>
      </c>
      <c r="B457" s="30"/>
      <c r="C457" s="31">
        <v>45561.415000000001</v>
      </c>
      <c r="D457" s="31"/>
      <c r="E457">
        <f t="shared" si="67"/>
        <v>8409.9985312454573</v>
      </c>
      <c r="F457">
        <f t="shared" si="68"/>
        <v>8410</v>
      </c>
      <c r="G457">
        <f t="shared" si="69"/>
        <v>-4.9652999950922094E-3</v>
      </c>
      <c r="I457">
        <f>+G457</f>
        <v>-4.9652999950922094E-3</v>
      </c>
      <c r="O457">
        <f t="shared" ca="1" si="70"/>
        <v>-0.14669302153417968</v>
      </c>
      <c r="P457">
        <f t="shared" ca="1" si="71"/>
        <v>7.3288823492364263E-2</v>
      </c>
      <c r="Q457" s="2">
        <f t="shared" si="72"/>
        <v>30542.915000000001</v>
      </c>
      <c r="R457">
        <f>G457</f>
        <v>-4.9652999950922094E-3</v>
      </c>
      <c r="S457" s="2"/>
      <c r="W457" s="6" t="str">
        <f t="shared" si="73"/>
        <v>I</v>
      </c>
    </row>
    <row r="458" spans="1:36" x14ac:dyDescent="0.2">
      <c r="A458" s="30" t="s">
        <v>146</v>
      </c>
      <c r="B458" s="30"/>
      <c r="C458" s="31">
        <v>45585.072999999997</v>
      </c>
      <c r="D458" s="31"/>
      <c r="E458">
        <f t="shared" si="67"/>
        <v>8416.9966572367666</v>
      </c>
      <c r="F458">
        <f t="shared" si="68"/>
        <v>8417</v>
      </c>
      <c r="G458">
        <f t="shared" si="69"/>
        <v>-1.1300610007310752E-2</v>
      </c>
      <c r="I458">
        <f>+G458</f>
        <v>-1.1300610007310752E-2</v>
      </c>
      <c r="O458">
        <f t="shared" ca="1" si="70"/>
        <v>-0.14634342229727759</v>
      </c>
      <c r="P458">
        <f t="shared" ca="1" si="71"/>
        <v>7.3104360070468027E-2</v>
      </c>
      <c r="Q458" s="2">
        <f t="shared" si="72"/>
        <v>30566.572999999997</v>
      </c>
      <c r="R458">
        <f>G458</f>
        <v>-1.1300610007310752E-2</v>
      </c>
      <c r="S458" s="2"/>
      <c r="W458" s="6" t="str">
        <f t="shared" si="73"/>
        <v>I</v>
      </c>
      <c r="AE458" t="s">
        <v>101</v>
      </c>
      <c r="AJ458" t="s">
        <v>107</v>
      </c>
    </row>
    <row r="459" spans="1:36" x14ac:dyDescent="0.2">
      <c r="A459" s="30" t="s">
        <v>147</v>
      </c>
      <c r="B459" s="30"/>
      <c r="C459" s="31">
        <v>45604.387999999999</v>
      </c>
      <c r="D459" s="31"/>
      <c r="E459">
        <f t="shared" si="67"/>
        <v>8422.7101073814174</v>
      </c>
      <c r="F459">
        <f t="shared" si="68"/>
        <v>8422.5</v>
      </c>
      <c r="O459">
        <f t="shared" ca="1" si="70"/>
        <v>-0.1460687371825688</v>
      </c>
      <c r="P459">
        <f t="shared" ca="1" si="71"/>
        <v>7.2959424524692423E-2</v>
      </c>
      <c r="Q459" s="2">
        <f t="shared" si="72"/>
        <v>30585.887999999999</v>
      </c>
      <c r="U459" s="12">
        <v>0.71029307499702554</v>
      </c>
      <c r="W459" s="6" t="str">
        <f t="shared" si="73"/>
        <v>II</v>
      </c>
      <c r="AE459" t="s">
        <v>101</v>
      </c>
      <c r="AJ459" t="s">
        <v>107</v>
      </c>
    </row>
    <row r="460" spans="1:36" x14ac:dyDescent="0.2">
      <c r="A460" s="30" t="s">
        <v>147</v>
      </c>
      <c r="B460" s="30"/>
      <c r="C460" s="31">
        <v>45635.406999999999</v>
      </c>
      <c r="D460" s="31"/>
      <c r="E460">
        <f t="shared" si="67"/>
        <v>8431.8856450483581</v>
      </c>
      <c r="F460">
        <f t="shared" si="68"/>
        <v>8432</v>
      </c>
      <c r="O460">
        <f t="shared" ca="1" si="70"/>
        <v>-0.1455942810753445</v>
      </c>
      <c r="P460">
        <f t="shared" ca="1" si="71"/>
        <v>7.2709081309261819E-2</v>
      </c>
      <c r="Q460" s="2">
        <f t="shared" si="72"/>
        <v>30616.906999999999</v>
      </c>
      <c r="S460" s="2"/>
      <c r="U460" s="12">
        <v>-0.38659056000324199</v>
      </c>
      <c r="W460" s="6" t="str">
        <f t="shared" si="73"/>
        <v>I</v>
      </c>
      <c r="AF460">
        <v>11</v>
      </c>
      <c r="AH460" t="s">
        <v>69</v>
      </c>
      <c r="AJ460" t="s">
        <v>71</v>
      </c>
    </row>
    <row r="461" spans="1:36" x14ac:dyDescent="0.2">
      <c r="A461" s="30" t="s">
        <v>147</v>
      </c>
      <c r="B461" s="30"/>
      <c r="C461" s="31">
        <v>45635.409</v>
      </c>
      <c r="D461" s="31"/>
      <c r="E461">
        <f t="shared" si="67"/>
        <v>8431.8862366559315</v>
      </c>
      <c r="F461">
        <f t="shared" si="68"/>
        <v>8432</v>
      </c>
      <c r="O461">
        <f t="shared" ca="1" si="70"/>
        <v>-0.1455942810753445</v>
      </c>
      <c r="P461">
        <f t="shared" ca="1" si="71"/>
        <v>7.2709081309261819E-2</v>
      </c>
      <c r="Q461" s="2">
        <f t="shared" si="72"/>
        <v>30616.909</v>
      </c>
      <c r="S461" s="2"/>
      <c r="U461" s="12">
        <v>-0.38459056000283454</v>
      </c>
      <c r="W461" s="6" t="str">
        <f t="shared" si="73"/>
        <v>I</v>
      </c>
      <c r="AF461">
        <v>7</v>
      </c>
      <c r="AH461" t="s">
        <v>72</v>
      </c>
      <c r="AJ461" t="s">
        <v>71</v>
      </c>
    </row>
    <row r="462" spans="1:36" x14ac:dyDescent="0.2">
      <c r="A462" s="30" t="s">
        <v>147</v>
      </c>
      <c r="B462" s="30"/>
      <c r="C462" s="31">
        <v>45644.275000000001</v>
      </c>
      <c r="D462" s="31"/>
      <c r="E462">
        <f t="shared" si="67"/>
        <v>8434.508833030899</v>
      </c>
      <c r="F462">
        <f t="shared" si="68"/>
        <v>8434.5</v>
      </c>
      <c r="G462">
        <f>+C462-(C$7+F462*C$8)</f>
        <v>2.9861114999221172E-2</v>
      </c>
      <c r="I462">
        <f>+G462</f>
        <v>2.9861114999221172E-2</v>
      </c>
      <c r="O462">
        <f t="shared" ca="1" si="70"/>
        <v>-0.14546942420502235</v>
      </c>
      <c r="P462">
        <f t="shared" ca="1" si="71"/>
        <v>7.2643201515727451E-2</v>
      </c>
      <c r="Q462" s="2">
        <f t="shared" si="72"/>
        <v>30625.775000000001</v>
      </c>
      <c r="S462">
        <f>G462</f>
        <v>2.9861114999221172E-2</v>
      </c>
      <c r="W462" s="6" t="str">
        <f t="shared" si="73"/>
        <v>II</v>
      </c>
      <c r="AF462">
        <v>7</v>
      </c>
      <c r="AH462" t="s">
        <v>141</v>
      </c>
      <c r="AJ462" t="s">
        <v>71</v>
      </c>
    </row>
    <row r="463" spans="1:36" x14ac:dyDescent="0.2">
      <c r="A463" s="30" t="s">
        <v>148</v>
      </c>
      <c r="B463" s="30"/>
      <c r="C463" s="31">
        <v>45861.413999999997</v>
      </c>
      <c r="D463" s="31"/>
      <c r="E463">
        <f t="shared" si="67"/>
        <v>8498.7393715221988</v>
      </c>
      <c r="F463">
        <f t="shared" si="68"/>
        <v>8498.5</v>
      </c>
      <c r="O463">
        <f t="shared" ca="1" si="70"/>
        <v>-0.14227308832477464</v>
      </c>
      <c r="P463">
        <f t="shared" ca="1" si="71"/>
        <v>7.0956678801247647E-2</v>
      </c>
      <c r="Q463" s="2">
        <f t="shared" si="72"/>
        <v>30842.913999999997</v>
      </c>
      <c r="S463" s="2"/>
      <c r="U463" s="12">
        <v>0.80922399499831954</v>
      </c>
      <c r="W463" s="6" t="str">
        <f t="shared" si="73"/>
        <v>II</v>
      </c>
      <c r="AF463">
        <v>7</v>
      </c>
      <c r="AH463" t="s">
        <v>69</v>
      </c>
      <c r="AJ463" t="s">
        <v>71</v>
      </c>
    </row>
    <row r="464" spans="1:36" x14ac:dyDescent="0.2">
      <c r="A464" s="30" t="s">
        <v>68</v>
      </c>
      <c r="B464" s="30"/>
      <c r="C464" s="31">
        <v>45919.752999999997</v>
      </c>
      <c r="D464" s="31"/>
      <c r="E464">
        <f t="shared" si="67"/>
        <v>8515.9962686482049</v>
      </c>
      <c r="F464">
        <f t="shared" si="68"/>
        <v>8516</v>
      </c>
      <c r="G464">
        <f t="shared" ref="G464:G482" si="79">+C464-(C$7+F464*C$8)</f>
        <v>-1.2614279999979772E-2</v>
      </c>
      <c r="I464">
        <f>+G464</f>
        <v>-1.2614279999979772E-2</v>
      </c>
      <c r="O464">
        <f t="shared" ca="1" si="70"/>
        <v>-0.1413990902325194</v>
      </c>
      <c r="P464">
        <f t="shared" ca="1" si="71"/>
        <v>7.0495520246507071E-2</v>
      </c>
      <c r="Q464" s="2">
        <f t="shared" si="72"/>
        <v>30901.252999999997</v>
      </c>
      <c r="R464">
        <f t="shared" ref="R464:R482" si="80">G464</f>
        <v>-1.2614279999979772E-2</v>
      </c>
      <c r="S464" s="2"/>
      <c r="W464" s="6" t="str">
        <f t="shared" si="73"/>
        <v>I</v>
      </c>
      <c r="AF464">
        <v>7</v>
      </c>
      <c r="AH464" t="s">
        <v>72</v>
      </c>
      <c r="AJ464" t="s">
        <v>71</v>
      </c>
    </row>
    <row r="465" spans="1:36" x14ac:dyDescent="0.2">
      <c r="A465" s="59" t="s">
        <v>1075</v>
      </c>
      <c r="B465" s="60" t="s">
        <v>186</v>
      </c>
      <c r="C465" s="59">
        <v>45923.141000000003</v>
      </c>
      <c r="D465" s="19"/>
      <c r="E465">
        <f t="shared" si="67"/>
        <v>8516.998451878344</v>
      </c>
      <c r="F465">
        <f t="shared" si="68"/>
        <v>8517</v>
      </c>
      <c r="G465">
        <f t="shared" si="79"/>
        <v>-5.2336099979584105E-3</v>
      </c>
      <c r="I465">
        <f>+G465</f>
        <v>-5.2336099979584105E-3</v>
      </c>
      <c r="O465">
        <f t="shared" ca="1" si="70"/>
        <v>-0.14134914748439054</v>
      </c>
      <c r="P465">
        <f t="shared" ca="1" si="71"/>
        <v>7.0469168329093307E-2</v>
      </c>
      <c r="Q465" s="2">
        <f t="shared" si="72"/>
        <v>30904.641000000003</v>
      </c>
      <c r="R465">
        <f t="shared" si="80"/>
        <v>-5.2336099979584105E-3</v>
      </c>
      <c r="S465" s="2"/>
      <c r="W465" s="6" t="str">
        <f t="shared" si="73"/>
        <v>I</v>
      </c>
    </row>
    <row r="466" spans="1:36" x14ac:dyDescent="0.2">
      <c r="A466" s="30" t="s">
        <v>68</v>
      </c>
      <c r="B466" s="30"/>
      <c r="C466" s="31">
        <v>45936.663</v>
      </c>
      <c r="D466" s="31"/>
      <c r="E466">
        <f t="shared" si="67"/>
        <v>8520.9983106852796</v>
      </c>
      <c r="F466">
        <f t="shared" si="68"/>
        <v>8521</v>
      </c>
      <c r="G466">
        <f t="shared" si="79"/>
        <v>-5.7109299959847704E-3</v>
      </c>
      <c r="I466">
        <f>+G466</f>
        <v>-5.7109299959847704E-3</v>
      </c>
      <c r="O466">
        <f t="shared" ca="1" si="70"/>
        <v>-0.14114937649187503</v>
      </c>
      <c r="P466">
        <f t="shared" ca="1" si="71"/>
        <v>7.0363760659438335E-2</v>
      </c>
      <c r="Q466" s="2">
        <f t="shared" si="72"/>
        <v>30918.163</v>
      </c>
      <c r="R466">
        <f t="shared" si="80"/>
        <v>-5.7109299959847704E-3</v>
      </c>
      <c r="S466" s="2"/>
      <c r="W466" s="6" t="str">
        <f t="shared" si="73"/>
        <v>I</v>
      </c>
    </row>
    <row r="467" spans="1:36" x14ac:dyDescent="0.2">
      <c r="A467" s="30" t="s">
        <v>142</v>
      </c>
      <c r="B467" s="30"/>
      <c r="C467" s="31">
        <v>46230.768199999999</v>
      </c>
      <c r="D467" s="31"/>
      <c r="E467">
        <f t="shared" si="67"/>
        <v>8607.9957426025831</v>
      </c>
      <c r="F467">
        <f t="shared" si="68"/>
        <v>8608</v>
      </c>
      <c r="G467">
        <f t="shared" si="79"/>
        <v>-1.4392639997822698E-2</v>
      </c>
      <c r="J467">
        <f>+G467</f>
        <v>-1.4392639997822698E-2</v>
      </c>
      <c r="O467">
        <f t="shared" ca="1" si="70"/>
        <v>-0.13680435740466335</v>
      </c>
      <c r="P467">
        <f t="shared" ca="1" si="71"/>
        <v>6.8071143844442322E-2</v>
      </c>
      <c r="Q467" s="2">
        <f t="shared" si="72"/>
        <v>31212.268199999999</v>
      </c>
      <c r="R467">
        <f t="shared" si="80"/>
        <v>-1.4392639997822698E-2</v>
      </c>
      <c r="S467" s="2"/>
      <c r="W467" s="6" t="str">
        <f t="shared" si="73"/>
        <v>I</v>
      </c>
    </row>
    <row r="468" spans="1:36" x14ac:dyDescent="0.2">
      <c r="A468" s="30" t="s">
        <v>31</v>
      </c>
      <c r="B468" s="30"/>
      <c r="C468" s="31">
        <v>46230.768199999999</v>
      </c>
      <c r="D468" s="31"/>
      <c r="E468">
        <f t="shared" si="67"/>
        <v>8607.9957426025831</v>
      </c>
      <c r="F468">
        <f t="shared" si="68"/>
        <v>8608</v>
      </c>
      <c r="G468">
        <f t="shared" si="79"/>
        <v>-1.4392639997822698E-2</v>
      </c>
      <c r="J468">
        <f>+G468</f>
        <v>-1.4392639997822698E-2</v>
      </c>
      <c r="O468">
        <f t="shared" ca="1" si="70"/>
        <v>-0.13680435740466335</v>
      </c>
      <c r="P468">
        <f t="shared" ca="1" si="71"/>
        <v>6.8071143844442322E-2</v>
      </c>
      <c r="Q468" s="2">
        <f t="shared" si="72"/>
        <v>31212.268199999999</v>
      </c>
      <c r="R468">
        <f t="shared" si="80"/>
        <v>-1.4392639997822698E-2</v>
      </c>
      <c r="S468" s="2"/>
      <c r="W468" s="6" t="str">
        <f t="shared" si="73"/>
        <v>I</v>
      </c>
    </row>
    <row r="469" spans="1:36" x14ac:dyDescent="0.2">
      <c r="A469" s="30" t="s">
        <v>68</v>
      </c>
      <c r="B469" s="30"/>
      <c r="C469" s="31">
        <v>46247.67</v>
      </c>
      <c r="D469" s="31"/>
      <c r="E469">
        <f t="shared" ref="E469:E532" si="81">+(C469-C$7)/C$8</f>
        <v>8612.995359048602</v>
      </c>
      <c r="F469">
        <f t="shared" ref="F469:F532" si="82">ROUND(2*E469,0)/2</f>
        <v>8613</v>
      </c>
      <c r="G469">
        <f t="shared" si="79"/>
        <v>-1.5689289997681044E-2</v>
      </c>
      <c r="I469">
        <f t="shared" ref="I469:I474" si="83">+G469</f>
        <v>-1.5689289997681044E-2</v>
      </c>
      <c r="O469">
        <f t="shared" ref="O469:O532" ca="1" si="84">+C$11+C$12*$F469</f>
        <v>-0.13655464366401898</v>
      </c>
      <c r="P469">
        <f t="shared" ref="P469:P532" ca="1" si="85">+D$11+D$12*$F469</f>
        <v>6.7939384257373586E-2</v>
      </c>
      <c r="Q469" s="2">
        <f t="shared" ref="Q469:Q532" si="86">+C469-15018.5</f>
        <v>31229.17</v>
      </c>
      <c r="R469">
        <f t="shared" si="80"/>
        <v>-1.5689289997681044E-2</v>
      </c>
      <c r="S469" s="2"/>
      <c r="W469" s="6" t="str">
        <f t="shared" ref="W469:W532" si="87">IF(F469=INT(F469),"I","II")</f>
        <v>I</v>
      </c>
      <c r="AE469" t="s">
        <v>104</v>
      </c>
      <c r="AJ469" t="s">
        <v>107</v>
      </c>
    </row>
    <row r="470" spans="1:36" x14ac:dyDescent="0.2">
      <c r="A470" s="30" t="s">
        <v>68</v>
      </c>
      <c r="B470" s="30"/>
      <c r="C470" s="31">
        <v>46247.677000000003</v>
      </c>
      <c r="D470" s="31"/>
      <c r="E470">
        <f t="shared" si="81"/>
        <v>8612.9974296751134</v>
      </c>
      <c r="F470">
        <f t="shared" si="82"/>
        <v>8613</v>
      </c>
      <c r="G470">
        <f t="shared" si="79"/>
        <v>-8.6892899926169775E-3</v>
      </c>
      <c r="I470">
        <f t="shared" si="83"/>
        <v>-8.6892899926169775E-3</v>
      </c>
      <c r="O470">
        <f t="shared" ca="1" si="84"/>
        <v>-0.13655464366401898</v>
      </c>
      <c r="P470">
        <f t="shared" ca="1" si="85"/>
        <v>6.7939384257373586E-2</v>
      </c>
      <c r="Q470" s="2">
        <f t="shared" si="86"/>
        <v>31229.177000000003</v>
      </c>
      <c r="R470">
        <f t="shared" si="80"/>
        <v>-8.6892899926169775E-3</v>
      </c>
      <c r="S470" s="2"/>
      <c r="W470" s="6" t="str">
        <f t="shared" si="87"/>
        <v>I</v>
      </c>
    </row>
    <row r="471" spans="1:36" x14ac:dyDescent="0.2">
      <c r="A471" s="30" t="s">
        <v>68</v>
      </c>
      <c r="B471" s="30"/>
      <c r="C471" s="31">
        <v>46274.718999999997</v>
      </c>
      <c r="D471" s="31"/>
      <c r="E471">
        <f t="shared" si="81"/>
        <v>8620.9965556814095</v>
      </c>
      <c r="F471">
        <f t="shared" si="82"/>
        <v>8621</v>
      </c>
      <c r="G471">
        <f t="shared" si="79"/>
        <v>-1.1643930003629066E-2</v>
      </c>
      <c r="I471">
        <f t="shared" si="83"/>
        <v>-1.1643930003629066E-2</v>
      </c>
      <c r="O471">
        <f t="shared" ca="1" si="84"/>
        <v>-0.13615510167898803</v>
      </c>
      <c r="P471">
        <f t="shared" ca="1" si="85"/>
        <v>6.7728568918063614E-2</v>
      </c>
      <c r="Q471" s="2">
        <f t="shared" si="86"/>
        <v>31256.218999999997</v>
      </c>
      <c r="R471">
        <f t="shared" si="80"/>
        <v>-1.1643930003629066E-2</v>
      </c>
      <c r="S471" s="2"/>
      <c r="W471" s="6" t="str">
        <f t="shared" si="87"/>
        <v>I</v>
      </c>
    </row>
    <row r="472" spans="1:36" x14ac:dyDescent="0.2">
      <c r="A472" s="30" t="s">
        <v>68</v>
      </c>
      <c r="B472" s="30"/>
      <c r="C472" s="31">
        <v>46284.864000000001</v>
      </c>
      <c r="D472" s="31"/>
      <c r="E472">
        <f t="shared" si="81"/>
        <v>8623.9974850998678</v>
      </c>
      <c r="F472">
        <f t="shared" si="82"/>
        <v>8624</v>
      </c>
      <c r="G472">
        <f t="shared" si="79"/>
        <v>-8.5019200050737709E-3</v>
      </c>
      <c r="I472">
        <f t="shared" si="83"/>
        <v>-8.5019200050737709E-3</v>
      </c>
      <c r="O472">
        <f t="shared" ca="1" si="84"/>
        <v>-0.13600527343460139</v>
      </c>
      <c r="P472">
        <f t="shared" ca="1" si="85"/>
        <v>6.7649513165822378E-2</v>
      </c>
      <c r="Q472" s="2">
        <f t="shared" si="86"/>
        <v>31266.364000000001</v>
      </c>
      <c r="R472">
        <f t="shared" si="80"/>
        <v>-8.5019200050737709E-3</v>
      </c>
      <c r="S472" s="2"/>
      <c r="W472" s="6" t="str">
        <f t="shared" si="87"/>
        <v>I</v>
      </c>
    </row>
    <row r="473" spans="1:36" x14ac:dyDescent="0.2">
      <c r="A473" s="30" t="s">
        <v>150</v>
      </c>
      <c r="B473" s="30"/>
      <c r="C473" s="31">
        <v>46298.387000000002</v>
      </c>
      <c r="D473" s="31"/>
      <c r="E473">
        <f t="shared" si="81"/>
        <v>8627.9976397105911</v>
      </c>
      <c r="F473">
        <f t="shared" si="82"/>
        <v>8628</v>
      </c>
      <c r="G473">
        <f t="shared" si="79"/>
        <v>-7.9792399992584251E-3</v>
      </c>
      <c r="I473">
        <f t="shared" si="83"/>
        <v>-7.9792399992584251E-3</v>
      </c>
      <c r="O473">
        <f t="shared" ca="1" si="84"/>
        <v>-0.13580550244208595</v>
      </c>
      <c r="P473">
        <f t="shared" ca="1" si="85"/>
        <v>6.7544105496167378E-2</v>
      </c>
      <c r="Q473" s="2">
        <f t="shared" si="86"/>
        <v>31279.887000000002</v>
      </c>
      <c r="R473">
        <f t="shared" si="80"/>
        <v>-7.9792399992584251E-3</v>
      </c>
      <c r="S473" s="2"/>
      <c r="W473" s="6" t="str">
        <f t="shared" si="87"/>
        <v>I</v>
      </c>
    </row>
    <row r="474" spans="1:36" x14ac:dyDescent="0.2">
      <c r="A474" s="30" t="s">
        <v>151</v>
      </c>
      <c r="B474" s="30"/>
      <c r="C474" s="31">
        <v>46298.391000000003</v>
      </c>
      <c r="D474" s="31"/>
      <c r="E474">
        <f t="shared" si="81"/>
        <v>8627.9988229257397</v>
      </c>
      <c r="F474">
        <f t="shared" si="82"/>
        <v>8628</v>
      </c>
      <c r="G474">
        <f t="shared" si="79"/>
        <v>-3.9792399984435178E-3</v>
      </c>
      <c r="I474">
        <f t="shared" si="83"/>
        <v>-3.9792399984435178E-3</v>
      </c>
      <c r="O474">
        <f t="shared" ca="1" si="84"/>
        <v>-0.13580550244208595</v>
      </c>
      <c r="P474">
        <f t="shared" ca="1" si="85"/>
        <v>6.7544105496167378E-2</v>
      </c>
      <c r="Q474" s="2">
        <f t="shared" si="86"/>
        <v>31279.891000000003</v>
      </c>
      <c r="R474">
        <f t="shared" si="80"/>
        <v>-3.9792399984435178E-3</v>
      </c>
      <c r="S474" s="2"/>
      <c r="W474" s="6" t="str">
        <f t="shared" si="87"/>
        <v>I</v>
      </c>
      <c r="AF474">
        <v>15</v>
      </c>
      <c r="AH474" t="s">
        <v>149</v>
      </c>
      <c r="AJ474" t="s">
        <v>71</v>
      </c>
    </row>
    <row r="475" spans="1:36" x14ac:dyDescent="0.2">
      <c r="A475" s="30" t="s">
        <v>142</v>
      </c>
      <c r="B475" s="30"/>
      <c r="C475" s="31">
        <v>46301.760699999999</v>
      </c>
      <c r="D475" s="31"/>
      <c r="E475">
        <f t="shared" si="81"/>
        <v>8628.9955929465741</v>
      </c>
      <c r="F475">
        <f t="shared" si="82"/>
        <v>8629</v>
      </c>
      <c r="G475">
        <f t="shared" si="79"/>
        <v>-1.4898570007062517E-2</v>
      </c>
      <c r="J475">
        <f>+G475</f>
        <v>-1.4898570007062517E-2</v>
      </c>
      <c r="O475">
        <f t="shared" ca="1" si="84"/>
        <v>-0.13575555969395708</v>
      </c>
      <c r="P475">
        <f t="shared" ca="1" si="85"/>
        <v>6.7517753578753642E-2</v>
      </c>
      <c r="Q475" s="2">
        <f t="shared" si="86"/>
        <v>31283.260699999999</v>
      </c>
      <c r="R475">
        <f t="shared" si="80"/>
        <v>-1.4898570007062517E-2</v>
      </c>
      <c r="S475" s="2"/>
      <c r="W475" s="6" t="str">
        <f t="shared" si="87"/>
        <v>I</v>
      </c>
      <c r="AE475" t="s">
        <v>101</v>
      </c>
      <c r="AJ475" t="s">
        <v>107</v>
      </c>
    </row>
    <row r="476" spans="1:36" x14ac:dyDescent="0.2">
      <c r="A476" s="30" t="s">
        <v>31</v>
      </c>
      <c r="B476" s="30"/>
      <c r="C476" s="31">
        <v>46301.760699999999</v>
      </c>
      <c r="D476" s="31"/>
      <c r="E476">
        <f t="shared" si="81"/>
        <v>8628.9955929465741</v>
      </c>
      <c r="F476">
        <f t="shared" si="82"/>
        <v>8629</v>
      </c>
      <c r="G476">
        <f t="shared" si="79"/>
        <v>-1.4898570007062517E-2</v>
      </c>
      <c r="J476">
        <f>+G476</f>
        <v>-1.4898570007062517E-2</v>
      </c>
      <c r="O476">
        <f t="shared" ca="1" si="84"/>
        <v>-0.13575555969395708</v>
      </c>
      <c r="P476">
        <f t="shared" ca="1" si="85"/>
        <v>6.7517753578753642E-2</v>
      </c>
      <c r="Q476" s="2">
        <f t="shared" si="86"/>
        <v>31283.260699999999</v>
      </c>
      <c r="R476">
        <f t="shared" si="80"/>
        <v>-1.4898570007062517E-2</v>
      </c>
      <c r="S476" s="2"/>
      <c r="W476" s="6" t="str">
        <f t="shared" si="87"/>
        <v>I</v>
      </c>
    </row>
    <row r="477" spans="1:36" x14ac:dyDescent="0.2">
      <c r="A477" s="30" t="s">
        <v>150</v>
      </c>
      <c r="B477" s="30"/>
      <c r="C477" s="31">
        <v>46308.514999999999</v>
      </c>
      <c r="D477" s="31"/>
      <c r="E477">
        <f t="shared" si="81"/>
        <v>8630.9935404646694</v>
      </c>
      <c r="F477">
        <f t="shared" si="82"/>
        <v>8631</v>
      </c>
      <c r="G477">
        <f t="shared" si="79"/>
        <v>-2.1837230000528507E-2</v>
      </c>
      <c r="I477">
        <f t="shared" ref="I477:I482" si="88">+G477</f>
        <v>-2.1837230000528507E-2</v>
      </c>
      <c r="O477">
        <f t="shared" ca="1" si="84"/>
        <v>-0.13565567419769931</v>
      </c>
      <c r="P477">
        <f t="shared" ca="1" si="85"/>
        <v>6.7465049743926142E-2</v>
      </c>
      <c r="Q477" s="2">
        <f t="shared" si="86"/>
        <v>31290.014999999999</v>
      </c>
      <c r="R477">
        <f t="shared" si="80"/>
        <v>-2.1837230000528507E-2</v>
      </c>
      <c r="S477" s="2"/>
      <c r="W477" s="6" t="str">
        <f t="shared" si="87"/>
        <v>I</v>
      </c>
      <c r="AE477" t="s">
        <v>104</v>
      </c>
      <c r="AJ477" t="s">
        <v>107</v>
      </c>
    </row>
    <row r="478" spans="1:36" x14ac:dyDescent="0.2">
      <c r="A478" s="30" t="s">
        <v>151</v>
      </c>
      <c r="B478" s="30"/>
      <c r="C478" s="31">
        <v>46308.517999999996</v>
      </c>
      <c r="D478" s="31"/>
      <c r="E478">
        <f t="shared" si="81"/>
        <v>8630.9944278760286</v>
      </c>
      <c r="F478">
        <f t="shared" si="82"/>
        <v>8631</v>
      </c>
      <c r="G478">
        <f t="shared" si="79"/>
        <v>-1.8837230003555305E-2</v>
      </c>
      <c r="I478">
        <f t="shared" si="88"/>
        <v>-1.8837230003555305E-2</v>
      </c>
      <c r="O478">
        <f t="shared" ca="1" si="84"/>
        <v>-0.13565567419769931</v>
      </c>
      <c r="P478">
        <f t="shared" ca="1" si="85"/>
        <v>6.7465049743926142E-2</v>
      </c>
      <c r="Q478" s="2">
        <f t="shared" si="86"/>
        <v>31290.017999999996</v>
      </c>
      <c r="R478">
        <f t="shared" si="80"/>
        <v>-1.8837230003555305E-2</v>
      </c>
      <c r="S478" s="2"/>
      <c r="W478" s="6" t="str">
        <f t="shared" si="87"/>
        <v>I</v>
      </c>
      <c r="AF478">
        <v>21</v>
      </c>
      <c r="AH478" t="s">
        <v>149</v>
      </c>
      <c r="AJ478" t="s">
        <v>71</v>
      </c>
    </row>
    <row r="479" spans="1:36" x14ac:dyDescent="0.2">
      <c r="A479" s="30" t="s">
        <v>150</v>
      </c>
      <c r="B479" s="30"/>
      <c r="C479" s="31">
        <v>46325.432000000001</v>
      </c>
      <c r="D479" s="31"/>
      <c r="E479">
        <f t="shared" si="81"/>
        <v>8635.99765312825</v>
      </c>
      <c r="F479">
        <f t="shared" si="82"/>
        <v>8636</v>
      </c>
      <c r="G479">
        <f t="shared" si="79"/>
        <v>-7.9338799987453967E-3</v>
      </c>
      <c r="I479">
        <f t="shared" si="88"/>
        <v>-7.9338799987453967E-3</v>
      </c>
      <c r="O479">
        <f t="shared" ca="1" si="84"/>
        <v>-0.13540596045705494</v>
      </c>
      <c r="P479">
        <f t="shared" ca="1" si="85"/>
        <v>6.7333290156857406E-2</v>
      </c>
      <c r="Q479" s="2">
        <f t="shared" si="86"/>
        <v>31306.932000000001</v>
      </c>
      <c r="R479">
        <f t="shared" si="80"/>
        <v>-7.9338799987453967E-3</v>
      </c>
      <c r="S479" s="2"/>
      <c r="W479" s="6" t="str">
        <f t="shared" si="87"/>
        <v>I</v>
      </c>
      <c r="AE479" t="s">
        <v>101</v>
      </c>
      <c r="AJ479" t="s">
        <v>107</v>
      </c>
    </row>
    <row r="480" spans="1:36" x14ac:dyDescent="0.2">
      <c r="A480" s="30" t="s">
        <v>151</v>
      </c>
      <c r="B480" s="30"/>
      <c r="C480" s="31">
        <v>46325.434000000001</v>
      </c>
      <c r="D480" s="31"/>
      <c r="E480">
        <f t="shared" si="81"/>
        <v>8635.9982447358252</v>
      </c>
      <c r="F480">
        <f t="shared" si="82"/>
        <v>8636</v>
      </c>
      <c r="G480">
        <f t="shared" si="79"/>
        <v>-5.9338799983379431E-3</v>
      </c>
      <c r="I480">
        <f t="shared" si="88"/>
        <v>-5.9338799983379431E-3</v>
      </c>
      <c r="O480">
        <f t="shared" ca="1" si="84"/>
        <v>-0.13540596045705494</v>
      </c>
      <c r="P480">
        <f t="shared" ca="1" si="85"/>
        <v>6.7333290156857406E-2</v>
      </c>
      <c r="Q480" s="2">
        <f t="shared" si="86"/>
        <v>31306.934000000001</v>
      </c>
      <c r="R480">
        <f t="shared" si="80"/>
        <v>-5.9338799983379431E-3</v>
      </c>
      <c r="S480" s="2"/>
      <c r="W480" s="6" t="str">
        <f t="shared" si="87"/>
        <v>I</v>
      </c>
      <c r="AF480">
        <v>14</v>
      </c>
      <c r="AH480" t="s">
        <v>149</v>
      </c>
      <c r="AJ480" t="s">
        <v>71</v>
      </c>
    </row>
    <row r="481" spans="1:36" x14ac:dyDescent="0.2">
      <c r="A481" s="30" t="s">
        <v>68</v>
      </c>
      <c r="B481" s="30"/>
      <c r="C481" s="31">
        <v>46345.714999999997</v>
      </c>
      <c r="D481" s="31"/>
      <c r="E481">
        <f t="shared" si="81"/>
        <v>8641.9974413386535</v>
      </c>
      <c r="F481">
        <f t="shared" si="82"/>
        <v>8642</v>
      </c>
      <c r="G481">
        <f t="shared" si="79"/>
        <v>-8.6498599994229153E-3</v>
      </c>
      <c r="I481">
        <f t="shared" si="88"/>
        <v>-8.6498599994229153E-3</v>
      </c>
      <c r="O481">
        <f t="shared" ca="1" si="84"/>
        <v>-0.13510630396828177</v>
      </c>
      <c r="P481">
        <f t="shared" ca="1" si="85"/>
        <v>6.7175178652374906E-2</v>
      </c>
      <c r="Q481" s="2">
        <f t="shared" si="86"/>
        <v>31327.214999999997</v>
      </c>
      <c r="R481">
        <f t="shared" si="80"/>
        <v>-8.6498599994229153E-3</v>
      </c>
      <c r="S481" s="2"/>
      <c r="W481" s="6" t="str">
        <f t="shared" si="87"/>
        <v>I</v>
      </c>
      <c r="AE481" t="s">
        <v>101</v>
      </c>
      <c r="AJ481" t="s">
        <v>107</v>
      </c>
    </row>
    <row r="482" spans="1:36" x14ac:dyDescent="0.2">
      <c r="A482" s="30" t="s">
        <v>150</v>
      </c>
      <c r="B482" s="30"/>
      <c r="C482" s="31">
        <v>46359.235000000001</v>
      </c>
      <c r="D482" s="31"/>
      <c r="E482">
        <f t="shared" si="81"/>
        <v>8645.9967085380176</v>
      </c>
      <c r="F482">
        <f t="shared" si="82"/>
        <v>8646</v>
      </c>
      <c r="G482">
        <f t="shared" si="79"/>
        <v>-1.1127179997856729E-2</v>
      </c>
      <c r="I482">
        <f t="shared" si="88"/>
        <v>-1.1127179997856729E-2</v>
      </c>
      <c r="O482">
        <f t="shared" ca="1" si="84"/>
        <v>-0.13490653297576627</v>
      </c>
      <c r="P482">
        <f t="shared" ca="1" si="85"/>
        <v>6.7069770982719934E-2</v>
      </c>
      <c r="Q482" s="2">
        <f t="shared" si="86"/>
        <v>31340.735000000001</v>
      </c>
      <c r="R482">
        <f t="shared" si="80"/>
        <v>-1.1127179997856729E-2</v>
      </c>
      <c r="S482" s="2"/>
      <c r="W482" s="6" t="str">
        <f t="shared" si="87"/>
        <v>I</v>
      </c>
    </row>
    <row r="483" spans="1:36" x14ac:dyDescent="0.2">
      <c r="A483" s="30" t="s">
        <v>150</v>
      </c>
      <c r="B483" s="30"/>
      <c r="C483" s="31">
        <v>46373.241999999998</v>
      </c>
      <c r="D483" s="31"/>
      <c r="E483">
        <f t="shared" si="81"/>
        <v>8650.1400321816163</v>
      </c>
      <c r="F483">
        <f t="shared" si="82"/>
        <v>8650</v>
      </c>
      <c r="O483">
        <f t="shared" ca="1" si="84"/>
        <v>-0.13470676198325077</v>
      </c>
      <c r="P483">
        <f t="shared" ca="1" si="85"/>
        <v>6.6964363313064934E-2</v>
      </c>
      <c r="Q483" s="2">
        <f t="shared" si="86"/>
        <v>31354.741999999998</v>
      </c>
      <c r="S483" s="2"/>
      <c r="U483" s="12">
        <v>0.47339549999742303</v>
      </c>
      <c r="W483" s="6" t="str">
        <f t="shared" si="87"/>
        <v>I</v>
      </c>
      <c r="AE483" t="s">
        <v>101</v>
      </c>
      <c r="AF483">
        <v>14</v>
      </c>
      <c r="AH483" t="s">
        <v>149</v>
      </c>
      <c r="AJ483" t="s">
        <v>71</v>
      </c>
    </row>
    <row r="484" spans="1:36" x14ac:dyDescent="0.2">
      <c r="A484" s="59" t="s">
        <v>1398</v>
      </c>
      <c r="B484" s="60" t="s">
        <v>186</v>
      </c>
      <c r="C484" s="59">
        <v>46622.928</v>
      </c>
      <c r="D484" s="19"/>
      <c r="E484">
        <f t="shared" si="81"/>
        <v>8723.9980965262948</v>
      </c>
      <c r="F484">
        <f t="shared" si="82"/>
        <v>8724</v>
      </c>
      <c r="G484">
        <f t="shared" ref="G484:G499" si="89">+C484-(C$7+F484*C$8)</f>
        <v>-6.4349199965363368E-3</v>
      </c>
      <c r="I484">
        <f t="shared" ref="I484:I499" si="90">+G484</f>
        <v>-6.4349199965363368E-3</v>
      </c>
      <c r="O484">
        <f t="shared" ca="1" si="84"/>
        <v>-0.13101099862171439</v>
      </c>
      <c r="P484">
        <f t="shared" ca="1" si="85"/>
        <v>6.5014321424447657E-2</v>
      </c>
      <c r="Q484" s="2">
        <f t="shared" si="86"/>
        <v>31604.428</v>
      </c>
      <c r="R484">
        <f t="shared" ref="R484:R499" si="91">G484</f>
        <v>-6.4349199965363368E-3</v>
      </c>
      <c r="S484" s="2"/>
      <c r="W484" s="6" t="str">
        <f t="shared" si="87"/>
        <v>I</v>
      </c>
      <c r="AF484">
        <v>6</v>
      </c>
      <c r="AH484" t="s">
        <v>72</v>
      </c>
      <c r="AJ484" t="s">
        <v>71</v>
      </c>
    </row>
    <row r="485" spans="1:36" x14ac:dyDescent="0.2">
      <c r="A485" s="30" t="s">
        <v>68</v>
      </c>
      <c r="B485" s="30"/>
      <c r="C485" s="31">
        <v>46629.686999999998</v>
      </c>
      <c r="D485" s="31"/>
      <c r="E485">
        <f t="shared" si="81"/>
        <v>8725.9974343221893</v>
      </c>
      <c r="F485">
        <f t="shared" si="82"/>
        <v>8726</v>
      </c>
      <c r="G485">
        <f t="shared" si="89"/>
        <v>-8.6735800068709068E-3</v>
      </c>
      <c r="I485">
        <f t="shared" si="90"/>
        <v>-8.6735800068709068E-3</v>
      </c>
      <c r="O485">
        <f t="shared" ca="1" si="84"/>
        <v>-0.13091111312545661</v>
      </c>
      <c r="P485">
        <f t="shared" ca="1" si="85"/>
        <v>6.4961617589620158E-2</v>
      </c>
      <c r="Q485" s="2">
        <f t="shared" si="86"/>
        <v>31611.186999999998</v>
      </c>
      <c r="R485">
        <f t="shared" si="91"/>
        <v>-8.6735800068709068E-3</v>
      </c>
      <c r="S485" s="2"/>
      <c r="W485" s="6" t="str">
        <f t="shared" si="87"/>
        <v>I</v>
      </c>
    </row>
    <row r="486" spans="1:36" x14ac:dyDescent="0.2">
      <c r="A486" s="59" t="s">
        <v>1075</v>
      </c>
      <c r="B486" s="60" t="s">
        <v>186</v>
      </c>
      <c r="C486" s="59">
        <v>46643.197999999997</v>
      </c>
      <c r="D486" s="19"/>
      <c r="E486">
        <f t="shared" si="81"/>
        <v>8729.9940392874687</v>
      </c>
      <c r="F486">
        <f t="shared" si="82"/>
        <v>8730</v>
      </c>
      <c r="G486">
        <f t="shared" si="89"/>
        <v>-2.0150900003500283E-2</v>
      </c>
      <c r="I486">
        <f t="shared" si="90"/>
        <v>-2.0150900003500283E-2</v>
      </c>
      <c r="O486">
        <f t="shared" ca="1" si="84"/>
        <v>-0.13071134213294117</v>
      </c>
      <c r="P486">
        <f t="shared" ca="1" si="85"/>
        <v>6.4856209919965158E-2</v>
      </c>
      <c r="Q486" s="2">
        <f t="shared" si="86"/>
        <v>31624.697999999997</v>
      </c>
      <c r="R486">
        <f t="shared" si="91"/>
        <v>-2.0150900003500283E-2</v>
      </c>
      <c r="S486" s="2"/>
      <c r="W486" s="6" t="str">
        <f t="shared" si="87"/>
        <v>I</v>
      </c>
    </row>
    <row r="487" spans="1:36" x14ac:dyDescent="0.2">
      <c r="A487" s="59" t="s">
        <v>1398</v>
      </c>
      <c r="B487" s="60" t="s">
        <v>186</v>
      </c>
      <c r="C487" s="59">
        <v>46680.39</v>
      </c>
      <c r="D487" s="19"/>
      <c r="E487">
        <f t="shared" si="81"/>
        <v>8740.9955737311593</v>
      </c>
      <c r="F487">
        <f t="shared" si="82"/>
        <v>8741</v>
      </c>
      <c r="G487">
        <f t="shared" si="89"/>
        <v>-1.4963530004024506E-2</v>
      </c>
      <c r="I487">
        <f t="shared" si="90"/>
        <v>-1.4963530004024506E-2</v>
      </c>
      <c r="O487">
        <f t="shared" ca="1" si="84"/>
        <v>-0.13016197190352358</v>
      </c>
      <c r="P487">
        <f t="shared" ca="1" si="85"/>
        <v>6.4566338828413949E-2</v>
      </c>
      <c r="Q487" s="2">
        <f t="shared" si="86"/>
        <v>31661.89</v>
      </c>
      <c r="R487">
        <f t="shared" si="91"/>
        <v>-1.4963530004024506E-2</v>
      </c>
      <c r="S487" s="2"/>
      <c r="W487" s="6" t="str">
        <f t="shared" si="87"/>
        <v>I</v>
      </c>
    </row>
    <row r="488" spans="1:36" x14ac:dyDescent="0.2">
      <c r="A488" s="59" t="s">
        <v>1398</v>
      </c>
      <c r="B488" s="60" t="s">
        <v>186</v>
      </c>
      <c r="C488" s="59">
        <v>46680.392999999996</v>
      </c>
      <c r="D488" s="19"/>
      <c r="E488">
        <f t="shared" si="81"/>
        <v>8740.9964611425203</v>
      </c>
      <c r="F488">
        <f t="shared" si="82"/>
        <v>8741</v>
      </c>
      <c r="G488">
        <f t="shared" si="89"/>
        <v>-1.1963530007051304E-2</v>
      </c>
      <c r="I488">
        <f t="shared" si="90"/>
        <v>-1.1963530007051304E-2</v>
      </c>
      <c r="O488">
        <f t="shared" ca="1" si="84"/>
        <v>-0.13016197190352358</v>
      </c>
      <c r="P488">
        <f t="shared" ca="1" si="85"/>
        <v>6.4566338828413949E-2</v>
      </c>
      <c r="Q488" s="2">
        <f t="shared" si="86"/>
        <v>31661.892999999996</v>
      </c>
      <c r="R488">
        <f t="shared" si="91"/>
        <v>-1.1963530007051304E-2</v>
      </c>
      <c r="S488" s="2"/>
      <c r="W488" s="6" t="str">
        <f t="shared" si="87"/>
        <v>I</v>
      </c>
      <c r="AE488" t="s">
        <v>101</v>
      </c>
      <c r="AJ488" t="s">
        <v>107</v>
      </c>
    </row>
    <row r="489" spans="1:36" x14ac:dyDescent="0.2">
      <c r="A489" s="59" t="s">
        <v>1398</v>
      </c>
      <c r="B489" s="60" t="s">
        <v>186</v>
      </c>
      <c r="C489" s="59">
        <v>46680.396999999997</v>
      </c>
      <c r="D489" s="19"/>
      <c r="E489">
        <f t="shared" si="81"/>
        <v>8740.997644357667</v>
      </c>
      <c r="F489">
        <f t="shared" si="82"/>
        <v>8741</v>
      </c>
      <c r="G489">
        <f t="shared" si="89"/>
        <v>-7.9635300062363967E-3</v>
      </c>
      <c r="I489">
        <f t="shared" si="90"/>
        <v>-7.9635300062363967E-3</v>
      </c>
      <c r="O489">
        <f t="shared" ca="1" si="84"/>
        <v>-0.13016197190352358</v>
      </c>
      <c r="P489">
        <f t="shared" ca="1" si="85"/>
        <v>6.4566338828413949E-2</v>
      </c>
      <c r="Q489" s="2">
        <f t="shared" si="86"/>
        <v>31661.896999999997</v>
      </c>
      <c r="R489">
        <f t="shared" si="91"/>
        <v>-7.9635300062363967E-3</v>
      </c>
      <c r="S489" s="2"/>
      <c r="W489" s="6" t="str">
        <f t="shared" si="87"/>
        <v>I</v>
      </c>
      <c r="AE489" t="s">
        <v>101</v>
      </c>
      <c r="AJ489" t="s">
        <v>107</v>
      </c>
    </row>
    <row r="490" spans="1:36" x14ac:dyDescent="0.2">
      <c r="A490" s="59" t="s">
        <v>1398</v>
      </c>
      <c r="B490" s="60" t="s">
        <v>186</v>
      </c>
      <c r="C490" s="59">
        <v>46680.396999999997</v>
      </c>
      <c r="D490" s="19"/>
      <c r="E490">
        <f t="shared" si="81"/>
        <v>8740.997644357667</v>
      </c>
      <c r="F490">
        <f t="shared" si="82"/>
        <v>8741</v>
      </c>
      <c r="G490">
        <f t="shared" si="89"/>
        <v>-7.9635300062363967E-3</v>
      </c>
      <c r="I490">
        <f t="shared" si="90"/>
        <v>-7.9635300062363967E-3</v>
      </c>
      <c r="O490">
        <f t="shared" ca="1" si="84"/>
        <v>-0.13016197190352358</v>
      </c>
      <c r="P490">
        <f t="shared" ca="1" si="85"/>
        <v>6.4566338828413949E-2</v>
      </c>
      <c r="Q490" s="2">
        <f t="shared" si="86"/>
        <v>31661.896999999997</v>
      </c>
      <c r="R490">
        <f t="shared" si="91"/>
        <v>-7.9635300062363967E-3</v>
      </c>
      <c r="S490" s="2"/>
      <c r="W490" s="6" t="str">
        <f t="shared" si="87"/>
        <v>I</v>
      </c>
    </row>
    <row r="491" spans="1:36" x14ac:dyDescent="0.2">
      <c r="A491" s="59" t="s">
        <v>1398</v>
      </c>
      <c r="B491" s="60" t="s">
        <v>186</v>
      </c>
      <c r="C491" s="59">
        <v>46680.4</v>
      </c>
      <c r="D491" s="19"/>
      <c r="E491">
        <f t="shared" si="81"/>
        <v>8740.9985317690298</v>
      </c>
      <c r="F491">
        <f t="shared" si="82"/>
        <v>8741</v>
      </c>
      <c r="G491">
        <f t="shared" si="89"/>
        <v>-4.9635300019872375E-3</v>
      </c>
      <c r="I491">
        <f t="shared" si="90"/>
        <v>-4.9635300019872375E-3</v>
      </c>
      <c r="O491">
        <f t="shared" ca="1" si="84"/>
        <v>-0.13016197190352358</v>
      </c>
      <c r="P491">
        <f t="shared" ca="1" si="85"/>
        <v>6.4566338828413949E-2</v>
      </c>
      <c r="Q491" s="2">
        <f t="shared" si="86"/>
        <v>31661.9</v>
      </c>
      <c r="R491">
        <f t="shared" si="91"/>
        <v>-4.9635300019872375E-3</v>
      </c>
      <c r="S491" s="2"/>
      <c r="W491" s="6" t="str">
        <f t="shared" si="87"/>
        <v>I</v>
      </c>
    </row>
    <row r="492" spans="1:36" x14ac:dyDescent="0.2">
      <c r="A492" s="59" t="s">
        <v>1398</v>
      </c>
      <c r="B492" s="60" t="s">
        <v>186</v>
      </c>
      <c r="C492" s="59">
        <v>46680.400999999998</v>
      </c>
      <c r="D492" s="19"/>
      <c r="E492">
        <f t="shared" si="81"/>
        <v>8740.9988275728156</v>
      </c>
      <c r="F492">
        <f t="shared" si="82"/>
        <v>8741</v>
      </c>
      <c r="G492">
        <f t="shared" si="89"/>
        <v>-3.9635300054214895E-3</v>
      </c>
      <c r="I492">
        <f t="shared" si="90"/>
        <v>-3.9635300054214895E-3</v>
      </c>
      <c r="O492">
        <f t="shared" ca="1" si="84"/>
        <v>-0.13016197190352358</v>
      </c>
      <c r="P492">
        <f t="shared" ca="1" si="85"/>
        <v>6.4566338828413949E-2</v>
      </c>
      <c r="Q492" s="2">
        <f t="shared" si="86"/>
        <v>31661.900999999998</v>
      </c>
      <c r="R492">
        <f t="shared" si="91"/>
        <v>-3.9635300054214895E-3</v>
      </c>
      <c r="S492" s="2"/>
      <c r="W492" s="6" t="str">
        <f t="shared" si="87"/>
        <v>I</v>
      </c>
      <c r="AE492" t="s">
        <v>101</v>
      </c>
      <c r="AJ492" t="s">
        <v>107</v>
      </c>
    </row>
    <row r="493" spans="1:36" x14ac:dyDescent="0.2">
      <c r="A493" s="30" t="s">
        <v>68</v>
      </c>
      <c r="B493" s="30"/>
      <c r="C493" s="31">
        <v>46683.77</v>
      </c>
      <c r="D493" s="31"/>
      <c r="E493">
        <f t="shared" si="81"/>
        <v>8741.9953905309994</v>
      </c>
      <c r="F493">
        <f t="shared" si="82"/>
        <v>8742</v>
      </c>
      <c r="G493">
        <f t="shared" si="89"/>
        <v>-1.5582860003632959E-2</v>
      </c>
      <c r="I493">
        <f t="shared" si="90"/>
        <v>-1.5582860003632959E-2</v>
      </c>
      <c r="O493">
        <f t="shared" ca="1" si="84"/>
        <v>-0.13011202915539472</v>
      </c>
      <c r="P493">
        <f t="shared" ca="1" si="85"/>
        <v>6.4539986911000186E-2</v>
      </c>
      <c r="Q493" s="2">
        <f t="shared" si="86"/>
        <v>31665.269999999997</v>
      </c>
      <c r="R493">
        <f t="shared" si="91"/>
        <v>-1.5582860003632959E-2</v>
      </c>
      <c r="S493" s="2"/>
      <c r="W493" s="6" t="str">
        <f t="shared" si="87"/>
        <v>I</v>
      </c>
    </row>
    <row r="494" spans="1:36" x14ac:dyDescent="0.2">
      <c r="A494" s="30" t="s">
        <v>152</v>
      </c>
      <c r="B494" s="30"/>
      <c r="C494" s="31">
        <v>46964.377999999997</v>
      </c>
      <c r="D494" s="31"/>
      <c r="E494">
        <f t="shared" si="81"/>
        <v>8825.0002995752839</v>
      </c>
      <c r="F494">
        <f t="shared" si="82"/>
        <v>8825</v>
      </c>
      <c r="G494">
        <f t="shared" si="89"/>
        <v>1.0127499990630895E-3</v>
      </c>
      <c r="I494">
        <f t="shared" si="90"/>
        <v>1.0127499990630895E-3</v>
      </c>
      <c r="O494">
        <f t="shared" ca="1" si="84"/>
        <v>-0.12596678106069847</v>
      </c>
      <c r="P494">
        <f t="shared" ca="1" si="85"/>
        <v>6.2352777765659173E-2</v>
      </c>
      <c r="Q494" s="2">
        <f t="shared" si="86"/>
        <v>31945.877999999997</v>
      </c>
      <c r="R494">
        <f t="shared" si="91"/>
        <v>1.0127499990630895E-3</v>
      </c>
      <c r="S494" s="2"/>
      <c r="W494" s="6" t="str">
        <f t="shared" si="87"/>
        <v>I</v>
      </c>
    </row>
    <row r="495" spans="1:36" x14ac:dyDescent="0.2">
      <c r="A495" s="30" t="s">
        <v>152</v>
      </c>
      <c r="B495" s="30"/>
      <c r="C495" s="31">
        <v>46974.51</v>
      </c>
      <c r="D495" s="31"/>
      <c r="E495">
        <f t="shared" si="81"/>
        <v>8827.9973835445126</v>
      </c>
      <c r="F495">
        <f t="shared" si="82"/>
        <v>8828</v>
      </c>
      <c r="G495">
        <f t="shared" si="89"/>
        <v>-8.8452400013920851E-3</v>
      </c>
      <c r="I495">
        <f t="shared" si="90"/>
        <v>-8.8452400013920851E-3</v>
      </c>
      <c r="O495">
        <f t="shared" ca="1" si="84"/>
        <v>-0.12581695281631183</v>
      </c>
      <c r="P495">
        <f t="shared" ca="1" si="85"/>
        <v>6.2273722013417937E-2</v>
      </c>
      <c r="Q495" s="2">
        <f t="shared" si="86"/>
        <v>31956.010000000002</v>
      </c>
      <c r="R495">
        <f t="shared" si="91"/>
        <v>-8.8452400013920851E-3</v>
      </c>
      <c r="S495" s="2"/>
      <c r="W495" s="6" t="str">
        <f t="shared" si="87"/>
        <v>I</v>
      </c>
    </row>
    <row r="496" spans="1:36" x14ac:dyDescent="0.2">
      <c r="A496" s="30" t="s">
        <v>153</v>
      </c>
      <c r="B496" s="30"/>
      <c r="C496" s="31">
        <v>46974.510999999999</v>
      </c>
      <c r="D496" s="31"/>
      <c r="E496">
        <f t="shared" si="81"/>
        <v>8827.9976793482983</v>
      </c>
      <c r="F496">
        <f t="shared" si="82"/>
        <v>8828</v>
      </c>
      <c r="G496">
        <f t="shared" si="89"/>
        <v>-7.8452400048263371E-3</v>
      </c>
      <c r="I496">
        <f t="shared" si="90"/>
        <v>-7.8452400048263371E-3</v>
      </c>
      <c r="O496">
        <f t="shared" ca="1" si="84"/>
        <v>-0.12581695281631183</v>
      </c>
      <c r="P496">
        <f t="shared" ca="1" si="85"/>
        <v>6.2273722013417937E-2</v>
      </c>
      <c r="Q496" s="2">
        <f t="shared" si="86"/>
        <v>31956.010999999999</v>
      </c>
      <c r="R496">
        <f t="shared" si="91"/>
        <v>-7.8452400048263371E-3</v>
      </c>
      <c r="S496" s="2"/>
      <c r="W496" s="6" t="str">
        <f t="shared" si="87"/>
        <v>I</v>
      </c>
    </row>
    <row r="497" spans="1:36" x14ac:dyDescent="0.2">
      <c r="A497" s="30" t="s">
        <v>68</v>
      </c>
      <c r="B497" s="30"/>
      <c r="C497" s="31">
        <v>46994.79</v>
      </c>
      <c r="D497" s="31"/>
      <c r="E497">
        <f t="shared" si="81"/>
        <v>8833.9962843435551</v>
      </c>
      <c r="F497">
        <f t="shared" si="82"/>
        <v>8834</v>
      </c>
      <c r="G497">
        <f t="shared" si="89"/>
        <v>-1.2561219999042805E-2</v>
      </c>
      <c r="I497">
        <f t="shared" si="90"/>
        <v>-1.2561219999042805E-2</v>
      </c>
      <c r="O497">
        <f t="shared" ca="1" si="84"/>
        <v>-0.12551729632753861</v>
      </c>
      <c r="P497">
        <f t="shared" ca="1" si="85"/>
        <v>6.2115610508935465E-2</v>
      </c>
      <c r="Q497" s="2">
        <f t="shared" si="86"/>
        <v>31976.29</v>
      </c>
      <c r="R497">
        <f t="shared" si="91"/>
        <v>-1.2561219999042805E-2</v>
      </c>
      <c r="S497" s="2"/>
      <c r="W497" s="6" t="str">
        <f t="shared" si="87"/>
        <v>I</v>
      </c>
    </row>
    <row r="498" spans="1:36" x14ac:dyDescent="0.2">
      <c r="A498" s="30" t="s">
        <v>154</v>
      </c>
      <c r="B498" s="30"/>
      <c r="C498" s="31">
        <v>47018.451999999997</v>
      </c>
      <c r="D498" s="31"/>
      <c r="E498">
        <f t="shared" si="81"/>
        <v>8840.9955935500129</v>
      </c>
      <c r="F498">
        <f t="shared" si="82"/>
        <v>8841</v>
      </c>
      <c r="G498">
        <f t="shared" si="89"/>
        <v>-1.4896530003170483E-2</v>
      </c>
      <c r="I498">
        <f t="shared" si="90"/>
        <v>-1.4896530003170483E-2</v>
      </c>
      <c r="O498">
        <f t="shared" ca="1" si="84"/>
        <v>-0.12516769709063652</v>
      </c>
      <c r="P498">
        <f t="shared" ca="1" si="85"/>
        <v>6.1931147087039229E-2</v>
      </c>
      <c r="Q498" s="2">
        <f t="shared" si="86"/>
        <v>31999.951999999997</v>
      </c>
      <c r="R498">
        <f t="shared" si="91"/>
        <v>-1.4896530003170483E-2</v>
      </c>
      <c r="S498" s="2"/>
      <c r="W498" s="6" t="str">
        <f t="shared" si="87"/>
        <v>I</v>
      </c>
    </row>
    <row r="499" spans="1:36" x14ac:dyDescent="0.2">
      <c r="A499" s="59" t="s">
        <v>1075</v>
      </c>
      <c r="B499" s="60" t="s">
        <v>186</v>
      </c>
      <c r="C499" s="59">
        <v>47059.031000000003</v>
      </c>
      <c r="D499" s="19"/>
      <c r="E499">
        <f t="shared" si="81"/>
        <v>8852.9990154200532</v>
      </c>
      <c r="F499">
        <f t="shared" si="82"/>
        <v>8853</v>
      </c>
      <c r="G499">
        <f t="shared" si="89"/>
        <v>-3.3284899982390925E-3</v>
      </c>
      <c r="I499">
        <f t="shared" si="90"/>
        <v>-3.3284899982390925E-3</v>
      </c>
      <c r="O499">
        <f t="shared" ca="1" si="84"/>
        <v>-0.12456838411309007</v>
      </c>
      <c r="P499">
        <f t="shared" ca="1" si="85"/>
        <v>6.1614924078074257E-2</v>
      </c>
      <c r="Q499" s="2">
        <f t="shared" si="86"/>
        <v>32040.531000000003</v>
      </c>
      <c r="R499">
        <f t="shared" si="91"/>
        <v>-3.3284899982390925E-3</v>
      </c>
      <c r="S499" s="2"/>
      <c r="W499" s="6" t="str">
        <f t="shared" si="87"/>
        <v>I</v>
      </c>
    </row>
    <row r="500" spans="1:36" x14ac:dyDescent="0.2">
      <c r="A500" s="30" t="s">
        <v>155</v>
      </c>
      <c r="B500" s="30"/>
      <c r="C500" s="31">
        <v>47330.43</v>
      </c>
      <c r="D500" s="31"/>
      <c r="E500">
        <f t="shared" si="81"/>
        <v>8933.2798673904526</v>
      </c>
      <c r="F500">
        <f t="shared" si="82"/>
        <v>8933.5</v>
      </c>
      <c r="O500">
        <f t="shared" ca="1" si="84"/>
        <v>-0.12054799288871604</v>
      </c>
      <c r="P500">
        <f t="shared" ca="1" si="85"/>
        <v>5.9493594726267612E-2</v>
      </c>
      <c r="Q500" s="2">
        <f t="shared" si="86"/>
        <v>32311.93</v>
      </c>
      <c r="S500" s="2"/>
      <c r="U500" s="12">
        <v>-0.74418455499835545</v>
      </c>
      <c r="W500" s="6" t="str">
        <f t="shared" si="87"/>
        <v>II</v>
      </c>
    </row>
    <row r="501" spans="1:36" x14ac:dyDescent="0.2">
      <c r="A501" s="30" t="s">
        <v>30</v>
      </c>
      <c r="B501" s="30"/>
      <c r="C501" s="31">
        <v>47383.563199999997</v>
      </c>
      <c r="D501" s="31"/>
      <c r="E501">
        <f t="shared" si="81"/>
        <v>8948.9968691624308</v>
      </c>
      <c r="F501">
        <f t="shared" si="82"/>
        <v>8949</v>
      </c>
      <c r="G501">
        <f>+C501-(C$7+F501*C$8)</f>
        <v>-1.0584170006040949E-2</v>
      </c>
      <c r="J501">
        <f>+G501</f>
        <v>-1.0584170006040949E-2</v>
      </c>
      <c r="O501">
        <f t="shared" ca="1" si="84"/>
        <v>-0.11977388029271852</v>
      </c>
      <c r="P501">
        <f t="shared" ca="1" si="85"/>
        <v>5.9085140006354536E-2</v>
      </c>
      <c r="Q501" s="2">
        <f t="shared" si="86"/>
        <v>32365.063199999997</v>
      </c>
      <c r="R501">
        <f>G501</f>
        <v>-1.0584170006040949E-2</v>
      </c>
      <c r="S501" s="2"/>
      <c r="W501" s="6" t="str">
        <f t="shared" si="87"/>
        <v>I</v>
      </c>
      <c r="AE501" t="s">
        <v>101</v>
      </c>
      <c r="AJ501" t="s">
        <v>107</v>
      </c>
    </row>
    <row r="502" spans="1:36" x14ac:dyDescent="0.2">
      <c r="A502" s="30" t="s">
        <v>30</v>
      </c>
      <c r="B502" s="33" t="s">
        <v>186</v>
      </c>
      <c r="C502" s="31">
        <v>47390.324999999997</v>
      </c>
      <c r="D502" s="31"/>
      <c r="E502">
        <f t="shared" si="81"/>
        <v>8950.9970352089294</v>
      </c>
      <c r="F502">
        <f t="shared" si="82"/>
        <v>8951</v>
      </c>
      <c r="G502">
        <f>+C502-(C$7+F502*C$8)</f>
        <v>-1.0022829999797978E-2</v>
      </c>
      <c r="J502">
        <f>+G502</f>
        <v>-1.0022829999797978E-2</v>
      </c>
      <c r="O502">
        <f t="shared" ca="1" si="84"/>
        <v>-0.11967399479646079</v>
      </c>
      <c r="P502">
        <f t="shared" ca="1" si="85"/>
        <v>5.9032436171527036E-2</v>
      </c>
      <c r="Q502" s="2">
        <f t="shared" si="86"/>
        <v>32371.824999999997</v>
      </c>
      <c r="R502">
        <f>G502</f>
        <v>-1.0022829999797978E-2</v>
      </c>
      <c r="S502" s="2"/>
      <c r="W502" s="6" t="str">
        <f t="shared" si="87"/>
        <v>I</v>
      </c>
      <c r="AF502">
        <v>6</v>
      </c>
      <c r="AH502" t="s">
        <v>72</v>
      </c>
      <c r="AJ502" t="s">
        <v>71</v>
      </c>
    </row>
    <row r="503" spans="1:36" x14ac:dyDescent="0.2">
      <c r="A503" s="30" t="s">
        <v>156</v>
      </c>
      <c r="B503" s="30"/>
      <c r="C503" s="31">
        <v>47392.481</v>
      </c>
      <c r="D503" s="31"/>
      <c r="E503">
        <f t="shared" si="81"/>
        <v>8951.6347881735619</v>
      </c>
      <c r="F503">
        <f t="shared" si="82"/>
        <v>8951.5</v>
      </c>
      <c r="O503">
        <f t="shared" ca="1" si="84"/>
        <v>-0.11964902342239636</v>
      </c>
      <c r="P503">
        <f t="shared" ca="1" si="85"/>
        <v>5.9019260212820168E-2</v>
      </c>
      <c r="Q503" s="2">
        <f t="shared" si="86"/>
        <v>32373.981</v>
      </c>
      <c r="S503" s="2"/>
      <c r="U503" s="12">
        <v>0.45566750499710906</v>
      </c>
      <c r="W503" s="6" t="str">
        <f t="shared" si="87"/>
        <v>II</v>
      </c>
    </row>
    <row r="504" spans="1:36" x14ac:dyDescent="0.2">
      <c r="A504" s="30" t="s">
        <v>68</v>
      </c>
      <c r="B504" s="30"/>
      <c r="C504" s="31">
        <v>47437.658000000003</v>
      </c>
      <c r="D504" s="31"/>
      <c r="E504">
        <f t="shared" si="81"/>
        <v>8964.9983158559298</v>
      </c>
      <c r="F504">
        <f t="shared" si="82"/>
        <v>8965</v>
      </c>
      <c r="G504">
        <f>+C504-(C$7+F504*C$8)</f>
        <v>-5.6934499953058548E-3</v>
      </c>
      <c r="I504">
        <f>+G504</f>
        <v>-5.6934499953058548E-3</v>
      </c>
      <c r="O504">
        <f t="shared" ca="1" si="84"/>
        <v>-0.11897479632265662</v>
      </c>
      <c r="P504">
        <f t="shared" ca="1" si="85"/>
        <v>5.8663509327734564E-2</v>
      </c>
      <c r="Q504" s="2">
        <f t="shared" si="86"/>
        <v>32419.158000000003</v>
      </c>
      <c r="R504">
        <f>G504</f>
        <v>-5.6934499953058548E-3</v>
      </c>
      <c r="S504" s="2"/>
      <c r="W504" s="6" t="str">
        <f t="shared" si="87"/>
        <v>I</v>
      </c>
    </row>
    <row r="505" spans="1:36" x14ac:dyDescent="0.2">
      <c r="A505" s="30" t="s">
        <v>157</v>
      </c>
      <c r="B505" s="30"/>
      <c r="C505" s="31">
        <v>47461.317999999999</v>
      </c>
      <c r="D505" s="31"/>
      <c r="E505">
        <f t="shared" si="81"/>
        <v>8971.9970334548125</v>
      </c>
      <c r="F505">
        <f t="shared" si="82"/>
        <v>8972</v>
      </c>
      <c r="G505">
        <f>+C505-(C$7+F505*C$8)</f>
        <v>-1.0028760007116944E-2</v>
      </c>
      <c r="I505">
        <f>+G505</f>
        <v>-1.0028760007116944E-2</v>
      </c>
      <c r="O505">
        <f t="shared" ca="1" si="84"/>
        <v>-0.11862519708575453</v>
      </c>
      <c r="P505">
        <f t="shared" ca="1" si="85"/>
        <v>5.8479045905838356E-2</v>
      </c>
      <c r="Q505" s="2">
        <f t="shared" si="86"/>
        <v>32442.817999999999</v>
      </c>
      <c r="R505">
        <f>G505</f>
        <v>-1.0028760007116944E-2</v>
      </c>
      <c r="S505" s="2"/>
      <c r="W505" s="6" t="str">
        <f t="shared" si="87"/>
        <v>I</v>
      </c>
      <c r="AF505">
        <v>6</v>
      </c>
      <c r="AH505" t="s">
        <v>72</v>
      </c>
      <c r="AJ505" t="s">
        <v>71</v>
      </c>
    </row>
    <row r="506" spans="1:36" x14ac:dyDescent="0.2">
      <c r="A506" s="30" t="s">
        <v>68</v>
      </c>
      <c r="B506" s="30"/>
      <c r="C506" s="31">
        <v>47731.764999999999</v>
      </c>
      <c r="D506" s="31"/>
      <c r="E506">
        <f t="shared" si="81"/>
        <v>9051.9962802200498</v>
      </c>
      <c r="F506">
        <f t="shared" si="82"/>
        <v>9052</v>
      </c>
      <c r="G506">
        <f>+C506-(C$7+F506*C$8)</f>
        <v>-1.2575159998959862E-2</v>
      </c>
      <c r="I506">
        <f>+G506</f>
        <v>-1.2575159998959862E-2</v>
      </c>
      <c r="O506">
        <f t="shared" ca="1" si="84"/>
        <v>-0.11462977723544487</v>
      </c>
      <c r="P506">
        <f t="shared" ca="1" si="85"/>
        <v>5.637089251273858E-2</v>
      </c>
      <c r="Q506" s="2">
        <f t="shared" si="86"/>
        <v>32713.264999999999</v>
      </c>
      <c r="R506">
        <f>G506</f>
        <v>-1.2575159998959862E-2</v>
      </c>
      <c r="S506" s="2"/>
      <c r="W506" s="6" t="str">
        <f t="shared" si="87"/>
        <v>I</v>
      </c>
    </row>
    <row r="507" spans="1:36" x14ac:dyDescent="0.2">
      <c r="A507" s="59" t="s">
        <v>1459</v>
      </c>
      <c r="B507" s="60" t="s">
        <v>186</v>
      </c>
      <c r="C507" s="59">
        <v>47738.536999999997</v>
      </c>
      <c r="D507" s="19"/>
      <c r="E507">
        <f t="shared" si="81"/>
        <v>9053.9994634651739</v>
      </c>
      <c r="F507">
        <f t="shared" si="82"/>
        <v>9054</v>
      </c>
      <c r="G507">
        <f>+C507-(C$7+F507*C$8)</f>
        <v>-1.8138200030080043E-3</v>
      </c>
      <c r="I507">
        <f>+G507</f>
        <v>-1.8138200030080043E-3</v>
      </c>
      <c r="O507">
        <f t="shared" ca="1" si="84"/>
        <v>-0.11452989173918715</v>
      </c>
      <c r="P507">
        <f t="shared" ca="1" si="85"/>
        <v>5.631818867791108E-2</v>
      </c>
      <c r="Q507" s="2">
        <f t="shared" si="86"/>
        <v>32720.036999999997</v>
      </c>
      <c r="R507">
        <f>G507</f>
        <v>-1.8138200030080043E-3</v>
      </c>
      <c r="S507" s="2"/>
      <c r="W507" s="6" t="str">
        <f t="shared" si="87"/>
        <v>I</v>
      </c>
      <c r="AE507" t="s">
        <v>101</v>
      </c>
      <c r="AF507">
        <v>14</v>
      </c>
      <c r="AH507" t="s">
        <v>69</v>
      </c>
      <c r="AJ507" t="s">
        <v>71</v>
      </c>
    </row>
    <row r="508" spans="1:36" x14ac:dyDescent="0.2">
      <c r="A508" s="30" t="s">
        <v>158</v>
      </c>
      <c r="B508" s="30"/>
      <c r="C508" s="31">
        <v>47755.436000000002</v>
      </c>
      <c r="D508" s="31"/>
      <c r="E508">
        <f t="shared" si="81"/>
        <v>9058.9982516605924</v>
      </c>
      <c r="F508">
        <f t="shared" si="82"/>
        <v>9059</v>
      </c>
      <c r="G508">
        <f>+C508-(C$7+F508*C$8)</f>
        <v>-5.9104700048919767E-3</v>
      </c>
      <c r="I508">
        <f>+G508</f>
        <v>-5.9104700048919767E-3</v>
      </c>
      <c r="O508">
        <f t="shared" ca="1" si="84"/>
        <v>-0.11428017799854279</v>
      </c>
      <c r="P508">
        <f t="shared" ca="1" si="85"/>
        <v>5.6186429090842344E-2</v>
      </c>
      <c r="Q508" s="2">
        <f t="shared" si="86"/>
        <v>32736.936000000002</v>
      </c>
      <c r="R508">
        <f>G508</f>
        <v>-5.9104700048919767E-3</v>
      </c>
      <c r="S508" s="2"/>
      <c r="W508" s="6" t="str">
        <f t="shared" si="87"/>
        <v>I</v>
      </c>
    </row>
    <row r="509" spans="1:36" x14ac:dyDescent="0.2">
      <c r="A509" s="30" t="s">
        <v>159</v>
      </c>
      <c r="B509" s="30"/>
      <c r="C509" s="31">
        <v>47816.292000000001</v>
      </c>
      <c r="D509" s="31"/>
      <c r="E509">
        <f t="shared" si="81"/>
        <v>9076.9996869183142</v>
      </c>
      <c r="F509">
        <f t="shared" si="82"/>
        <v>9077</v>
      </c>
      <c r="O509">
        <f t="shared" ca="1" si="84"/>
        <v>-0.11338120853222311</v>
      </c>
      <c r="P509">
        <f t="shared" ca="1" si="85"/>
        <v>5.5712094577394899E-2</v>
      </c>
      <c r="Q509" s="2">
        <f t="shared" si="86"/>
        <v>32797.792000000001</v>
      </c>
      <c r="S509" s="2"/>
      <c r="U509" s="12">
        <v>-1.0584099945845082E-3</v>
      </c>
      <c r="W509" s="6" t="str">
        <f t="shared" si="87"/>
        <v>I</v>
      </c>
      <c r="AE509" t="s">
        <v>101</v>
      </c>
      <c r="AJ509" t="s">
        <v>107</v>
      </c>
    </row>
    <row r="510" spans="1:36" x14ac:dyDescent="0.2">
      <c r="A510" s="30" t="s">
        <v>159</v>
      </c>
      <c r="B510" s="30"/>
      <c r="C510" s="31">
        <v>47822.37</v>
      </c>
      <c r="D510" s="31"/>
      <c r="E510">
        <f t="shared" si="81"/>
        <v>9078.7975823353063</v>
      </c>
      <c r="F510">
        <f t="shared" si="82"/>
        <v>9079</v>
      </c>
      <c r="O510">
        <f t="shared" ca="1" si="84"/>
        <v>-0.11328132303596539</v>
      </c>
      <c r="P510">
        <f t="shared" ca="1" si="85"/>
        <v>5.5659390742567399E-2</v>
      </c>
      <c r="Q510" s="2">
        <f t="shared" si="86"/>
        <v>32803.870000000003</v>
      </c>
      <c r="S510" s="2"/>
      <c r="U510" s="12">
        <v>-0.68429707000177586</v>
      </c>
      <c r="W510" s="6" t="str">
        <f t="shared" si="87"/>
        <v>I</v>
      </c>
      <c r="AE510" t="s">
        <v>101</v>
      </c>
      <c r="AF510">
        <v>8</v>
      </c>
      <c r="AH510" t="s">
        <v>69</v>
      </c>
      <c r="AJ510" t="s">
        <v>71</v>
      </c>
    </row>
    <row r="511" spans="1:36" x14ac:dyDescent="0.2">
      <c r="A511" s="30" t="s">
        <v>160</v>
      </c>
      <c r="B511" s="30"/>
      <c r="C511" s="31">
        <v>48093.506000000001</v>
      </c>
      <c r="D511" s="31"/>
      <c r="E511">
        <f t="shared" si="81"/>
        <v>9159.0006379097413</v>
      </c>
      <c r="F511">
        <f t="shared" si="82"/>
        <v>9159</v>
      </c>
      <c r="G511">
        <f>+C511-(C$7+F511*C$8)</f>
        <v>2.1565300048678182E-3</v>
      </c>
      <c r="I511">
        <f>+G511</f>
        <v>2.1565300048678182E-3</v>
      </c>
      <c r="O511">
        <f t="shared" ca="1" si="84"/>
        <v>-0.10928590318565579</v>
      </c>
      <c r="P511">
        <f t="shared" ca="1" si="85"/>
        <v>5.3551237349467623E-2</v>
      </c>
      <c r="Q511" s="2">
        <f t="shared" si="86"/>
        <v>33075.006000000001</v>
      </c>
      <c r="R511">
        <f>G511</f>
        <v>2.1565300048678182E-3</v>
      </c>
      <c r="S511" s="2"/>
      <c r="W511" s="6" t="str">
        <f t="shared" si="87"/>
        <v>I</v>
      </c>
      <c r="AF511">
        <v>9</v>
      </c>
      <c r="AH511" t="s">
        <v>69</v>
      </c>
      <c r="AJ511" t="s">
        <v>71</v>
      </c>
    </row>
    <row r="512" spans="1:36" x14ac:dyDescent="0.2">
      <c r="A512" s="30" t="s">
        <v>162</v>
      </c>
      <c r="B512" s="30"/>
      <c r="C512" s="31">
        <v>48093.510999999999</v>
      </c>
      <c r="D512" s="31"/>
      <c r="E512">
        <f t="shared" si="81"/>
        <v>9159.0021169286738</v>
      </c>
      <c r="F512">
        <f t="shared" si="82"/>
        <v>9159</v>
      </c>
      <c r="O512">
        <f t="shared" ca="1" si="84"/>
        <v>-0.10928590318565579</v>
      </c>
      <c r="P512">
        <f t="shared" ca="1" si="85"/>
        <v>5.3551237349467623E-2</v>
      </c>
      <c r="Q512" s="2">
        <f t="shared" si="86"/>
        <v>33075.010999999999</v>
      </c>
      <c r="S512" s="2"/>
      <c r="U512" s="12">
        <v>7.1565300022484735E-3</v>
      </c>
      <c r="W512" s="6" t="str">
        <f t="shared" si="87"/>
        <v>I</v>
      </c>
      <c r="AE512" t="s">
        <v>101</v>
      </c>
      <c r="AJ512" t="s">
        <v>107</v>
      </c>
    </row>
    <row r="513" spans="1:36" x14ac:dyDescent="0.2">
      <c r="A513" s="30" t="s">
        <v>162</v>
      </c>
      <c r="B513" s="30"/>
      <c r="C513" s="31">
        <v>48121.453000000001</v>
      </c>
      <c r="D513" s="31"/>
      <c r="E513">
        <f t="shared" si="81"/>
        <v>9167.2674663432153</v>
      </c>
      <c r="F513">
        <f t="shared" si="82"/>
        <v>9167.5</v>
      </c>
      <c r="O513">
        <f t="shared" ca="1" si="84"/>
        <v>-0.10886138982656035</v>
      </c>
      <c r="P513">
        <f t="shared" ca="1" si="85"/>
        <v>5.3327246051450755E-2</v>
      </c>
      <c r="Q513" s="2">
        <f t="shared" si="86"/>
        <v>33102.953000000001</v>
      </c>
      <c r="S513" s="2"/>
      <c r="U513" s="12">
        <v>-0.78610777499852702</v>
      </c>
      <c r="W513" s="6" t="str">
        <f t="shared" si="87"/>
        <v>II</v>
      </c>
      <c r="AE513" t="s">
        <v>101</v>
      </c>
      <c r="AF513">
        <v>15</v>
      </c>
      <c r="AH513" t="s">
        <v>161</v>
      </c>
      <c r="AJ513" t="s">
        <v>71</v>
      </c>
    </row>
    <row r="514" spans="1:36" x14ac:dyDescent="0.2">
      <c r="A514" s="30" t="s">
        <v>163</v>
      </c>
      <c r="B514" s="30"/>
      <c r="C514" s="31">
        <v>48429.449000000001</v>
      </c>
      <c r="D514" s="31">
        <v>2E-3</v>
      </c>
      <c r="E514">
        <f t="shared" si="81"/>
        <v>9258.373849504078</v>
      </c>
      <c r="F514">
        <f t="shared" si="82"/>
        <v>9258.5</v>
      </c>
      <c r="O514">
        <f t="shared" ca="1" si="84"/>
        <v>-0.10431659974683316</v>
      </c>
      <c r="P514">
        <f t="shared" ca="1" si="85"/>
        <v>5.0929221566799771E-2</v>
      </c>
      <c r="Q514" s="2">
        <f t="shared" si="86"/>
        <v>33410.949000000001</v>
      </c>
      <c r="S514" s="2"/>
      <c r="U514" s="12">
        <v>-0.4264668050018372</v>
      </c>
      <c r="W514" s="6" t="str">
        <f t="shared" si="87"/>
        <v>II</v>
      </c>
      <c r="AF514">
        <v>11</v>
      </c>
      <c r="AH514" t="s">
        <v>69</v>
      </c>
      <c r="AJ514" t="s">
        <v>71</v>
      </c>
    </row>
    <row r="515" spans="1:36" x14ac:dyDescent="0.2">
      <c r="A515" s="30" t="s">
        <v>163</v>
      </c>
      <c r="B515" s="30"/>
      <c r="C515" s="31">
        <v>48440.51</v>
      </c>
      <c r="D515" s="31">
        <v>3.0000000000000001E-3</v>
      </c>
      <c r="E515">
        <f t="shared" si="81"/>
        <v>9261.6457351913687</v>
      </c>
      <c r="F515">
        <f t="shared" si="82"/>
        <v>9261.5</v>
      </c>
      <c r="O515">
        <f t="shared" ca="1" si="84"/>
        <v>-0.10416677150244652</v>
      </c>
      <c r="P515">
        <f t="shared" ca="1" si="85"/>
        <v>5.0850165814558534E-2</v>
      </c>
      <c r="Q515" s="2">
        <f t="shared" si="86"/>
        <v>33422.01</v>
      </c>
      <c r="S515" s="2"/>
      <c r="U515" s="12">
        <v>0.49267520500143291</v>
      </c>
      <c r="W515" s="6" t="str">
        <f t="shared" si="87"/>
        <v>II</v>
      </c>
      <c r="AF515">
        <v>9</v>
      </c>
      <c r="AH515" t="s">
        <v>69</v>
      </c>
      <c r="AJ515" t="s">
        <v>71</v>
      </c>
    </row>
    <row r="516" spans="1:36" x14ac:dyDescent="0.2">
      <c r="A516" s="30" t="s">
        <v>163</v>
      </c>
      <c r="B516" s="30"/>
      <c r="C516" s="31">
        <v>48460.457999999999</v>
      </c>
      <c r="D516" s="31">
        <v>5.0000000000000001E-3</v>
      </c>
      <c r="E516">
        <f t="shared" si="81"/>
        <v>9267.5464291331482</v>
      </c>
      <c r="F516">
        <f t="shared" si="82"/>
        <v>9267.5</v>
      </c>
      <c r="O516">
        <f t="shared" ca="1" si="84"/>
        <v>-0.10386711501367335</v>
      </c>
      <c r="P516">
        <f t="shared" ca="1" si="85"/>
        <v>5.0692054310076062E-2</v>
      </c>
      <c r="Q516" s="2">
        <f t="shared" si="86"/>
        <v>33441.957999999999</v>
      </c>
      <c r="S516" s="2"/>
      <c r="U516" s="12">
        <v>0.15695922500162851</v>
      </c>
      <c r="W516" s="6" t="str">
        <f t="shared" si="87"/>
        <v>II</v>
      </c>
      <c r="AF516">
        <v>7</v>
      </c>
      <c r="AH516" t="s">
        <v>72</v>
      </c>
      <c r="AJ516" t="s">
        <v>71</v>
      </c>
    </row>
    <row r="517" spans="1:36" x14ac:dyDescent="0.2">
      <c r="A517" s="30" t="s">
        <v>163</v>
      </c>
      <c r="B517" s="30"/>
      <c r="C517" s="31">
        <v>48480.408000000003</v>
      </c>
      <c r="D517" s="31">
        <v>5.0000000000000001E-3</v>
      </c>
      <c r="E517">
        <f t="shared" si="81"/>
        <v>9273.4477146825047</v>
      </c>
      <c r="F517">
        <f t="shared" si="82"/>
        <v>9273.5</v>
      </c>
      <c r="O517">
        <f t="shared" ca="1" si="84"/>
        <v>-0.10356745852490012</v>
      </c>
      <c r="P517">
        <f t="shared" ca="1" si="85"/>
        <v>5.0533942805593562E-2</v>
      </c>
      <c r="Q517" s="2">
        <f t="shared" si="86"/>
        <v>33461.908000000003</v>
      </c>
      <c r="S517" s="2"/>
      <c r="U517" s="12">
        <v>-0.17675675499776844</v>
      </c>
      <c r="W517" s="6" t="str">
        <f t="shared" si="87"/>
        <v>II</v>
      </c>
      <c r="AF517">
        <v>9</v>
      </c>
      <c r="AH517" t="s">
        <v>69</v>
      </c>
      <c r="AJ517" t="s">
        <v>71</v>
      </c>
    </row>
    <row r="518" spans="1:36" x14ac:dyDescent="0.2">
      <c r="A518" s="30" t="s">
        <v>163</v>
      </c>
      <c r="B518" s="30"/>
      <c r="C518" s="31">
        <v>48500.347000000002</v>
      </c>
      <c r="D518" s="31">
        <v>6.0000000000000001E-3</v>
      </c>
      <c r="E518">
        <f t="shared" si="81"/>
        <v>9279.3457463902032</v>
      </c>
      <c r="F518">
        <f t="shared" si="82"/>
        <v>9279.5</v>
      </c>
      <c r="O518">
        <f t="shared" ca="1" si="84"/>
        <v>-0.1032678020361269</v>
      </c>
      <c r="P518">
        <f t="shared" ca="1" si="85"/>
        <v>5.037583130111109E-2</v>
      </c>
      <c r="Q518" s="2">
        <f t="shared" si="86"/>
        <v>33481.847000000002</v>
      </c>
      <c r="S518" s="2"/>
      <c r="U518" s="12">
        <v>-0.52147273500304436</v>
      </c>
      <c r="W518" s="6" t="str">
        <f t="shared" si="87"/>
        <v>II</v>
      </c>
      <c r="AF518">
        <v>8</v>
      </c>
      <c r="AH518" t="s">
        <v>69</v>
      </c>
      <c r="AJ518" t="s">
        <v>71</v>
      </c>
    </row>
    <row r="519" spans="1:36" x14ac:dyDescent="0.2">
      <c r="A519" s="30" t="s">
        <v>165</v>
      </c>
      <c r="B519" s="30"/>
      <c r="C519" s="31">
        <v>48509.334999999999</v>
      </c>
      <c r="D519" s="31">
        <v>4.0000000000000001E-3</v>
      </c>
      <c r="E519">
        <f t="shared" si="81"/>
        <v>9282.0044308271754</v>
      </c>
      <c r="F519">
        <f t="shared" si="82"/>
        <v>9282</v>
      </c>
      <c r="O519">
        <f t="shared" ca="1" si="84"/>
        <v>-0.10314294516580469</v>
      </c>
      <c r="P519">
        <f t="shared" ca="1" si="85"/>
        <v>5.0309951507576722E-2</v>
      </c>
      <c r="Q519" s="2">
        <f t="shared" si="86"/>
        <v>33490.834999999999</v>
      </c>
      <c r="S519" s="2"/>
      <c r="U519" s="12">
        <v>1.4978939994762186E-2</v>
      </c>
      <c r="W519" s="6" t="str">
        <f t="shared" si="87"/>
        <v>I</v>
      </c>
      <c r="AF519">
        <v>8</v>
      </c>
      <c r="AH519" t="s">
        <v>69</v>
      </c>
      <c r="AJ519" t="s">
        <v>71</v>
      </c>
    </row>
    <row r="520" spans="1:36" x14ac:dyDescent="0.2">
      <c r="A520" s="30" t="s">
        <v>166</v>
      </c>
      <c r="B520" s="30"/>
      <c r="C520" s="31">
        <v>48850.428</v>
      </c>
      <c r="D520" s="31">
        <v>6.0000000000000001E-3</v>
      </c>
      <c r="E520">
        <f t="shared" si="81"/>
        <v>9382.9010319242298</v>
      </c>
      <c r="F520">
        <f t="shared" si="82"/>
        <v>9383</v>
      </c>
      <c r="O520">
        <f t="shared" ca="1" si="84"/>
        <v>-9.8098727604788771E-2</v>
      </c>
      <c r="P520">
        <f t="shared" ca="1" si="85"/>
        <v>4.7648407848788238E-2</v>
      </c>
      <c r="Q520" s="2">
        <f t="shared" si="86"/>
        <v>33831.928</v>
      </c>
      <c r="S520" s="2"/>
      <c r="U520" s="12">
        <v>-0.33457339000597131</v>
      </c>
      <c r="W520" s="6" t="str">
        <f t="shared" si="87"/>
        <v>I</v>
      </c>
      <c r="AE520" t="s">
        <v>101</v>
      </c>
      <c r="AF520">
        <v>12</v>
      </c>
      <c r="AH520" t="s">
        <v>164</v>
      </c>
      <c r="AJ520" t="s">
        <v>71</v>
      </c>
    </row>
    <row r="521" spans="1:36" x14ac:dyDescent="0.2">
      <c r="A521" s="30" t="s">
        <v>68</v>
      </c>
      <c r="B521" s="30"/>
      <c r="C521" s="31">
        <v>48850.762000000002</v>
      </c>
      <c r="D521" s="31"/>
      <c r="E521">
        <f t="shared" si="81"/>
        <v>9382.9998303890661</v>
      </c>
      <c r="F521">
        <f t="shared" si="82"/>
        <v>9383</v>
      </c>
      <c r="G521">
        <f>+C521-(C$7+F521*C$8)</f>
        <v>-5.7339000341016799E-4</v>
      </c>
      <c r="I521">
        <f>+G521</f>
        <v>-5.7339000341016799E-4</v>
      </c>
      <c r="O521">
        <f t="shared" ca="1" si="84"/>
        <v>-9.8098727604788771E-2</v>
      </c>
      <c r="P521">
        <f t="shared" ca="1" si="85"/>
        <v>4.7648407848788238E-2</v>
      </c>
      <c r="Q521" s="2">
        <f t="shared" si="86"/>
        <v>33832.262000000002</v>
      </c>
      <c r="R521">
        <f>G521</f>
        <v>-5.7339000341016799E-4</v>
      </c>
      <c r="S521" s="2"/>
      <c r="W521" s="6" t="str">
        <f t="shared" si="87"/>
        <v>I</v>
      </c>
      <c r="AF521">
        <v>5</v>
      </c>
      <c r="AH521" t="s">
        <v>69</v>
      </c>
      <c r="AJ521" t="s">
        <v>71</v>
      </c>
    </row>
    <row r="522" spans="1:36" x14ac:dyDescent="0.2">
      <c r="A522" s="30" t="s">
        <v>166</v>
      </c>
      <c r="B522" s="30"/>
      <c r="C522" s="31">
        <v>48890.332000000002</v>
      </c>
      <c r="D522" s="31">
        <v>6.0000000000000001E-3</v>
      </c>
      <c r="E522">
        <f t="shared" si="81"/>
        <v>9394.7047862380896</v>
      </c>
      <c r="F522">
        <f t="shared" si="82"/>
        <v>9394.5</v>
      </c>
      <c r="O522">
        <f t="shared" ca="1" si="84"/>
        <v>-9.7524386001306806E-2</v>
      </c>
      <c r="P522">
        <f t="shared" ca="1" si="85"/>
        <v>4.7345360798530162E-2</v>
      </c>
      <c r="Q522" s="2">
        <f t="shared" si="86"/>
        <v>33871.832000000002</v>
      </c>
      <c r="S522" s="2"/>
      <c r="U522" s="12">
        <v>0.69230431500182021</v>
      </c>
      <c r="W522" s="6" t="str">
        <f t="shared" si="87"/>
        <v>II</v>
      </c>
    </row>
    <row r="523" spans="1:36" x14ac:dyDescent="0.2">
      <c r="A523" s="30" t="s">
        <v>167</v>
      </c>
      <c r="B523" s="30"/>
      <c r="C523" s="31">
        <v>49078.642</v>
      </c>
      <c r="D523" s="31">
        <v>4.0000000000000001E-3</v>
      </c>
      <c r="E523">
        <f t="shared" si="81"/>
        <v>9450.4075973558374</v>
      </c>
      <c r="F523">
        <f t="shared" si="82"/>
        <v>9450.5</v>
      </c>
      <c r="O523">
        <f t="shared" ca="1" si="84"/>
        <v>-9.4727592106090053E-2</v>
      </c>
      <c r="P523">
        <f t="shared" ca="1" si="85"/>
        <v>4.5869653423360301E-2</v>
      </c>
      <c r="Q523" s="2">
        <f t="shared" si="86"/>
        <v>34060.142</v>
      </c>
      <c r="S523" s="2"/>
      <c r="U523" s="12">
        <v>-0.3123781649992452</v>
      </c>
      <c r="W523" s="6" t="str">
        <f t="shared" si="87"/>
        <v>II</v>
      </c>
      <c r="AF523">
        <v>6</v>
      </c>
      <c r="AH523" t="s">
        <v>69</v>
      </c>
      <c r="AJ523" t="s">
        <v>71</v>
      </c>
    </row>
    <row r="524" spans="1:36" x14ac:dyDescent="0.2">
      <c r="A524" s="30" t="s">
        <v>168</v>
      </c>
      <c r="B524" s="30"/>
      <c r="C524" s="31">
        <v>49158.419000000002</v>
      </c>
      <c r="D524" s="31">
        <v>6.0000000000000001E-3</v>
      </c>
      <c r="E524">
        <f t="shared" si="81"/>
        <v>9474.005936066158</v>
      </c>
      <c r="F524">
        <f t="shared" si="82"/>
        <v>9474</v>
      </c>
      <c r="O524">
        <f t="shared" ca="1" si="84"/>
        <v>-9.3553937525061581E-2</v>
      </c>
      <c r="P524">
        <f t="shared" ca="1" si="85"/>
        <v>4.5250383364137253E-2</v>
      </c>
      <c r="Q524" s="2">
        <f t="shared" si="86"/>
        <v>34139.919000000002</v>
      </c>
      <c r="S524" s="2"/>
      <c r="U524" s="12">
        <v>2.0067580000613816E-2</v>
      </c>
      <c r="W524" s="6" t="str">
        <f t="shared" si="87"/>
        <v>I</v>
      </c>
      <c r="AF524">
        <v>7</v>
      </c>
      <c r="AH524" t="s">
        <v>72</v>
      </c>
      <c r="AJ524" t="s">
        <v>71</v>
      </c>
    </row>
    <row r="525" spans="1:36" x14ac:dyDescent="0.2">
      <c r="A525" s="30" t="s">
        <v>160</v>
      </c>
      <c r="B525" s="30"/>
      <c r="C525" s="31">
        <v>49212.485000000001</v>
      </c>
      <c r="D525" s="31"/>
      <c r="E525">
        <f t="shared" si="81"/>
        <v>9489.9988636105918</v>
      </c>
      <c r="F525">
        <f t="shared" si="82"/>
        <v>9490</v>
      </c>
      <c r="G525">
        <f>+C525-(C$7+F525*C$8)</f>
        <v>-3.8417000032495707E-3</v>
      </c>
      <c r="I525">
        <f>+G525</f>
        <v>-3.8417000032495707E-3</v>
      </c>
      <c r="O525">
        <f t="shared" ca="1" si="84"/>
        <v>-9.2754853554999683E-2</v>
      </c>
      <c r="P525">
        <f t="shared" ca="1" si="85"/>
        <v>4.4828752685517281E-2</v>
      </c>
      <c r="Q525" s="2">
        <f t="shared" si="86"/>
        <v>34193.985000000001</v>
      </c>
      <c r="R525">
        <f>G525</f>
        <v>-3.8417000032495707E-3</v>
      </c>
      <c r="S525" s="2"/>
      <c r="W525" s="6" t="str">
        <f t="shared" si="87"/>
        <v>I</v>
      </c>
      <c r="AF525">
        <v>6</v>
      </c>
      <c r="AH525" t="s">
        <v>69</v>
      </c>
      <c r="AJ525" t="s">
        <v>71</v>
      </c>
    </row>
    <row r="526" spans="1:36" x14ac:dyDescent="0.2">
      <c r="A526" s="30" t="s">
        <v>68</v>
      </c>
      <c r="B526" s="30"/>
      <c r="C526" s="31">
        <v>49212.485999999997</v>
      </c>
      <c r="D526" s="31"/>
      <c r="E526">
        <f t="shared" si="81"/>
        <v>9489.9991594143776</v>
      </c>
      <c r="F526">
        <f t="shared" si="82"/>
        <v>9490</v>
      </c>
      <c r="G526">
        <f>+C526-(C$7+F526*C$8)</f>
        <v>-2.8417000066838227E-3</v>
      </c>
      <c r="I526">
        <f>+G526</f>
        <v>-2.8417000066838227E-3</v>
      </c>
      <c r="O526">
        <f t="shared" ca="1" si="84"/>
        <v>-9.2754853554999683E-2</v>
      </c>
      <c r="P526">
        <f t="shared" ca="1" si="85"/>
        <v>4.4828752685517281E-2</v>
      </c>
      <c r="Q526" s="2">
        <f t="shared" si="86"/>
        <v>34193.985999999997</v>
      </c>
      <c r="R526">
        <f>G526</f>
        <v>-2.8417000066838227E-3</v>
      </c>
      <c r="S526" s="2"/>
      <c r="W526" s="6" t="str">
        <f t="shared" si="87"/>
        <v>I</v>
      </c>
      <c r="AE526" t="s">
        <v>101</v>
      </c>
      <c r="AJ526" t="s">
        <v>107</v>
      </c>
    </row>
    <row r="527" spans="1:36" x14ac:dyDescent="0.2">
      <c r="A527" s="30" t="s">
        <v>169</v>
      </c>
      <c r="B527" s="30"/>
      <c r="C527" s="31">
        <v>49220.464999999997</v>
      </c>
      <c r="D527" s="31">
        <v>6.0000000000000001E-3</v>
      </c>
      <c r="E527">
        <f t="shared" si="81"/>
        <v>9492.359377830333</v>
      </c>
      <c r="F527">
        <f t="shared" si="82"/>
        <v>9492.5</v>
      </c>
      <c r="O527">
        <f t="shared" ca="1" si="84"/>
        <v>-9.2629996684677474E-2</v>
      </c>
      <c r="P527">
        <f t="shared" ca="1" si="85"/>
        <v>4.4762872891982941E-2</v>
      </c>
      <c r="Q527" s="2">
        <f t="shared" si="86"/>
        <v>34201.964999999997</v>
      </c>
      <c r="S527" s="2"/>
      <c r="U527" s="12">
        <v>-0.47539002500707284</v>
      </c>
      <c r="W527" s="6" t="str">
        <f t="shared" si="87"/>
        <v>II</v>
      </c>
    </row>
    <row r="528" spans="1:36" x14ac:dyDescent="0.2">
      <c r="A528" s="30" t="s">
        <v>169</v>
      </c>
      <c r="B528" s="30"/>
      <c r="C528" s="31">
        <v>49229.387000000002</v>
      </c>
      <c r="D528" s="31">
        <v>4.0000000000000001E-3</v>
      </c>
      <c r="E528">
        <f t="shared" si="81"/>
        <v>9494.9985392173694</v>
      </c>
      <c r="F528">
        <f t="shared" si="82"/>
        <v>9495</v>
      </c>
      <c r="O528">
        <f t="shared" ca="1" si="84"/>
        <v>-9.2505139814355319E-2</v>
      </c>
      <c r="P528">
        <f t="shared" ca="1" si="85"/>
        <v>4.4696993098448545E-2</v>
      </c>
      <c r="Q528" s="2">
        <f t="shared" si="86"/>
        <v>34210.887000000002</v>
      </c>
      <c r="S528" s="2"/>
      <c r="U528" s="12">
        <v>-4.9383500008843839E-3</v>
      </c>
      <c r="W528" s="6" t="str">
        <f t="shared" si="87"/>
        <v>I</v>
      </c>
      <c r="AF528">
        <v>9</v>
      </c>
      <c r="AH528" t="s">
        <v>69</v>
      </c>
      <c r="AJ528" t="s">
        <v>71</v>
      </c>
    </row>
    <row r="529" spans="1:36" x14ac:dyDescent="0.2">
      <c r="A529" s="59" t="s">
        <v>1493</v>
      </c>
      <c r="B529" s="60" t="s">
        <v>186</v>
      </c>
      <c r="C529" s="59">
        <v>49249.659</v>
      </c>
      <c r="D529" s="19"/>
      <c r="E529">
        <f t="shared" si="81"/>
        <v>9500.9950735861166</v>
      </c>
      <c r="F529">
        <f t="shared" si="82"/>
        <v>9501</v>
      </c>
      <c r="G529">
        <f>+C529-(C$7+F529*C$8)</f>
        <v>-1.6654330000164919E-2</v>
      </c>
      <c r="I529">
        <f>+G529</f>
        <v>-1.6654330000164919E-2</v>
      </c>
      <c r="O529">
        <f t="shared" ca="1" si="84"/>
        <v>-9.2205483325582094E-2</v>
      </c>
      <c r="P529">
        <f t="shared" ca="1" si="85"/>
        <v>4.4538881593966073E-2</v>
      </c>
      <c r="Q529" s="2">
        <f t="shared" si="86"/>
        <v>34231.159</v>
      </c>
      <c r="R529">
        <f>G529</f>
        <v>-1.6654330000164919E-2</v>
      </c>
      <c r="S529" s="2"/>
      <c r="W529" s="6" t="str">
        <f t="shared" si="87"/>
        <v>I</v>
      </c>
      <c r="AE529" t="s">
        <v>101</v>
      </c>
      <c r="AF529">
        <v>15</v>
      </c>
      <c r="AH529" t="s">
        <v>69</v>
      </c>
      <c r="AJ529" t="s">
        <v>71</v>
      </c>
    </row>
    <row r="530" spans="1:36" x14ac:dyDescent="0.2">
      <c r="A530" s="30" t="s">
        <v>68</v>
      </c>
      <c r="B530" s="30"/>
      <c r="C530" s="31">
        <v>49249.671999999999</v>
      </c>
      <c r="D530" s="31"/>
      <c r="E530">
        <f t="shared" si="81"/>
        <v>9500.9989190353463</v>
      </c>
      <c r="F530">
        <f t="shared" si="82"/>
        <v>9501</v>
      </c>
      <c r="G530">
        <f>+C530-(C$7+F530*C$8)</f>
        <v>-3.6543300011544488E-3</v>
      </c>
      <c r="I530">
        <f>+G530</f>
        <v>-3.6543300011544488E-3</v>
      </c>
      <c r="O530">
        <f t="shared" ca="1" si="84"/>
        <v>-9.2205483325582094E-2</v>
      </c>
      <c r="P530">
        <f t="shared" ca="1" si="85"/>
        <v>4.4538881593966073E-2</v>
      </c>
      <c r="Q530" s="2">
        <f t="shared" si="86"/>
        <v>34231.171999999999</v>
      </c>
      <c r="R530">
        <f>G530</f>
        <v>-3.6543300011544488E-3</v>
      </c>
      <c r="S530" s="2"/>
      <c r="W530" s="6" t="str">
        <f t="shared" si="87"/>
        <v>I</v>
      </c>
    </row>
    <row r="531" spans="1:36" x14ac:dyDescent="0.2">
      <c r="A531" s="30" t="s">
        <v>170</v>
      </c>
      <c r="B531" s="30"/>
      <c r="C531" s="31">
        <v>49550.531000000003</v>
      </c>
      <c r="D531" s="31"/>
      <c r="E531">
        <f t="shared" si="81"/>
        <v>9589.9941505688548</v>
      </c>
      <c r="F531">
        <f t="shared" si="82"/>
        <v>9590</v>
      </c>
      <c r="O531">
        <f t="shared" ca="1" si="84"/>
        <v>-8.7760578742112627E-2</v>
      </c>
      <c r="P531">
        <f t="shared" ca="1" si="85"/>
        <v>4.2193560944142561E-2</v>
      </c>
      <c r="Q531" s="2">
        <f t="shared" si="86"/>
        <v>34532.031000000003</v>
      </c>
      <c r="S531" s="2"/>
      <c r="U531" s="12">
        <v>-1.9774699998379219E-2</v>
      </c>
      <c r="W531" s="6" t="str">
        <f t="shared" si="87"/>
        <v>I</v>
      </c>
    </row>
    <row r="532" spans="1:36" x14ac:dyDescent="0.2">
      <c r="A532" s="30" t="s">
        <v>172</v>
      </c>
      <c r="B532" s="30"/>
      <c r="C532" s="31">
        <v>49550.548999999999</v>
      </c>
      <c r="D532" s="31">
        <v>0.01</v>
      </c>
      <c r="E532">
        <f t="shared" si="81"/>
        <v>9589.9994750370188</v>
      </c>
      <c r="F532">
        <f t="shared" si="82"/>
        <v>9590</v>
      </c>
      <c r="O532">
        <f t="shared" ca="1" si="84"/>
        <v>-8.7760578742112627E-2</v>
      </c>
      <c r="P532">
        <f t="shared" ca="1" si="85"/>
        <v>4.2193560944142561E-2</v>
      </c>
      <c r="Q532" s="2">
        <f t="shared" si="86"/>
        <v>34532.048999999999</v>
      </c>
      <c r="S532" s="2"/>
      <c r="U532" s="12">
        <v>-1.7747000019880943E-3</v>
      </c>
      <c r="W532" s="6" t="str">
        <f t="shared" si="87"/>
        <v>I</v>
      </c>
      <c r="AE532" t="s">
        <v>101</v>
      </c>
      <c r="AF532">
        <v>16</v>
      </c>
      <c r="AH532" t="s">
        <v>164</v>
      </c>
      <c r="AJ532" t="s">
        <v>71</v>
      </c>
    </row>
    <row r="533" spans="1:36" x14ac:dyDescent="0.2">
      <c r="A533" s="30" t="s">
        <v>173</v>
      </c>
      <c r="B533" s="30"/>
      <c r="C533" s="31">
        <v>49807.648000000001</v>
      </c>
      <c r="D533" s="31">
        <v>5.0000000000000001E-3</v>
      </c>
      <c r="E533">
        <f t="shared" ref="E533:E596" si="92">+(C533-C$7)/C$8</f>
        <v>9666.0503328542472</v>
      </c>
      <c r="F533">
        <f t="shared" ref="F533:F596" si="93">ROUND(2*E533,0)/2</f>
        <v>9666</v>
      </c>
      <c r="O533">
        <f t="shared" ref="O533:O596" ca="1" si="94">+C$11+C$12*$F533</f>
        <v>-8.3964929884318473E-2</v>
      </c>
      <c r="P533">
        <f t="shared" ref="P533:P596" ca="1" si="95">+D$11+D$12*$F533</f>
        <v>4.0190815220697784E-2</v>
      </c>
      <c r="Q533" s="2">
        <f t="shared" ref="Q533:Q596" si="96">+C533-15018.5</f>
        <v>34789.148000000001</v>
      </c>
      <c r="S533" s="2"/>
      <c r="U533" s="12">
        <v>0.17015622000326402</v>
      </c>
      <c r="W533" s="6" t="str">
        <f t="shared" ref="W533:W596" si="97">IF(F533=INT(F533),"I","II")</f>
        <v>I</v>
      </c>
      <c r="AE533" t="s">
        <v>101</v>
      </c>
      <c r="AF533">
        <v>21</v>
      </c>
      <c r="AH533" t="s">
        <v>171</v>
      </c>
      <c r="AJ533" t="s">
        <v>71</v>
      </c>
    </row>
    <row r="534" spans="1:36" x14ac:dyDescent="0.2">
      <c r="A534" s="30" t="s">
        <v>173</v>
      </c>
      <c r="B534" s="30"/>
      <c r="C534" s="31">
        <v>49878.468999999997</v>
      </c>
      <c r="D534" s="31">
        <v>5.0000000000000001E-3</v>
      </c>
      <c r="E534">
        <f t="shared" si="92"/>
        <v>9686.9994528487769</v>
      </c>
      <c r="F534">
        <f t="shared" si="93"/>
        <v>9687</v>
      </c>
      <c r="O534">
        <f t="shared" ca="1" si="94"/>
        <v>-8.2916132173612211E-2</v>
      </c>
      <c r="P534">
        <f t="shared" ca="1" si="95"/>
        <v>3.9637424955009104E-2</v>
      </c>
      <c r="Q534" s="2">
        <f t="shared" si="96"/>
        <v>34859.968999999997</v>
      </c>
      <c r="S534" s="2"/>
      <c r="U534" s="12">
        <v>-1.849710002716165E-3</v>
      </c>
      <c r="W534" s="6" t="str">
        <f t="shared" si="97"/>
        <v>I</v>
      </c>
      <c r="AF534">
        <v>7</v>
      </c>
      <c r="AH534" t="s">
        <v>72</v>
      </c>
      <c r="AJ534" t="s">
        <v>71</v>
      </c>
    </row>
    <row r="535" spans="1:36" x14ac:dyDescent="0.2">
      <c r="A535" s="30" t="s">
        <v>173</v>
      </c>
      <c r="B535" s="30"/>
      <c r="C535" s="31">
        <v>49894.485999999997</v>
      </c>
      <c r="D535" s="31">
        <v>6.0000000000000001E-3</v>
      </c>
      <c r="E535">
        <f t="shared" si="92"/>
        <v>9691.7373421041157</v>
      </c>
      <c r="F535">
        <f t="shared" si="93"/>
        <v>9691.5</v>
      </c>
      <c r="O535">
        <f t="shared" ca="1" si="94"/>
        <v>-8.2691389807032278E-2</v>
      </c>
      <c r="P535">
        <f t="shared" ca="1" si="95"/>
        <v>3.9518841326647236E-2</v>
      </c>
      <c r="Q535" s="2">
        <f t="shared" si="96"/>
        <v>34875.985999999997</v>
      </c>
      <c r="S535" s="2"/>
      <c r="U535" s="12">
        <v>0.80236330499610631</v>
      </c>
      <c r="W535" s="6" t="str">
        <f t="shared" si="97"/>
        <v>II</v>
      </c>
      <c r="AE535" t="s">
        <v>101</v>
      </c>
      <c r="AF535">
        <v>11</v>
      </c>
      <c r="AH535" t="s">
        <v>69</v>
      </c>
      <c r="AJ535" t="s">
        <v>71</v>
      </c>
    </row>
    <row r="536" spans="1:36" x14ac:dyDescent="0.2">
      <c r="A536" s="30" t="s">
        <v>174</v>
      </c>
      <c r="B536" s="30"/>
      <c r="C536" s="31">
        <v>49929.504999999997</v>
      </c>
      <c r="D536" s="31">
        <v>7.0000000000000001E-3</v>
      </c>
      <c r="E536">
        <f t="shared" si="92"/>
        <v>9702.0960949187956</v>
      </c>
      <c r="F536">
        <f t="shared" si="93"/>
        <v>9702</v>
      </c>
      <c r="O536">
        <f t="shared" ca="1" si="94"/>
        <v>-8.2166990951679175E-2</v>
      </c>
      <c r="P536">
        <f t="shared" ca="1" si="95"/>
        <v>3.9242146193802896E-2</v>
      </c>
      <c r="Q536" s="2">
        <f t="shared" si="96"/>
        <v>34911.004999999997</v>
      </c>
      <c r="S536" s="2"/>
      <c r="U536" s="12">
        <v>0.32486033999157371</v>
      </c>
      <c r="W536" s="6" t="str">
        <f t="shared" si="97"/>
        <v>I</v>
      </c>
      <c r="AF536">
        <v>7</v>
      </c>
      <c r="AH536" t="s">
        <v>69</v>
      </c>
      <c r="AJ536" t="s">
        <v>71</v>
      </c>
    </row>
    <row r="537" spans="1:36" x14ac:dyDescent="0.2">
      <c r="A537" s="59" t="s">
        <v>1510</v>
      </c>
      <c r="B537" s="60" t="s">
        <v>186</v>
      </c>
      <c r="C537" s="59">
        <v>49932.553500000002</v>
      </c>
      <c r="D537" s="19"/>
      <c r="E537">
        <f t="shared" si="92"/>
        <v>9702.9978527632684</v>
      </c>
      <c r="F537">
        <f t="shared" si="93"/>
        <v>9703</v>
      </c>
      <c r="G537">
        <f>+C537-(C$7+F537*C$8)</f>
        <v>-7.2589900009916164E-3</v>
      </c>
      <c r="J537">
        <f>+G537</f>
        <v>-7.2589900009916164E-3</v>
      </c>
      <c r="O537">
        <f t="shared" ca="1" si="94"/>
        <v>-8.2117048203550258E-2</v>
      </c>
      <c r="P537">
        <f t="shared" ca="1" si="95"/>
        <v>3.921579427638916E-2</v>
      </c>
      <c r="Q537" s="2">
        <f t="shared" si="96"/>
        <v>34914.053500000002</v>
      </c>
      <c r="R537">
        <f>G537</f>
        <v>-7.2589900009916164E-3</v>
      </c>
      <c r="S537" s="2"/>
      <c r="W537" s="6" t="str">
        <f t="shared" si="97"/>
        <v>I</v>
      </c>
      <c r="AF537">
        <v>8</v>
      </c>
      <c r="AH537" t="s">
        <v>69</v>
      </c>
      <c r="AJ537" t="s">
        <v>71</v>
      </c>
    </row>
    <row r="538" spans="1:36" x14ac:dyDescent="0.2">
      <c r="A538" s="59" t="s">
        <v>1493</v>
      </c>
      <c r="B538" s="60" t="s">
        <v>186</v>
      </c>
      <c r="C538" s="59">
        <v>49942.697</v>
      </c>
      <c r="D538" s="19"/>
      <c r="E538">
        <f t="shared" si="92"/>
        <v>9705.9983384760453</v>
      </c>
      <c r="F538">
        <f t="shared" si="93"/>
        <v>9706</v>
      </c>
      <c r="G538">
        <f>+C538-(C$7+F538*C$8)</f>
        <v>-5.6169800081988797E-3</v>
      </c>
      <c r="I538">
        <f>+G538</f>
        <v>-5.6169800081988797E-3</v>
      </c>
      <c r="O538">
        <f t="shared" ca="1" si="94"/>
        <v>-8.1967219959163673E-2</v>
      </c>
      <c r="P538">
        <f t="shared" ca="1" si="95"/>
        <v>3.9136738524147896E-2</v>
      </c>
      <c r="Q538" s="2">
        <f t="shared" si="96"/>
        <v>34924.197</v>
      </c>
      <c r="R538">
        <f>G538</f>
        <v>-5.6169800081988797E-3</v>
      </c>
      <c r="S538" s="2"/>
      <c r="W538" s="6" t="str">
        <f t="shared" si="97"/>
        <v>I</v>
      </c>
    </row>
    <row r="539" spans="1:36" x14ac:dyDescent="0.2">
      <c r="A539" s="59" t="s">
        <v>1075</v>
      </c>
      <c r="B539" s="60" t="s">
        <v>186</v>
      </c>
      <c r="C539" s="59">
        <v>49973.123</v>
      </c>
      <c r="D539" s="19"/>
      <c r="E539">
        <f t="shared" si="92"/>
        <v>9714.9984644973301</v>
      </c>
      <c r="F539">
        <f t="shared" si="93"/>
        <v>9715</v>
      </c>
      <c r="G539">
        <f>+C539-(C$7+F539*C$8)</f>
        <v>-5.1909499961766414E-3</v>
      </c>
      <c r="I539">
        <f>+G539</f>
        <v>-5.1909499961766414E-3</v>
      </c>
      <c r="O539">
        <f t="shared" ca="1" si="94"/>
        <v>-8.1517735226003807E-2</v>
      </c>
      <c r="P539">
        <f t="shared" ca="1" si="95"/>
        <v>3.889957126742416E-2</v>
      </c>
      <c r="Q539" s="2">
        <f t="shared" si="96"/>
        <v>34954.623</v>
      </c>
      <c r="R539">
        <f>G539</f>
        <v>-5.1909499961766414E-3</v>
      </c>
      <c r="S539" s="2"/>
      <c r="W539" s="6" t="str">
        <f t="shared" si="97"/>
        <v>I</v>
      </c>
    </row>
    <row r="540" spans="1:36" x14ac:dyDescent="0.2">
      <c r="A540" s="59" t="s">
        <v>1493</v>
      </c>
      <c r="B540" s="60" t="s">
        <v>186</v>
      </c>
      <c r="C540" s="59">
        <v>49986.644999999997</v>
      </c>
      <c r="D540" s="19"/>
      <c r="E540">
        <f t="shared" si="92"/>
        <v>9718.9983233042658</v>
      </c>
      <c r="F540">
        <f t="shared" si="93"/>
        <v>9719</v>
      </c>
      <c r="G540">
        <f>+C540-(C$7+F540*C$8)</f>
        <v>-5.6682700014789589E-3</v>
      </c>
      <c r="I540">
        <f>+G540</f>
        <v>-5.6682700014789589E-3</v>
      </c>
      <c r="O540">
        <f t="shared" ca="1" si="94"/>
        <v>-8.131796423348836E-2</v>
      </c>
      <c r="P540">
        <f t="shared" ca="1" si="95"/>
        <v>3.8794163597769216E-2</v>
      </c>
      <c r="Q540" s="2">
        <f t="shared" si="96"/>
        <v>34968.144999999997</v>
      </c>
      <c r="R540">
        <f>G540</f>
        <v>-5.6682700014789589E-3</v>
      </c>
      <c r="S540" s="2"/>
      <c r="W540" s="6" t="str">
        <f t="shared" si="97"/>
        <v>I</v>
      </c>
    </row>
    <row r="541" spans="1:36" x14ac:dyDescent="0.2">
      <c r="A541" s="59" t="s">
        <v>1493</v>
      </c>
      <c r="B541" s="60" t="s">
        <v>186</v>
      </c>
      <c r="C541" s="59">
        <v>50030.578999999998</v>
      </c>
      <c r="D541" s="19"/>
      <c r="E541">
        <f t="shared" si="92"/>
        <v>9731.9941668794745</v>
      </c>
      <c r="F541">
        <f t="shared" si="93"/>
        <v>9732</v>
      </c>
      <c r="G541">
        <f>+C541-(C$7+F541*C$8)</f>
        <v>-1.9719560004887171E-2</v>
      </c>
      <c r="I541">
        <f>+G541</f>
        <v>-1.9719560004887171E-2</v>
      </c>
      <c r="O541">
        <f t="shared" ca="1" si="94"/>
        <v>-8.0668708507813047E-2</v>
      </c>
      <c r="P541">
        <f t="shared" ca="1" si="95"/>
        <v>3.845158867139048E-2</v>
      </c>
      <c r="Q541" s="2">
        <f t="shared" si="96"/>
        <v>35012.078999999998</v>
      </c>
      <c r="R541">
        <f>G541</f>
        <v>-1.9719560004887171E-2</v>
      </c>
      <c r="S541" s="2"/>
      <c r="W541" s="6" t="str">
        <f t="shared" si="97"/>
        <v>I</v>
      </c>
    </row>
    <row r="542" spans="1:36" x14ac:dyDescent="0.2">
      <c r="A542" s="30" t="s">
        <v>175</v>
      </c>
      <c r="B542" s="30"/>
      <c r="C542" s="31">
        <v>50040.294000000002</v>
      </c>
      <c r="D542" s="31">
        <v>5.0000000000000001E-3</v>
      </c>
      <c r="E542">
        <f t="shared" si="92"/>
        <v>9734.8679006695493</v>
      </c>
      <c r="F542">
        <f t="shared" si="93"/>
        <v>9735</v>
      </c>
      <c r="O542">
        <f t="shared" ca="1" si="94"/>
        <v>-8.0518880263426407E-2</v>
      </c>
      <c r="P542">
        <f t="shared" ca="1" si="95"/>
        <v>3.8372532919149216E-2</v>
      </c>
      <c r="Q542" s="2">
        <f t="shared" si="96"/>
        <v>35021.794000000002</v>
      </c>
      <c r="S542" s="2"/>
      <c r="U542" s="12">
        <v>-0.44657755000662291</v>
      </c>
      <c r="W542" s="6" t="str">
        <f t="shared" si="97"/>
        <v>I</v>
      </c>
    </row>
    <row r="543" spans="1:36" x14ac:dyDescent="0.2">
      <c r="A543" s="30" t="s">
        <v>175</v>
      </c>
      <c r="B543" s="30"/>
      <c r="C543" s="31">
        <v>50040.294999999998</v>
      </c>
      <c r="D543" s="31">
        <v>6.0000000000000001E-3</v>
      </c>
      <c r="E543">
        <f t="shared" si="92"/>
        <v>9734.8681964733369</v>
      </c>
      <c r="F543">
        <f t="shared" si="93"/>
        <v>9735</v>
      </c>
      <c r="O543">
        <f t="shared" ca="1" si="94"/>
        <v>-8.0518880263426407E-2</v>
      </c>
      <c r="P543">
        <f t="shared" ca="1" si="95"/>
        <v>3.8372532919149216E-2</v>
      </c>
      <c r="Q543" s="2">
        <f t="shared" si="96"/>
        <v>35021.794999999998</v>
      </c>
      <c r="S543" s="2"/>
      <c r="U543" s="12">
        <v>-0.44557755001005717</v>
      </c>
      <c r="W543" s="6" t="str">
        <f t="shared" si="97"/>
        <v>I</v>
      </c>
      <c r="AF543">
        <v>12</v>
      </c>
      <c r="AH543" t="s">
        <v>69</v>
      </c>
      <c r="AJ543" t="s">
        <v>71</v>
      </c>
    </row>
    <row r="544" spans="1:36" x14ac:dyDescent="0.2">
      <c r="A544" s="59" t="s">
        <v>1510</v>
      </c>
      <c r="B544" s="60" t="s">
        <v>186</v>
      </c>
      <c r="C544" s="59">
        <v>50287.5092</v>
      </c>
      <c r="D544" s="19"/>
      <c r="E544">
        <f t="shared" si="92"/>
        <v>9807.9950930174691</v>
      </c>
      <c r="F544">
        <f t="shared" si="93"/>
        <v>9808</v>
      </c>
      <c r="G544">
        <f>+C544-(C$7+F544*C$8)</f>
        <v>-1.6588640006375499E-2</v>
      </c>
      <c r="J544">
        <f>+G544</f>
        <v>-1.6588640006375499E-2</v>
      </c>
      <c r="O544">
        <f t="shared" ca="1" si="94"/>
        <v>-7.6873059650018893E-2</v>
      </c>
      <c r="P544">
        <f t="shared" ca="1" si="95"/>
        <v>3.6448842947945703E-2</v>
      </c>
      <c r="Q544" s="2">
        <f t="shared" si="96"/>
        <v>35269.0092</v>
      </c>
      <c r="R544">
        <f>G544</f>
        <v>-1.6588640006375499E-2</v>
      </c>
      <c r="S544" s="2"/>
      <c r="W544" s="6" t="str">
        <f t="shared" si="97"/>
        <v>I</v>
      </c>
      <c r="AF544">
        <v>5</v>
      </c>
      <c r="AH544" t="s">
        <v>72</v>
      </c>
      <c r="AJ544" t="s">
        <v>71</v>
      </c>
    </row>
    <row r="545" spans="1:36" x14ac:dyDescent="0.2">
      <c r="A545" s="30" t="s">
        <v>29</v>
      </c>
      <c r="B545" s="30"/>
      <c r="C545" s="31">
        <v>50287.517800000001</v>
      </c>
      <c r="D545" s="31">
        <v>8.9999999999999998E-4</v>
      </c>
      <c r="E545">
        <f t="shared" si="92"/>
        <v>9807.9976369300366</v>
      </c>
      <c r="F545">
        <f t="shared" si="93"/>
        <v>9808</v>
      </c>
      <c r="G545">
        <f>+C545-(C$7+F545*C$8)</f>
        <v>-7.9886400053510442E-3</v>
      </c>
      <c r="K545">
        <f>+G545</f>
        <v>-7.9886400053510442E-3</v>
      </c>
      <c r="O545">
        <f t="shared" ca="1" si="94"/>
        <v>-7.6873059650018893E-2</v>
      </c>
      <c r="P545">
        <f t="shared" ca="1" si="95"/>
        <v>3.6448842947945703E-2</v>
      </c>
      <c r="Q545" s="2">
        <f t="shared" si="96"/>
        <v>35269.017800000001</v>
      </c>
      <c r="R545">
        <f>G545</f>
        <v>-7.9886400053510442E-3</v>
      </c>
      <c r="S545" s="2"/>
      <c r="W545" s="6" t="str">
        <f t="shared" si="97"/>
        <v>I</v>
      </c>
    </row>
    <row r="546" spans="1:36" x14ac:dyDescent="0.2">
      <c r="A546" s="34" t="s">
        <v>29</v>
      </c>
      <c r="B546" s="33" t="s">
        <v>186</v>
      </c>
      <c r="C546" s="34">
        <v>50287.518400000001</v>
      </c>
      <c r="D546" s="34">
        <v>6.9999999999999999E-4</v>
      </c>
      <c r="E546">
        <f t="shared" si="92"/>
        <v>9807.9978144123088</v>
      </c>
      <c r="F546">
        <f t="shared" si="93"/>
        <v>9808</v>
      </c>
      <c r="G546">
        <f>+C546-(C$7+F546*C$8)</f>
        <v>-7.3886400059564039E-3</v>
      </c>
      <c r="K546">
        <f>+G546</f>
        <v>-7.3886400059564039E-3</v>
      </c>
      <c r="O546">
        <f t="shared" ca="1" si="94"/>
        <v>-7.6873059650018893E-2</v>
      </c>
      <c r="P546">
        <f t="shared" ca="1" si="95"/>
        <v>3.6448842947945703E-2</v>
      </c>
      <c r="Q546" s="2">
        <f t="shared" si="96"/>
        <v>35269.018400000001</v>
      </c>
      <c r="R546">
        <f>G546</f>
        <v>-7.3886400059564039E-3</v>
      </c>
      <c r="S546" s="2"/>
      <c r="W546" s="6" t="str">
        <f t="shared" si="97"/>
        <v>I</v>
      </c>
    </row>
    <row r="547" spans="1:36" x14ac:dyDescent="0.2">
      <c r="A547" s="59" t="s">
        <v>1510</v>
      </c>
      <c r="B547" s="60" t="s">
        <v>186</v>
      </c>
      <c r="C547" s="59">
        <v>50314.526700000002</v>
      </c>
      <c r="D547" s="19"/>
      <c r="E547">
        <f t="shared" si="92"/>
        <v>9815.9869718309892</v>
      </c>
      <c r="F547">
        <f t="shared" si="93"/>
        <v>9816</v>
      </c>
      <c r="G547">
        <f>+C547-(C$7+F547*C$8)</f>
        <v>-4.4043279995094053E-2</v>
      </c>
      <c r="J547">
        <f>+G547</f>
        <v>-4.4043279995094053E-2</v>
      </c>
      <c r="O547">
        <f t="shared" ca="1" si="94"/>
        <v>-7.6473517664987944E-2</v>
      </c>
      <c r="P547">
        <f t="shared" ca="1" si="95"/>
        <v>3.6238027608635703E-2</v>
      </c>
      <c r="Q547" s="2">
        <f t="shared" si="96"/>
        <v>35296.026700000002</v>
      </c>
      <c r="R547">
        <f>G547</f>
        <v>-4.4043279995094053E-2</v>
      </c>
      <c r="S547" s="2"/>
      <c r="W547" s="6" t="str">
        <f t="shared" si="97"/>
        <v>I</v>
      </c>
    </row>
    <row r="548" spans="1:36" x14ac:dyDescent="0.2">
      <c r="A548" s="30" t="s">
        <v>177</v>
      </c>
      <c r="B548" s="30"/>
      <c r="C548" s="31">
        <v>50319.481</v>
      </c>
      <c r="D548" s="31">
        <v>4.0000000000000001E-3</v>
      </c>
      <c r="E548" s="30">
        <f t="shared" si="92"/>
        <v>9817.452472532601</v>
      </c>
      <c r="F548">
        <f t="shared" si="93"/>
        <v>9817.5</v>
      </c>
      <c r="O548">
        <f t="shared" ca="1" si="94"/>
        <v>-7.6398603542794596E-2</v>
      </c>
      <c r="P548">
        <f t="shared" ca="1" si="95"/>
        <v>3.6198499732515099E-2</v>
      </c>
      <c r="Q548" s="2">
        <f t="shared" si="96"/>
        <v>35300.981</v>
      </c>
      <c r="S548" s="2"/>
      <c r="U548" s="12">
        <v>-0.16067227500025183</v>
      </c>
      <c r="W548" s="6" t="str">
        <f t="shared" si="97"/>
        <v>II</v>
      </c>
    </row>
    <row r="549" spans="1:36" x14ac:dyDescent="0.2">
      <c r="A549" s="59" t="s">
        <v>1540</v>
      </c>
      <c r="B549" s="60" t="s">
        <v>186</v>
      </c>
      <c r="C549" s="59">
        <v>50331.468000000001</v>
      </c>
      <c r="D549" s="19"/>
      <c r="E549">
        <f t="shared" si="92"/>
        <v>9820.9982725265891</v>
      </c>
      <c r="F549">
        <f t="shared" si="93"/>
        <v>9821</v>
      </c>
      <c r="G549">
        <f>+C549-(C$7+F549*C$8)</f>
        <v>-5.8399299960001372E-3</v>
      </c>
      <c r="I549">
        <f>+G549</f>
        <v>-5.8399299960001372E-3</v>
      </c>
      <c r="O549">
        <f t="shared" ca="1" si="94"/>
        <v>-7.6223803924343581E-2</v>
      </c>
      <c r="P549">
        <f t="shared" ca="1" si="95"/>
        <v>3.6106268021566967E-2</v>
      </c>
      <c r="Q549" s="2">
        <f t="shared" si="96"/>
        <v>35312.968000000001</v>
      </c>
      <c r="R549">
        <f>G549</f>
        <v>-5.8399299960001372E-3</v>
      </c>
      <c r="S549" s="2"/>
      <c r="W549" s="6" t="str">
        <f t="shared" si="97"/>
        <v>I</v>
      </c>
      <c r="AF549">
        <v>28</v>
      </c>
      <c r="AH549" t="s">
        <v>176</v>
      </c>
      <c r="AJ549" t="s">
        <v>71</v>
      </c>
    </row>
    <row r="550" spans="1:36" x14ac:dyDescent="0.2">
      <c r="A550" s="59" t="s">
        <v>1493</v>
      </c>
      <c r="B550" s="60" t="s">
        <v>186</v>
      </c>
      <c r="C550" s="59">
        <v>50341.599999999999</v>
      </c>
      <c r="D550" s="19"/>
      <c r="E550">
        <f t="shared" si="92"/>
        <v>9823.9953564958159</v>
      </c>
      <c r="F550">
        <f t="shared" si="93"/>
        <v>9824</v>
      </c>
      <c r="G550">
        <f>+C550-(C$7+F550*C$8)</f>
        <v>-1.5697920003731269E-2</v>
      </c>
      <c r="I550">
        <f>+G550</f>
        <v>-1.5697920003731269E-2</v>
      </c>
      <c r="O550">
        <f t="shared" ca="1" si="94"/>
        <v>-7.607397567995694E-2</v>
      </c>
      <c r="P550">
        <f t="shared" ca="1" si="95"/>
        <v>3.6027212269325759E-2</v>
      </c>
      <c r="Q550" s="2">
        <f t="shared" si="96"/>
        <v>35323.1</v>
      </c>
      <c r="R550">
        <f>G550</f>
        <v>-1.5697920003731269E-2</v>
      </c>
      <c r="S550" s="2"/>
      <c r="W550" s="6" t="str">
        <f t="shared" si="97"/>
        <v>I</v>
      </c>
    </row>
    <row r="551" spans="1:36" x14ac:dyDescent="0.2">
      <c r="A551" s="30" t="s">
        <v>178</v>
      </c>
      <c r="B551" s="30"/>
      <c r="C551" s="31">
        <v>50370.442999999999</v>
      </c>
      <c r="D551" s="31">
        <v>6.0000000000000001E-3</v>
      </c>
      <c r="E551" s="30">
        <f t="shared" si="92"/>
        <v>9832.5272251223869</v>
      </c>
      <c r="F551">
        <f t="shared" si="93"/>
        <v>9832.5</v>
      </c>
      <c r="O551">
        <f t="shared" ca="1" si="94"/>
        <v>-7.564946232086156E-2</v>
      </c>
      <c r="P551">
        <f t="shared" ca="1" si="95"/>
        <v>3.5803220971308891E-2</v>
      </c>
      <c r="Q551" s="2">
        <f t="shared" si="96"/>
        <v>35351.942999999999</v>
      </c>
      <c r="S551" s="2"/>
      <c r="U551" s="12">
        <v>9.2037775000790134E-2</v>
      </c>
      <c r="W551" s="6" t="str">
        <f t="shared" si="97"/>
        <v>II</v>
      </c>
    </row>
    <row r="552" spans="1:36" x14ac:dyDescent="0.2">
      <c r="A552" s="30" t="s">
        <v>178</v>
      </c>
      <c r="B552" s="30"/>
      <c r="C552" s="31">
        <v>50379.31</v>
      </c>
      <c r="D552" s="31">
        <v>5.0000000000000001E-3</v>
      </c>
      <c r="E552" s="30">
        <f t="shared" si="92"/>
        <v>9835.1501173011402</v>
      </c>
      <c r="F552">
        <f t="shared" si="93"/>
        <v>9835</v>
      </c>
      <c r="O552">
        <f t="shared" ca="1" si="94"/>
        <v>-7.5524605450539406E-2</v>
      </c>
      <c r="P552">
        <f t="shared" ca="1" si="95"/>
        <v>3.5737341177774495E-2</v>
      </c>
      <c r="Q552" s="2">
        <f t="shared" si="96"/>
        <v>35360.81</v>
      </c>
      <c r="S552" s="2"/>
      <c r="U552" s="12">
        <v>0.50748944999941159</v>
      </c>
      <c r="W552" s="6" t="str">
        <f t="shared" si="97"/>
        <v>I</v>
      </c>
    </row>
    <row r="553" spans="1:36" x14ac:dyDescent="0.2">
      <c r="A553" s="59" t="s">
        <v>1493</v>
      </c>
      <c r="B553" s="60" t="s">
        <v>186</v>
      </c>
      <c r="C553" s="59">
        <v>50635.720999999998</v>
      </c>
      <c r="D553" s="19"/>
      <c r="E553">
        <f t="shared" si="92"/>
        <v>9910.9974621129531</v>
      </c>
      <c r="F553">
        <f t="shared" si="93"/>
        <v>9911</v>
      </c>
      <c r="G553">
        <f>+C553-(C$7+F553*C$8)</f>
        <v>-8.5796300045331009E-3</v>
      </c>
      <c r="I553">
        <f>+G553</f>
        <v>-8.5796300045331009E-3</v>
      </c>
      <c r="O553">
        <f t="shared" ca="1" si="94"/>
        <v>-7.1728956592745252E-2</v>
      </c>
      <c r="P553">
        <f t="shared" ca="1" si="95"/>
        <v>3.3734595454329719E-2</v>
      </c>
      <c r="Q553" s="2">
        <f t="shared" si="96"/>
        <v>35617.220999999998</v>
      </c>
      <c r="R553">
        <f>G553</f>
        <v>-8.5796300045331009E-3</v>
      </c>
      <c r="S553" s="2"/>
      <c r="W553" s="6" t="str">
        <f t="shared" si="97"/>
        <v>I</v>
      </c>
      <c r="AF553">
        <v>10</v>
      </c>
      <c r="AH553" t="s">
        <v>69</v>
      </c>
      <c r="AJ553" t="s">
        <v>71</v>
      </c>
    </row>
    <row r="554" spans="1:36" x14ac:dyDescent="0.2">
      <c r="A554" s="59" t="s">
        <v>1510</v>
      </c>
      <c r="B554" s="60" t="s">
        <v>186</v>
      </c>
      <c r="C554" s="59">
        <v>50642.478600000002</v>
      </c>
      <c r="D554" s="19"/>
      <c r="E554">
        <f t="shared" si="92"/>
        <v>9912.9963857835501</v>
      </c>
      <c r="F554">
        <f t="shared" si="93"/>
        <v>9913</v>
      </c>
      <c r="G554">
        <f>+C554-(C$7+F554*C$8)</f>
        <v>-1.2218289994052611E-2</v>
      </c>
      <c r="J554">
        <f>+G554</f>
        <v>-1.2218289994052611E-2</v>
      </c>
      <c r="O554">
        <f t="shared" ca="1" si="94"/>
        <v>-7.1629071096487473E-2</v>
      </c>
      <c r="P554">
        <f t="shared" ca="1" si="95"/>
        <v>3.3681891619502247E-2</v>
      </c>
      <c r="Q554" s="2">
        <f t="shared" si="96"/>
        <v>35623.978600000002</v>
      </c>
      <c r="R554">
        <f>G554</f>
        <v>-1.2218289994052611E-2</v>
      </c>
      <c r="S554" s="2"/>
      <c r="W554" s="6" t="str">
        <f t="shared" si="97"/>
        <v>I</v>
      </c>
      <c r="AF554">
        <v>9</v>
      </c>
      <c r="AH554" t="s">
        <v>69</v>
      </c>
      <c r="AJ554" t="s">
        <v>71</v>
      </c>
    </row>
    <row r="555" spans="1:36" x14ac:dyDescent="0.2">
      <c r="A555" s="59" t="s">
        <v>1510</v>
      </c>
      <c r="B555" s="60" t="s">
        <v>186</v>
      </c>
      <c r="C555" s="59">
        <v>50642.482100000001</v>
      </c>
      <c r="D555" s="19"/>
      <c r="E555">
        <f t="shared" si="92"/>
        <v>9912.9974210968012</v>
      </c>
      <c r="F555">
        <f t="shared" si="93"/>
        <v>9913</v>
      </c>
      <c r="G555">
        <f>+C555-(C$7+F555*C$8)</f>
        <v>-8.7182899951585568E-3</v>
      </c>
      <c r="J555">
        <f>+G555</f>
        <v>-8.7182899951585568E-3</v>
      </c>
      <c r="O555">
        <f t="shared" ca="1" si="94"/>
        <v>-7.1629071096487473E-2</v>
      </c>
      <c r="P555">
        <f t="shared" ca="1" si="95"/>
        <v>3.3681891619502247E-2</v>
      </c>
      <c r="Q555" s="2">
        <f t="shared" si="96"/>
        <v>35623.982100000001</v>
      </c>
      <c r="R555">
        <f>G555</f>
        <v>-8.7182899951585568E-3</v>
      </c>
      <c r="S555" s="2"/>
      <c r="W555" s="6" t="str">
        <f t="shared" si="97"/>
        <v>I</v>
      </c>
    </row>
    <row r="556" spans="1:36" x14ac:dyDescent="0.2">
      <c r="A556" s="59" t="s">
        <v>1556</v>
      </c>
      <c r="B556" s="60" t="s">
        <v>186</v>
      </c>
      <c r="C556" s="59">
        <v>50676.286999999997</v>
      </c>
      <c r="D556" s="19"/>
      <c r="E556">
        <f t="shared" si="92"/>
        <v>9922.9970385337638</v>
      </c>
      <c r="F556">
        <f t="shared" si="93"/>
        <v>9923</v>
      </c>
      <c r="G556">
        <f>+C556-(C$7+F556*C$8)</f>
        <v>-1.001158999861218E-2</v>
      </c>
      <c r="I556">
        <f>+G556</f>
        <v>-1.001158999861218E-2</v>
      </c>
      <c r="O556">
        <f t="shared" ca="1" si="94"/>
        <v>-7.1129643615198801E-2</v>
      </c>
      <c r="P556">
        <f t="shared" ca="1" si="95"/>
        <v>3.3418372445364775E-2</v>
      </c>
      <c r="Q556" s="2">
        <f t="shared" si="96"/>
        <v>35657.786999999997</v>
      </c>
      <c r="R556">
        <f>G556</f>
        <v>-1.001158999861218E-2</v>
      </c>
      <c r="S556" s="2"/>
      <c r="W556" s="6" t="str">
        <f t="shared" si="97"/>
        <v>I</v>
      </c>
    </row>
    <row r="557" spans="1:36" x14ac:dyDescent="0.2">
      <c r="A557" s="30" t="s">
        <v>179</v>
      </c>
      <c r="B557" s="30"/>
      <c r="C557" s="31">
        <v>50718.321000000004</v>
      </c>
      <c r="D557" s="31">
        <v>5.0000000000000001E-3</v>
      </c>
      <c r="E557" s="30">
        <f t="shared" si="92"/>
        <v>9935.430854913795</v>
      </c>
      <c r="F557">
        <f t="shared" si="93"/>
        <v>9935.5</v>
      </c>
      <c r="O557">
        <f t="shared" ca="1" si="94"/>
        <v>-7.0505359263587919E-2</v>
      </c>
      <c r="P557">
        <f t="shared" ca="1" si="95"/>
        <v>3.3088973477692907E-2</v>
      </c>
      <c r="Q557" s="2">
        <f t="shared" si="96"/>
        <v>35699.821000000004</v>
      </c>
      <c r="S557" s="2"/>
      <c r="U557" s="12">
        <v>-0.23375321499042911</v>
      </c>
      <c r="W557" s="6" t="str">
        <f t="shared" si="97"/>
        <v>II</v>
      </c>
    </row>
    <row r="558" spans="1:36" x14ac:dyDescent="0.2">
      <c r="A558" s="59" t="s">
        <v>1493</v>
      </c>
      <c r="B558" s="60" t="s">
        <v>186</v>
      </c>
      <c r="C558" s="59">
        <v>50939.976000000002</v>
      </c>
      <c r="D558" s="19"/>
      <c r="E558">
        <f t="shared" si="92"/>
        <v>10000.997243306894</v>
      </c>
      <c r="F558">
        <f t="shared" si="93"/>
        <v>10001</v>
      </c>
      <c r="G558">
        <f t="shared" ref="G558:G586" si="98">+C558-(C$7+F558*C$8)</f>
        <v>-9.3193300053826533E-3</v>
      </c>
      <c r="I558">
        <f t="shared" ref="I558:I567" si="99">+G558</f>
        <v>-9.3193300053826533E-3</v>
      </c>
      <c r="O558">
        <f t="shared" ca="1" si="94"/>
        <v>-6.7234109261146924E-2</v>
      </c>
      <c r="P558">
        <f t="shared" ca="1" si="95"/>
        <v>3.136292288709247E-2</v>
      </c>
      <c r="Q558" s="2">
        <f t="shared" si="96"/>
        <v>35921.476000000002</v>
      </c>
      <c r="R558">
        <f t="shared" ref="R558:R580" si="100">G558</f>
        <v>-9.3193300053826533E-3</v>
      </c>
      <c r="S558" s="2"/>
      <c r="W558" s="6" t="str">
        <f t="shared" si="97"/>
        <v>I</v>
      </c>
    </row>
    <row r="559" spans="1:36" x14ac:dyDescent="0.2">
      <c r="A559" s="59" t="s">
        <v>1493</v>
      </c>
      <c r="B559" s="60" t="s">
        <v>186</v>
      </c>
      <c r="C559" s="59">
        <v>50973.78</v>
      </c>
      <c r="D559" s="19"/>
      <c r="E559">
        <f t="shared" si="92"/>
        <v>10010.996594520449</v>
      </c>
      <c r="F559">
        <f t="shared" si="93"/>
        <v>10011</v>
      </c>
      <c r="G559">
        <f t="shared" si="98"/>
        <v>-1.1512630007928237E-2</v>
      </c>
      <c r="I559">
        <f t="shared" si="99"/>
        <v>-1.1512630007928237E-2</v>
      </c>
      <c r="O559">
        <f t="shared" ca="1" si="94"/>
        <v>-6.6734681779858196E-2</v>
      </c>
      <c r="P559">
        <f t="shared" ca="1" si="95"/>
        <v>3.1099403712954998E-2</v>
      </c>
      <c r="Q559" s="2">
        <f t="shared" si="96"/>
        <v>35955.279999999999</v>
      </c>
      <c r="R559">
        <f t="shared" si="100"/>
        <v>-1.1512630007928237E-2</v>
      </c>
      <c r="S559" s="2"/>
      <c r="W559" s="6" t="str">
        <f t="shared" si="97"/>
        <v>I</v>
      </c>
      <c r="AF559">
        <v>8</v>
      </c>
      <c r="AH559" t="s">
        <v>69</v>
      </c>
      <c r="AJ559" t="s">
        <v>71</v>
      </c>
    </row>
    <row r="560" spans="1:36" x14ac:dyDescent="0.2">
      <c r="A560" s="59" t="s">
        <v>1510</v>
      </c>
      <c r="B560" s="60" t="s">
        <v>186</v>
      </c>
      <c r="C560" s="59">
        <v>51041.398999999998</v>
      </c>
      <c r="D560" s="19"/>
      <c r="E560">
        <f t="shared" si="92"/>
        <v>10030.998550789211</v>
      </c>
      <c r="F560">
        <f t="shared" si="93"/>
        <v>10031</v>
      </c>
      <c r="G560">
        <f t="shared" si="98"/>
        <v>-4.8992300071404316E-3</v>
      </c>
      <c r="I560">
        <f t="shared" si="99"/>
        <v>-4.8992300071404316E-3</v>
      </c>
      <c r="O560">
        <f t="shared" ca="1" si="94"/>
        <v>-6.573582681728074E-2</v>
      </c>
      <c r="P560">
        <f t="shared" ca="1" si="95"/>
        <v>3.0572365364680054E-2</v>
      </c>
      <c r="Q560" s="2">
        <f t="shared" si="96"/>
        <v>36022.898999999998</v>
      </c>
      <c r="R560">
        <f t="shared" si="100"/>
        <v>-4.8992300071404316E-3</v>
      </c>
      <c r="S560" s="2"/>
      <c r="W560" s="6" t="str">
        <f t="shared" si="97"/>
        <v>I</v>
      </c>
    </row>
    <row r="561" spans="1:23" x14ac:dyDescent="0.2">
      <c r="A561" s="59" t="s">
        <v>1556</v>
      </c>
      <c r="B561" s="60" t="s">
        <v>186</v>
      </c>
      <c r="C561" s="59">
        <v>51058.296999999999</v>
      </c>
      <c r="D561" s="19"/>
      <c r="E561">
        <f t="shared" si="92"/>
        <v>10035.99704318084</v>
      </c>
      <c r="F561">
        <f t="shared" si="93"/>
        <v>10036</v>
      </c>
      <c r="G561">
        <f t="shared" si="98"/>
        <v>-9.995880005590152E-3</v>
      </c>
      <c r="I561">
        <f t="shared" si="99"/>
        <v>-9.995880005590152E-3</v>
      </c>
      <c r="O561">
        <f t="shared" ca="1" si="94"/>
        <v>-6.5486113076636432E-2</v>
      </c>
      <c r="P561">
        <f t="shared" ca="1" si="95"/>
        <v>3.0440605777611318E-2</v>
      </c>
      <c r="Q561" s="2">
        <f t="shared" si="96"/>
        <v>36039.796999999999</v>
      </c>
      <c r="R561">
        <f t="shared" si="100"/>
        <v>-9.995880005590152E-3</v>
      </c>
      <c r="S561" s="2"/>
      <c r="W561" s="6" t="str">
        <f t="shared" si="97"/>
        <v>I</v>
      </c>
    </row>
    <row r="562" spans="1:23" x14ac:dyDescent="0.2">
      <c r="A562" s="59" t="s">
        <v>1493</v>
      </c>
      <c r="B562" s="60" t="s">
        <v>186</v>
      </c>
      <c r="C562" s="59">
        <v>51061.678</v>
      </c>
      <c r="D562" s="19"/>
      <c r="E562">
        <f t="shared" si="92"/>
        <v>10036.997155784471</v>
      </c>
      <c r="F562">
        <f t="shared" si="93"/>
        <v>10037</v>
      </c>
      <c r="G562">
        <f t="shared" si="98"/>
        <v>-9.6152100013568997E-3</v>
      </c>
      <c r="I562">
        <f t="shared" si="99"/>
        <v>-9.6152100013568997E-3</v>
      </c>
      <c r="O562">
        <f t="shared" ca="1" si="94"/>
        <v>-6.543617032850757E-2</v>
      </c>
      <c r="P562">
        <f t="shared" ca="1" si="95"/>
        <v>3.0414253860197582E-2</v>
      </c>
      <c r="Q562" s="2">
        <f t="shared" si="96"/>
        <v>36043.178</v>
      </c>
      <c r="R562">
        <f t="shared" si="100"/>
        <v>-9.6152100013568997E-3</v>
      </c>
      <c r="S562" s="2"/>
      <c r="W562" s="6" t="str">
        <f t="shared" si="97"/>
        <v>I</v>
      </c>
    </row>
    <row r="563" spans="1:23" x14ac:dyDescent="0.2">
      <c r="A563" s="59" t="s">
        <v>1493</v>
      </c>
      <c r="B563" s="60" t="s">
        <v>186</v>
      </c>
      <c r="C563" s="59">
        <v>51105.627</v>
      </c>
      <c r="D563" s="19"/>
      <c r="E563">
        <f t="shared" si="92"/>
        <v>10049.997436416479</v>
      </c>
      <c r="F563">
        <f t="shared" si="93"/>
        <v>10050</v>
      </c>
      <c r="G563">
        <f t="shared" si="98"/>
        <v>-8.6665000053471886E-3</v>
      </c>
      <c r="I563">
        <f t="shared" si="99"/>
        <v>-8.6665000053471886E-3</v>
      </c>
      <c r="O563">
        <f t="shared" ca="1" si="94"/>
        <v>-6.4786914602832257E-2</v>
      </c>
      <c r="P563">
        <f t="shared" ca="1" si="95"/>
        <v>3.0071678933818902E-2</v>
      </c>
      <c r="Q563" s="2">
        <f t="shared" si="96"/>
        <v>36087.127</v>
      </c>
      <c r="R563">
        <f t="shared" si="100"/>
        <v>-8.6665000053471886E-3</v>
      </c>
      <c r="S563" s="2"/>
      <c r="W563" s="6" t="str">
        <f t="shared" si="97"/>
        <v>I</v>
      </c>
    </row>
    <row r="564" spans="1:23" x14ac:dyDescent="0.2">
      <c r="A564" s="59" t="s">
        <v>1576</v>
      </c>
      <c r="B564" s="60" t="s">
        <v>186</v>
      </c>
      <c r="C564" s="59">
        <v>51362.548999999999</v>
      </c>
      <c r="D564" s="19"/>
      <c r="E564">
        <f t="shared" si="92"/>
        <v>10125.99593696342</v>
      </c>
      <c r="F564">
        <f t="shared" si="93"/>
        <v>10126</v>
      </c>
      <c r="G564">
        <f t="shared" si="98"/>
        <v>-1.3735579996136948E-2</v>
      </c>
      <c r="I564">
        <f t="shared" si="99"/>
        <v>-1.3735579996136948E-2</v>
      </c>
      <c r="O564">
        <f t="shared" ca="1" si="94"/>
        <v>-6.0991265745038103E-2</v>
      </c>
      <c r="P564">
        <f t="shared" ca="1" si="95"/>
        <v>2.806893321037407E-2</v>
      </c>
      <c r="Q564" s="2">
        <f t="shared" si="96"/>
        <v>36344.048999999999</v>
      </c>
      <c r="R564">
        <f t="shared" si="100"/>
        <v>-1.3735579996136948E-2</v>
      </c>
      <c r="S564" s="2"/>
      <c r="W564" s="6" t="str">
        <f t="shared" si="97"/>
        <v>I</v>
      </c>
    </row>
    <row r="565" spans="1:23" x14ac:dyDescent="0.2">
      <c r="A565" s="59" t="s">
        <v>1493</v>
      </c>
      <c r="B565" s="60" t="s">
        <v>186</v>
      </c>
      <c r="C565" s="59">
        <v>51372.696000000004</v>
      </c>
      <c r="D565" s="19"/>
      <c r="E565">
        <f t="shared" si="92"/>
        <v>10128.99745798945</v>
      </c>
      <c r="F565">
        <f t="shared" si="93"/>
        <v>10129</v>
      </c>
      <c r="G565">
        <f t="shared" si="98"/>
        <v>-8.5935699971741997E-3</v>
      </c>
      <c r="I565">
        <f t="shared" si="99"/>
        <v>-8.5935699971741997E-3</v>
      </c>
      <c r="O565">
        <f t="shared" ca="1" si="94"/>
        <v>-6.0841437500651518E-2</v>
      </c>
      <c r="P565">
        <f t="shared" ca="1" si="95"/>
        <v>2.7989877458132861E-2</v>
      </c>
      <c r="Q565" s="2">
        <f t="shared" si="96"/>
        <v>36354.196000000004</v>
      </c>
      <c r="R565">
        <f t="shared" si="100"/>
        <v>-8.5935699971741997E-3</v>
      </c>
      <c r="S565" s="2"/>
      <c r="W565" s="6" t="str">
        <f t="shared" si="97"/>
        <v>I</v>
      </c>
    </row>
    <row r="566" spans="1:23" x14ac:dyDescent="0.2">
      <c r="A566" s="59" t="s">
        <v>1556</v>
      </c>
      <c r="B566" s="60" t="s">
        <v>186</v>
      </c>
      <c r="C566" s="59">
        <v>51423.400999999998</v>
      </c>
      <c r="D566" s="19"/>
      <c r="E566">
        <f t="shared" si="92"/>
        <v>10143.996189005995</v>
      </c>
      <c r="F566">
        <f t="shared" si="93"/>
        <v>10144</v>
      </c>
      <c r="G566">
        <f t="shared" si="98"/>
        <v>-1.2883520001196302E-2</v>
      </c>
      <c r="I566">
        <f t="shared" si="99"/>
        <v>-1.2883520001196302E-2</v>
      </c>
      <c r="O566">
        <f t="shared" ca="1" si="94"/>
        <v>-6.0092296278718482E-2</v>
      </c>
      <c r="P566">
        <f t="shared" ca="1" si="95"/>
        <v>2.7594598696926653E-2</v>
      </c>
      <c r="Q566" s="2">
        <f t="shared" si="96"/>
        <v>36404.900999999998</v>
      </c>
      <c r="R566">
        <f t="shared" si="100"/>
        <v>-1.2883520001196302E-2</v>
      </c>
      <c r="S566" s="2"/>
      <c r="W566" s="6" t="str">
        <f t="shared" si="97"/>
        <v>I</v>
      </c>
    </row>
    <row r="567" spans="1:23" x14ac:dyDescent="0.2">
      <c r="A567" s="59" t="s">
        <v>1583</v>
      </c>
      <c r="B567" s="60" t="s">
        <v>186</v>
      </c>
      <c r="C567" s="59">
        <v>51555.25</v>
      </c>
      <c r="D567" s="19"/>
      <c r="E567">
        <f t="shared" si="92"/>
        <v>10182.997622509602</v>
      </c>
      <c r="F567">
        <f t="shared" si="93"/>
        <v>10183</v>
      </c>
      <c r="G567">
        <f t="shared" si="98"/>
        <v>-8.0373899982078001E-3</v>
      </c>
      <c r="I567">
        <f t="shared" si="99"/>
        <v>-8.0373899982078001E-3</v>
      </c>
      <c r="O567">
        <f t="shared" ca="1" si="94"/>
        <v>-5.8144529101692544E-2</v>
      </c>
      <c r="P567">
        <f t="shared" ca="1" si="95"/>
        <v>2.6566873917790501E-2</v>
      </c>
      <c r="Q567" s="2">
        <f t="shared" si="96"/>
        <v>36536.75</v>
      </c>
      <c r="R567">
        <f t="shared" si="100"/>
        <v>-8.0373899982078001E-3</v>
      </c>
      <c r="S567" s="2"/>
      <c r="W567" s="6" t="str">
        <f t="shared" si="97"/>
        <v>I</v>
      </c>
    </row>
    <row r="568" spans="1:23" x14ac:dyDescent="0.2">
      <c r="A568" s="59" t="s">
        <v>1493</v>
      </c>
      <c r="B568" s="60" t="s">
        <v>186</v>
      </c>
      <c r="C568" s="59">
        <v>51798.652399999999</v>
      </c>
      <c r="D568" s="19"/>
      <c r="E568">
        <f t="shared" si="92"/>
        <v>10254.996974178692</v>
      </c>
      <c r="F568">
        <f t="shared" si="93"/>
        <v>10255</v>
      </c>
      <c r="G568">
        <f t="shared" si="98"/>
        <v>-1.0229150000668596E-2</v>
      </c>
      <c r="K568">
        <f>+G568</f>
        <v>-1.0229150000668596E-2</v>
      </c>
      <c r="O568">
        <f t="shared" ca="1" si="94"/>
        <v>-5.4548651236413837E-2</v>
      </c>
      <c r="P568">
        <f t="shared" ca="1" si="95"/>
        <v>2.4669535864000725E-2</v>
      </c>
      <c r="Q568" s="2">
        <f t="shared" si="96"/>
        <v>36780.152399999999</v>
      </c>
      <c r="R568">
        <f t="shared" si="100"/>
        <v>-1.0229150000668596E-2</v>
      </c>
      <c r="S568" s="2"/>
      <c r="W568" s="6" t="str">
        <f t="shared" si="97"/>
        <v>I</v>
      </c>
    </row>
    <row r="569" spans="1:23" x14ac:dyDescent="0.2">
      <c r="A569" s="59" t="s">
        <v>1593</v>
      </c>
      <c r="B569" s="60" t="s">
        <v>186</v>
      </c>
      <c r="C569" s="59">
        <v>52200.932000000001</v>
      </c>
      <c r="D569" s="19"/>
      <c r="E569">
        <f t="shared" si="92"/>
        <v>10373.992803265432</v>
      </c>
      <c r="F569">
        <f t="shared" si="93"/>
        <v>10374</v>
      </c>
      <c r="G569">
        <f t="shared" si="98"/>
        <v>-2.4329420004505664E-2</v>
      </c>
      <c r="I569">
        <f>+G569</f>
        <v>-2.4329420004505664E-2</v>
      </c>
      <c r="O569">
        <f t="shared" ca="1" si="94"/>
        <v>-4.8605464209078297E-2</v>
      </c>
      <c r="P569">
        <f t="shared" ca="1" si="95"/>
        <v>2.1533657691764796E-2</v>
      </c>
      <c r="Q569" s="2">
        <f t="shared" si="96"/>
        <v>37182.432000000001</v>
      </c>
      <c r="R569">
        <f t="shared" si="100"/>
        <v>-2.4329420004505664E-2</v>
      </c>
      <c r="S569" s="2"/>
      <c r="W569" s="6" t="str">
        <f t="shared" si="97"/>
        <v>I</v>
      </c>
    </row>
    <row r="570" spans="1:23" x14ac:dyDescent="0.2">
      <c r="A570" s="59" t="s">
        <v>1597</v>
      </c>
      <c r="B570" s="60" t="s">
        <v>186</v>
      </c>
      <c r="C570" s="59">
        <v>52863.54</v>
      </c>
      <c r="D570" s="19"/>
      <c r="E570">
        <f t="shared" si="92"/>
        <v>10569.994758918921</v>
      </c>
      <c r="F570">
        <f t="shared" si="93"/>
        <v>10570</v>
      </c>
      <c r="G570">
        <f t="shared" si="98"/>
        <v>-1.771809999627294E-2</v>
      </c>
      <c r="I570">
        <f>+G570</f>
        <v>-1.771809999627294E-2</v>
      </c>
      <c r="O570">
        <f t="shared" ca="1" si="94"/>
        <v>-3.8816685575819632E-2</v>
      </c>
      <c r="P570">
        <f t="shared" ca="1" si="95"/>
        <v>1.6368681878670355E-2</v>
      </c>
      <c r="Q570" s="2">
        <f t="shared" si="96"/>
        <v>37845.040000000001</v>
      </c>
      <c r="R570">
        <f t="shared" si="100"/>
        <v>-1.771809999627294E-2</v>
      </c>
      <c r="S570" s="2"/>
      <c r="W570" s="6" t="str">
        <f t="shared" si="97"/>
        <v>I</v>
      </c>
    </row>
    <row r="571" spans="1:23" x14ac:dyDescent="0.2">
      <c r="A571" s="59" t="s">
        <v>1493</v>
      </c>
      <c r="B571" s="60" t="s">
        <v>186</v>
      </c>
      <c r="C571" s="59">
        <v>52934.535799999998</v>
      </c>
      <c r="D571" s="19"/>
      <c r="E571">
        <f t="shared" si="92"/>
        <v>10590.99558541541</v>
      </c>
      <c r="F571">
        <f t="shared" si="93"/>
        <v>10591</v>
      </c>
      <c r="G571">
        <f t="shared" si="98"/>
        <v>-1.4924030008842237E-2</v>
      </c>
      <c r="K571">
        <f>+G571</f>
        <v>-1.4924030008842237E-2</v>
      </c>
      <c r="O571">
        <f t="shared" ca="1" si="94"/>
        <v>-3.7767887865113425E-2</v>
      </c>
      <c r="P571">
        <f t="shared" ca="1" si="95"/>
        <v>1.5815291612981675E-2</v>
      </c>
      <c r="Q571" s="2">
        <f t="shared" si="96"/>
        <v>37916.035799999998</v>
      </c>
      <c r="R571">
        <f t="shared" si="100"/>
        <v>-1.4924030008842237E-2</v>
      </c>
      <c r="S571" s="2"/>
      <c r="W571" s="6" t="str">
        <f t="shared" si="97"/>
        <v>I</v>
      </c>
    </row>
    <row r="572" spans="1:23" x14ac:dyDescent="0.2">
      <c r="A572" s="59" t="s">
        <v>1603</v>
      </c>
      <c r="B572" s="60" t="s">
        <v>186</v>
      </c>
      <c r="C572" s="59">
        <v>53238.792999999998</v>
      </c>
      <c r="D572" s="19"/>
      <c r="E572">
        <f t="shared" si="92"/>
        <v>10680.996017377678</v>
      </c>
      <c r="F572">
        <f t="shared" si="93"/>
        <v>10681</v>
      </c>
      <c r="G572">
        <f t="shared" si="98"/>
        <v>-1.3463729999784846E-2</v>
      </c>
      <c r="I572">
        <f>+G572</f>
        <v>-1.3463729999784846E-2</v>
      </c>
      <c r="O572">
        <f t="shared" ca="1" si="94"/>
        <v>-3.3273040533515097E-2</v>
      </c>
      <c r="P572">
        <f t="shared" ca="1" si="95"/>
        <v>1.3443619045744426E-2</v>
      </c>
      <c r="Q572" s="2">
        <f t="shared" si="96"/>
        <v>38220.292999999998</v>
      </c>
      <c r="R572">
        <f t="shared" si="100"/>
        <v>-1.3463729999784846E-2</v>
      </c>
      <c r="S572" s="2"/>
      <c r="W572" s="6" t="str">
        <f t="shared" si="97"/>
        <v>I</v>
      </c>
    </row>
    <row r="573" spans="1:23" x14ac:dyDescent="0.2">
      <c r="A573" s="59" t="s">
        <v>1603</v>
      </c>
      <c r="B573" s="60" t="s">
        <v>186</v>
      </c>
      <c r="C573" s="59">
        <v>53610.659099999997</v>
      </c>
      <c r="D573" s="19"/>
      <c r="E573">
        <f t="shared" si="92"/>
        <v>10790.995417990463</v>
      </c>
      <c r="F573">
        <f t="shared" si="93"/>
        <v>10791</v>
      </c>
      <c r="G573">
        <f t="shared" si="98"/>
        <v>-1.549003000400262E-2</v>
      </c>
      <c r="K573">
        <f>+G573</f>
        <v>-1.549003000400262E-2</v>
      </c>
      <c r="O573">
        <f t="shared" ca="1" si="94"/>
        <v>-2.7779338239339313E-2</v>
      </c>
      <c r="P573">
        <f t="shared" ca="1" si="95"/>
        <v>1.0544908130232233E-2</v>
      </c>
      <c r="Q573" s="2">
        <f t="shared" si="96"/>
        <v>38592.159099999997</v>
      </c>
      <c r="R573">
        <f t="shared" si="100"/>
        <v>-1.549003000400262E-2</v>
      </c>
      <c r="S573" s="2"/>
      <c r="W573" s="6" t="str">
        <f t="shared" si="97"/>
        <v>I</v>
      </c>
    </row>
    <row r="574" spans="1:23" x14ac:dyDescent="0.2">
      <c r="A574" s="59" t="s">
        <v>1609</v>
      </c>
      <c r="B574" s="60" t="s">
        <v>186</v>
      </c>
      <c r="C574" s="59">
        <v>53651.231</v>
      </c>
      <c r="D574" s="19"/>
      <c r="E574">
        <f t="shared" si="92"/>
        <v>10802.996739653619</v>
      </c>
      <c r="F574">
        <f t="shared" si="93"/>
        <v>10803</v>
      </c>
      <c r="G574">
        <f t="shared" si="98"/>
        <v>-1.1021989994333126E-2</v>
      </c>
      <c r="I574">
        <f>+G574</f>
        <v>-1.1021989994333126E-2</v>
      </c>
      <c r="O574">
        <f t="shared" ca="1" si="94"/>
        <v>-2.7180025261792862E-2</v>
      </c>
      <c r="P574">
        <f t="shared" ca="1" si="95"/>
        <v>1.0228685121267234E-2</v>
      </c>
      <c r="Q574" s="2">
        <f t="shared" si="96"/>
        <v>38632.731</v>
      </c>
      <c r="R574">
        <f t="shared" si="100"/>
        <v>-1.1021989994333126E-2</v>
      </c>
      <c r="S574" s="2"/>
      <c r="W574" s="6" t="str">
        <f t="shared" si="97"/>
        <v>I</v>
      </c>
    </row>
    <row r="575" spans="1:23" x14ac:dyDescent="0.2">
      <c r="A575" s="59" t="s">
        <v>1603</v>
      </c>
      <c r="B575" s="60" t="s">
        <v>186</v>
      </c>
      <c r="C575" s="59">
        <v>53931.818099999997</v>
      </c>
      <c r="D575" s="19"/>
      <c r="E575">
        <f t="shared" si="92"/>
        <v>10885.995466398754</v>
      </c>
      <c r="F575">
        <f t="shared" si="93"/>
        <v>10886</v>
      </c>
      <c r="G575">
        <f t="shared" si="98"/>
        <v>-1.5326380009355489E-2</v>
      </c>
      <c r="K575">
        <f>+G575</f>
        <v>-1.5326380009355489E-2</v>
      </c>
      <c r="O575">
        <f t="shared" ca="1" si="94"/>
        <v>-2.3034777167096676E-2</v>
      </c>
      <c r="P575">
        <f t="shared" ca="1" si="95"/>
        <v>8.0414759759262489E-3</v>
      </c>
      <c r="Q575" s="2">
        <f t="shared" si="96"/>
        <v>38913.318099999997</v>
      </c>
      <c r="R575">
        <f t="shared" si="100"/>
        <v>-1.5326380009355489E-2</v>
      </c>
      <c r="S575" s="2"/>
      <c r="W575" s="6" t="str">
        <f t="shared" si="97"/>
        <v>I</v>
      </c>
    </row>
    <row r="576" spans="1:23" x14ac:dyDescent="0.2">
      <c r="A576" s="59" t="s">
        <v>1603</v>
      </c>
      <c r="B576" s="60" t="s">
        <v>186</v>
      </c>
      <c r="C576" s="59">
        <v>54303.686999999998</v>
      </c>
      <c r="D576" s="19"/>
      <c r="E576">
        <f t="shared" si="92"/>
        <v>10995.995695262143</v>
      </c>
      <c r="F576">
        <f t="shared" si="93"/>
        <v>10996</v>
      </c>
      <c r="G576">
        <f t="shared" si="98"/>
        <v>-1.4552679996995721E-2</v>
      </c>
      <c r="I576">
        <f>+G576</f>
        <v>-1.4552679996995721E-2</v>
      </c>
      <c r="O576">
        <f t="shared" ca="1" si="94"/>
        <v>-1.7541074872920892E-2</v>
      </c>
      <c r="P576">
        <f t="shared" ca="1" si="95"/>
        <v>5.1427650604140562E-3</v>
      </c>
      <c r="Q576" s="2">
        <f t="shared" si="96"/>
        <v>39285.186999999998</v>
      </c>
      <c r="R576">
        <f t="shared" si="100"/>
        <v>-1.4552679996995721E-2</v>
      </c>
      <c r="S576" s="2"/>
      <c r="W576" s="6" t="str">
        <f t="shared" si="97"/>
        <v>I</v>
      </c>
    </row>
    <row r="577" spans="1:23" x14ac:dyDescent="0.2">
      <c r="A577" s="59" t="s">
        <v>1603</v>
      </c>
      <c r="B577" s="60" t="s">
        <v>186</v>
      </c>
      <c r="C577" s="59">
        <v>54303.688999999998</v>
      </c>
      <c r="D577" s="19"/>
      <c r="E577">
        <f t="shared" si="92"/>
        <v>10995.99628686972</v>
      </c>
      <c r="F577">
        <f t="shared" si="93"/>
        <v>10996</v>
      </c>
      <c r="G577">
        <f t="shared" si="98"/>
        <v>-1.2552679996588267E-2</v>
      </c>
      <c r="I577">
        <f>+G577</f>
        <v>-1.2552679996588267E-2</v>
      </c>
      <c r="O577">
        <f t="shared" ca="1" si="94"/>
        <v>-1.7541074872920892E-2</v>
      </c>
      <c r="P577">
        <f t="shared" ca="1" si="95"/>
        <v>5.1427650604140562E-3</v>
      </c>
      <c r="Q577" s="2">
        <f t="shared" si="96"/>
        <v>39285.188999999998</v>
      </c>
      <c r="R577">
        <f t="shared" si="100"/>
        <v>-1.2552679996588267E-2</v>
      </c>
      <c r="S577" s="2"/>
      <c r="W577" s="6" t="str">
        <f t="shared" si="97"/>
        <v>I</v>
      </c>
    </row>
    <row r="578" spans="1:23" x14ac:dyDescent="0.2">
      <c r="A578" s="59" t="s">
        <v>1620</v>
      </c>
      <c r="B578" s="60" t="s">
        <v>186</v>
      </c>
      <c r="C578" s="59">
        <v>54394.964999999997</v>
      </c>
      <c r="D578" s="19"/>
      <c r="E578">
        <f t="shared" si="92"/>
        <v>11022.996073326007</v>
      </c>
      <c r="F578">
        <f t="shared" si="93"/>
        <v>11023</v>
      </c>
      <c r="G578">
        <f t="shared" si="98"/>
        <v>-1.3274590004584752E-2</v>
      </c>
      <c r="I578">
        <f>+G578</f>
        <v>-1.3274590004584752E-2</v>
      </c>
      <c r="O578">
        <f t="shared" ca="1" si="94"/>
        <v>-1.6192620673441405E-2</v>
      </c>
      <c r="P578">
        <f t="shared" ca="1" si="95"/>
        <v>4.4312632902428484E-3</v>
      </c>
      <c r="Q578" s="2">
        <f t="shared" si="96"/>
        <v>39376.464999999997</v>
      </c>
      <c r="R578">
        <f t="shared" si="100"/>
        <v>-1.3274590004584752E-2</v>
      </c>
      <c r="S578" s="2"/>
      <c r="W578" s="6" t="str">
        <f t="shared" si="97"/>
        <v>I</v>
      </c>
    </row>
    <row r="579" spans="1:23" x14ac:dyDescent="0.2">
      <c r="A579" s="41" t="s">
        <v>215</v>
      </c>
      <c r="B579" s="42" t="s">
        <v>186</v>
      </c>
      <c r="C579" s="31">
        <v>54641.752399999998</v>
      </c>
      <c r="D579" s="31">
        <v>4.0000000000000002E-4</v>
      </c>
      <c r="E579" s="30">
        <f t="shared" si="92"/>
        <v>11095.996720813875</v>
      </c>
      <c r="F579">
        <f t="shared" si="93"/>
        <v>11096</v>
      </c>
      <c r="G579">
        <f t="shared" si="98"/>
        <v>-1.1085680001997389E-2</v>
      </c>
      <c r="K579">
        <f>+G579</f>
        <v>-1.1085680001997389E-2</v>
      </c>
      <c r="O579">
        <f t="shared" ca="1" si="94"/>
        <v>-1.2546800060033836E-2</v>
      </c>
      <c r="P579">
        <f t="shared" ca="1" si="95"/>
        <v>2.5075733190393357E-3</v>
      </c>
      <c r="Q579" s="2">
        <f t="shared" si="96"/>
        <v>39623.252399999998</v>
      </c>
      <c r="R579">
        <f t="shared" si="100"/>
        <v>-1.1085680001997389E-2</v>
      </c>
      <c r="S579" s="2"/>
      <c r="W579" s="6" t="str">
        <f t="shared" si="97"/>
        <v>I</v>
      </c>
    </row>
    <row r="580" spans="1:23" x14ac:dyDescent="0.2">
      <c r="A580" s="41" t="s">
        <v>215</v>
      </c>
      <c r="B580" s="42" t="s">
        <v>186</v>
      </c>
      <c r="C580" s="31">
        <v>54668.797400000003</v>
      </c>
      <c r="D580" s="31">
        <v>1E-4</v>
      </c>
      <c r="E580" s="30">
        <f t="shared" si="92"/>
        <v>11103.996734231534</v>
      </c>
      <c r="F580">
        <f t="shared" si="93"/>
        <v>11104</v>
      </c>
      <c r="G580">
        <f t="shared" si="98"/>
        <v>-1.1040320001484361E-2</v>
      </c>
      <c r="K580">
        <f>+G580</f>
        <v>-1.1040320001484361E-2</v>
      </c>
      <c r="O580">
        <f t="shared" ca="1" si="94"/>
        <v>-1.2147258075002831E-2</v>
      </c>
      <c r="P580">
        <f t="shared" ca="1" si="95"/>
        <v>2.2967579797293358E-3</v>
      </c>
      <c r="Q580" s="2">
        <f t="shared" si="96"/>
        <v>39650.297400000003</v>
      </c>
      <c r="R580">
        <f t="shared" si="100"/>
        <v>-1.1040320001484361E-2</v>
      </c>
      <c r="S580" s="2"/>
      <c r="W580" s="6" t="str">
        <f t="shared" si="97"/>
        <v>I</v>
      </c>
    </row>
    <row r="581" spans="1:23" x14ac:dyDescent="0.2">
      <c r="A581" s="59" t="s">
        <v>1633</v>
      </c>
      <c r="B581" s="60" t="s">
        <v>1708</v>
      </c>
      <c r="C581" s="59">
        <v>54697.541700000002</v>
      </c>
      <c r="D581" s="19"/>
      <c r="E581">
        <f t="shared" si="92"/>
        <v>11112.499407024336</v>
      </c>
      <c r="F581">
        <f t="shared" si="93"/>
        <v>11112.5</v>
      </c>
      <c r="G581">
        <f t="shared" si="98"/>
        <v>-2.0046249992446974E-3</v>
      </c>
      <c r="K581">
        <f>+G581</f>
        <v>-2.0046249992446974E-3</v>
      </c>
      <c r="O581">
        <f t="shared" ca="1" si="94"/>
        <v>-1.1722744715907507E-2</v>
      </c>
      <c r="P581">
        <f t="shared" ca="1" si="95"/>
        <v>2.0727666817124679E-3</v>
      </c>
      <c r="Q581" s="2">
        <f t="shared" si="96"/>
        <v>39679.041700000002</v>
      </c>
      <c r="S581">
        <f>G581</f>
        <v>-2.0046249992446974E-3</v>
      </c>
      <c r="W581" s="6" t="str">
        <f t="shared" si="97"/>
        <v>II</v>
      </c>
    </row>
    <row r="582" spans="1:23" x14ac:dyDescent="0.2">
      <c r="A582" s="34" t="s">
        <v>209</v>
      </c>
      <c r="B582" s="33" t="s">
        <v>210</v>
      </c>
      <c r="C582" s="34">
        <v>54709.385000000002</v>
      </c>
      <c r="D582" s="34" t="s">
        <v>211</v>
      </c>
      <c r="E582" s="30">
        <f t="shared" si="92"/>
        <v>11116.002700014142</v>
      </c>
      <c r="F582">
        <f t="shared" si="93"/>
        <v>11116</v>
      </c>
      <c r="G582">
        <f t="shared" si="98"/>
        <v>9.1277200044714846E-3</v>
      </c>
      <c r="I582">
        <f>+G582</f>
        <v>9.1277200044714846E-3</v>
      </c>
      <c r="O582">
        <f t="shared" ca="1" si="94"/>
        <v>-1.1547945097456491E-2</v>
      </c>
      <c r="P582">
        <f t="shared" ca="1" si="95"/>
        <v>1.9805349707643916E-3</v>
      </c>
      <c r="Q582" s="2">
        <f t="shared" si="96"/>
        <v>39690.885000000002</v>
      </c>
      <c r="S582" s="2"/>
      <c r="U582">
        <f>G582</f>
        <v>9.1277200044714846E-3</v>
      </c>
      <c r="W582" s="6" t="str">
        <f t="shared" si="97"/>
        <v>I</v>
      </c>
    </row>
    <row r="583" spans="1:23" x14ac:dyDescent="0.2">
      <c r="A583" s="41" t="s">
        <v>213</v>
      </c>
      <c r="B583" s="42" t="s">
        <v>186</v>
      </c>
      <c r="C583" s="31">
        <v>54996.720399999998</v>
      </c>
      <c r="D583" s="31">
        <v>2.0000000000000001E-4</v>
      </c>
      <c r="E583" s="30">
        <f t="shared" si="92"/>
        <v>11200.997599454651</v>
      </c>
      <c r="F583">
        <f t="shared" si="93"/>
        <v>11201</v>
      </c>
      <c r="G583">
        <f t="shared" si="98"/>
        <v>-8.1153300052392296E-3</v>
      </c>
      <c r="K583">
        <f>+G583</f>
        <v>-8.1153300052392296E-3</v>
      </c>
      <c r="O583">
        <f t="shared" ca="1" si="94"/>
        <v>-7.3028115065024712E-3</v>
      </c>
      <c r="P583">
        <f t="shared" ca="1" si="95"/>
        <v>-2.5937800940412092E-4</v>
      </c>
      <c r="Q583" s="2">
        <f t="shared" si="96"/>
        <v>39978.220399999998</v>
      </c>
      <c r="R583">
        <f>G583</f>
        <v>-8.1153300052392296E-3</v>
      </c>
      <c r="S583" s="2"/>
      <c r="W583" s="6" t="str">
        <f t="shared" si="97"/>
        <v>I</v>
      </c>
    </row>
    <row r="584" spans="1:23" x14ac:dyDescent="0.2">
      <c r="A584" s="59" t="s">
        <v>1633</v>
      </c>
      <c r="B584" s="60" t="s">
        <v>1708</v>
      </c>
      <c r="C584" s="59">
        <v>55042.3649</v>
      </c>
      <c r="D584" s="19"/>
      <c r="E584">
        <f t="shared" si="92"/>
        <v>11214.499415407414</v>
      </c>
      <c r="F584">
        <f t="shared" si="93"/>
        <v>11214.5</v>
      </c>
      <c r="G584">
        <f t="shared" si="98"/>
        <v>-1.9762849988183007E-3</v>
      </c>
      <c r="K584">
        <f>+G584</f>
        <v>-1.9762849988183007E-3</v>
      </c>
      <c r="O584">
        <f t="shared" ca="1" si="94"/>
        <v>-6.6285844067627275E-3</v>
      </c>
      <c r="P584">
        <f t="shared" ca="1" si="95"/>
        <v>-6.1512889448972485E-4</v>
      </c>
      <c r="Q584" s="2">
        <f t="shared" si="96"/>
        <v>40023.8649</v>
      </c>
      <c r="S584">
        <f>G584</f>
        <v>-1.9762849988183007E-3</v>
      </c>
      <c r="W584" s="6" t="str">
        <f t="shared" si="97"/>
        <v>II</v>
      </c>
    </row>
    <row r="585" spans="1:23" x14ac:dyDescent="0.2">
      <c r="A585" s="41" t="s">
        <v>213</v>
      </c>
      <c r="B585" s="42" t="s">
        <v>186</v>
      </c>
      <c r="C585" s="31">
        <v>55067.713100000001</v>
      </c>
      <c r="D585" s="31">
        <v>1E-4</v>
      </c>
      <c r="E585" s="30">
        <f t="shared" si="92"/>
        <v>11221.997508959401</v>
      </c>
      <c r="F585">
        <f t="shared" si="93"/>
        <v>11222</v>
      </c>
      <c r="G585">
        <f t="shared" si="98"/>
        <v>-8.4212599977036007E-3</v>
      </c>
      <c r="K585">
        <f>+G585</f>
        <v>-8.4212599977036007E-3</v>
      </c>
      <c r="O585">
        <f t="shared" ca="1" si="94"/>
        <v>-6.2540137957961539E-3</v>
      </c>
      <c r="P585">
        <f t="shared" ca="1" si="95"/>
        <v>-8.1276827509280114E-4</v>
      </c>
      <c r="Q585" s="2">
        <f t="shared" si="96"/>
        <v>40049.213100000001</v>
      </c>
      <c r="R585">
        <f>G585</f>
        <v>-8.4212599977036007E-3</v>
      </c>
      <c r="S585" s="2"/>
      <c r="W585" s="6" t="str">
        <f t="shared" si="97"/>
        <v>I</v>
      </c>
    </row>
    <row r="586" spans="1:23" x14ac:dyDescent="0.2">
      <c r="A586" s="59" t="s">
        <v>1654</v>
      </c>
      <c r="B586" s="60" t="s">
        <v>186</v>
      </c>
      <c r="C586" s="59">
        <v>55087.995000000003</v>
      </c>
      <c r="D586" s="19"/>
      <c r="E586">
        <f t="shared" si="92"/>
        <v>11227.99697178564</v>
      </c>
      <c r="F586">
        <f t="shared" si="93"/>
        <v>11228</v>
      </c>
      <c r="G586">
        <f t="shared" si="98"/>
        <v>-1.0237239992420655E-2</v>
      </c>
      <c r="I586">
        <f>+G586</f>
        <v>-1.0237239992420655E-2</v>
      </c>
      <c r="O586">
        <f t="shared" ca="1" si="94"/>
        <v>-5.9543573070229838E-3</v>
      </c>
      <c r="P586">
        <f t="shared" ca="1" si="95"/>
        <v>-9.7087977957532878E-4</v>
      </c>
      <c r="Q586" s="2">
        <f t="shared" si="96"/>
        <v>40069.495000000003</v>
      </c>
      <c r="R586">
        <f>G586</f>
        <v>-1.0237239992420655E-2</v>
      </c>
      <c r="S586" s="2"/>
      <c r="W586" s="6" t="str">
        <f t="shared" si="97"/>
        <v>I</v>
      </c>
    </row>
    <row r="587" spans="1:23" x14ac:dyDescent="0.2">
      <c r="A587" s="41" t="s">
        <v>205</v>
      </c>
      <c r="B587" s="42" t="s">
        <v>186</v>
      </c>
      <c r="C587" s="31">
        <v>55429.425139999999</v>
      </c>
      <c r="D587" s="31" t="s">
        <v>206</v>
      </c>
      <c r="E587" s="30">
        <f t="shared" si="92"/>
        <v>11328.99330017142</v>
      </c>
      <c r="F587">
        <f t="shared" si="93"/>
        <v>11329</v>
      </c>
      <c r="K587">
        <f>+U587</f>
        <v>-2.2649569997156505E-2</v>
      </c>
      <c r="O587">
        <f t="shared" ca="1" si="94"/>
        <v>-9.1013974600706593E-4</v>
      </c>
      <c r="P587">
        <f t="shared" ca="1" si="95"/>
        <v>-3.6324234383637855E-3</v>
      </c>
      <c r="Q587" s="2">
        <f t="shared" si="96"/>
        <v>40410.925139999999</v>
      </c>
      <c r="R587">
        <f>U587</f>
        <v>-2.2649569997156505E-2</v>
      </c>
      <c r="S587" s="2"/>
      <c r="U587">
        <f>+C587-(C$7+F587*C$8)</f>
        <v>-2.2649569997156505E-2</v>
      </c>
      <c r="W587" s="6" t="str">
        <f t="shared" si="97"/>
        <v>I</v>
      </c>
    </row>
    <row r="588" spans="1:23" x14ac:dyDescent="0.2">
      <c r="A588" s="59" t="s">
        <v>1664</v>
      </c>
      <c r="B588" s="60" t="s">
        <v>186</v>
      </c>
      <c r="C588" s="59">
        <v>55429.438000000002</v>
      </c>
      <c r="D588" s="19"/>
      <c r="E588">
        <f t="shared" si="92"/>
        <v>11328.997104208122</v>
      </c>
      <c r="F588">
        <f t="shared" si="93"/>
        <v>11329</v>
      </c>
      <c r="G588">
        <f t="shared" ref="G588:G610" si="101">+C588-(C$7+F588*C$8)</f>
        <v>-9.7895699946093373E-3</v>
      </c>
      <c r="I588">
        <f>+G588</f>
        <v>-9.7895699946093373E-3</v>
      </c>
      <c r="O588">
        <f t="shared" ca="1" si="94"/>
        <v>-9.1013974600706593E-4</v>
      </c>
      <c r="P588">
        <f t="shared" ca="1" si="95"/>
        <v>-3.6324234383637855E-3</v>
      </c>
      <c r="Q588" s="2">
        <f t="shared" si="96"/>
        <v>40410.938000000002</v>
      </c>
      <c r="R588">
        <f>G588</f>
        <v>-9.7895699946093373E-3</v>
      </c>
      <c r="S588" s="2"/>
      <c r="W588" s="6" t="str">
        <f t="shared" si="97"/>
        <v>I</v>
      </c>
    </row>
    <row r="589" spans="1:23" x14ac:dyDescent="0.2">
      <c r="A589" s="41" t="s">
        <v>214</v>
      </c>
      <c r="B589" s="42" t="s">
        <v>186</v>
      </c>
      <c r="C589" s="31">
        <v>55449.724699999999</v>
      </c>
      <c r="D589" s="31">
        <v>1E-4</v>
      </c>
      <c r="E589" s="30">
        <f t="shared" si="92"/>
        <v>11334.997986892537</v>
      </c>
      <c r="F589">
        <f t="shared" si="93"/>
        <v>11335</v>
      </c>
      <c r="G589">
        <f t="shared" si="101"/>
        <v>-6.805550008721184E-3</v>
      </c>
      <c r="K589">
        <f>+G589</f>
        <v>-6.805550008721184E-3</v>
      </c>
      <c r="O589">
        <f t="shared" ca="1" si="94"/>
        <v>-6.1048325723378483E-4</v>
      </c>
      <c r="P589">
        <f t="shared" ca="1" si="95"/>
        <v>-3.7905349428462576E-3</v>
      </c>
      <c r="Q589" s="2">
        <f t="shared" si="96"/>
        <v>40431.224699999999</v>
      </c>
      <c r="R589">
        <f>G589</f>
        <v>-6.805550008721184E-3</v>
      </c>
      <c r="S589" s="2"/>
      <c r="W589" s="6" t="str">
        <f t="shared" si="97"/>
        <v>I</v>
      </c>
    </row>
    <row r="590" spans="1:23" x14ac:dyDescent="0.2">
      <c r="A590" s="34" t="s">
        <v>212</v>
      </c>
      <c r="B590" s="33" t="s">
        <v>186</v>
      </c>
      <c r="C590" s="34">
        <v>55740.457000000002</v>
      </c>
      <c r="D590" s="34">
        <v>4.0000000000000001E-3</v>
      </c>
      <c r="E590" s="30">
        <f t="shared" si="92"/>
        <v>11420.997702216888</v>
      </c>
      <c r="F590">
        <f t="shared" si="93"/>
        <v>11421</v>
      </c>
      <c r="G590">
        <f t="shared" si="101"/>
        <v>-7.7679299938608892E-3</v>
      </c>
      <c r="I590">
        <f>+G590</f>
        <v>-7.7679299938608892E-3</v>
      </c>
      <c r="O590">
        <f t="shared" ca="1" si="94"/>
        <v>3.6845930818489858E-3</v>
      </c>
      <c r="P590">
        <f t="shared" ca="1" si="95"/>
        <v>-6.0567998404285062E-3</v>
      </c>
      <c r="Q590" s="2">
        <f t="shared" si="96"/>
        <v>40721.957000000002</v>
      </c>
      <c r="R590">
        <f>G590</f>
        <v>-7.7679299938608892E-3</v>
      </c>
      <c r="S590" s="2"/>
      <c r="W590" s="6" t="str">
        <f t="shared" si="97"/>
        <v>I</v>
      </c>
    </row>
    <row r="591" spans="1:23" x14ac:dyDescent="0.2">
      <c r="A591" s="59" t="s">
        <v>1678</v>
      </c>
      <c r="B591" s="60" t="s">
        <v>186</v>
      </c>
      <c r="C591" s="59">
        <v>55828.355900000002</v>
      </c>
      <c r="D591" s="19"/>
      <c r="E591">
        <f t="shared" si="92"/>
        <v>11446.998529704319</v>
      </c>
      <c r="F591">
        <f t="shared" si="93"/>
        <v>11447</v>
      </c>
      <c r="G591">
        <f t="shared" si="101"/>
        <v>-4.9705100027495064E-3</v>
      </c>
      <c r="K591">
        <f>+G591</f>
        <v>-4.9705100027495064E-3</v>
      </c>
      <c r="O591">
        <f t="shared" ca="1" si="94"/>
        <v>4.9831045331996116E-3</v>
      </c>
      <c r="P591">
        <f t="shared" ca="1" si="95"/>
        <v>-6.7419496931859224E-3</v>
      </c>
      <c r="Q591" s="2">
        <f t="shared" si="96"/>
        <v>40809.855900000002</v>
      </c>
      <c r="R591">
        <f>G591</f>
        <v>-4.9705100027495064E-3</v>
      </c>
      <c r="S591" s="2"/>
      <c r="W591" s="6" t="str">
        <f t="shared" si="97"/>
        <v>I</v>
      </c>
    </row>
    <row r="592" spans="1:23" x14ac:dyDescent="0.2">
      <c r="A592" s="59" t="s">
        <v>1678</v>
      </c>
      <c r="B592" s="60" t="s">
        <v>1708</v>
      </c>
      <c r="C592" s="59">
        <v>55850.341999999997</v>
      </c>
      <c r="D592" s="19"/>
      <c r="E592">
        <f t="shared" si="92"/>
        <v>11453.502101344251</v>
      </c>
      <c r="F592">
        <f t="shared" si="93"/>
        <v>11453.5</v>
      </c>
      <c r="G592">
        <f t="shared" si="101"/>
        <v>7.1038449896150269E-3</v>
      </c>
      <c r="I592">
        <f>+G592</f>
        <v>7.1038449896150269E-3</v>
      </c>
      <c r="O592">
        <f t="shared" ca="1" si="94"/>
        <v>5.3077323960373235E-3</v>
      </c>
      <c r="P592">
        <f t="shared" ca="1" si="95"/>
        <v>-6.9132371563753181E-3</v>
      </c>
      <c r="Q592" s="2">
        <f t="shared" si="96"/>
        <v>40831.841999999997</v>
      </c>
      <c r="S592">
        <f>G592</f>
        <v>7.1038449896150269E-3</v>
      </c>
      <c r="W592" s="6" t="str">
        <f t="shared" si="97"/>
        <v>II</v>
      </c>
    </row>
    <row r="593" spans="1:23" x14ac:dyDescent="0.2">
      <c r="A593" s="41" t="s">
        <v>216</v>
      </c>
      <c r="B593" s="42" t="s">
        <v>186</v>
      </c>
      <c r="C593" s="31">
        <v>56186.703300000001</v>
      </c>
      <c r="D593" s="31">
        <v>1E-4</v>
      </c>
      <c r="E593" s="30">
        <f t="shared" si="92"/>
        <v>11552.999047662664</v>
      </c>
      <c r="F593">
        <f t="shared" si="93"/>
        <v>11553</v>
      </c>
      <c r="G593">
        <f t="shared" si="101"/>
        <v>-3.2194900049944408E-3</v>
      </c>
      <c r="K593">
        <f>+G593</f>
        <v>-3.2194900049944408E-3</v>
      </c>
      <c r="O593">
        <f t="shared" ca="1" si="94"/>
        <v>1.0277035834859949E-2</v>
      </c>
      <c r="P593">
        <f t="shared" ca="1" si="95"/>
        <v>-9.5352529390431706E-3</v>
      </c>
      <c r="Q593" s="2">
        <f t="shared" si="96"/>
        <v>41168.203300000001</v>
      </c>
      <c r="R593">
        <f>G593</f>
        <v>-3.2194900049944408E-3</v>
      </c>
      <c r="S593" s="2"/>
      <c r="W593" s="6" t="str">
        <f t="shared" si="97"/>
        <v>I</v>
      </c>
    </row>
    <row r="594" spans="1:23" x14ac:dyDescent="0.2">
      <c r="A594" s="43" t="s">
        <v>218</v>
      </c>
      <c r="B594" s="44" t="s">
        <v>186</v>
      </c>
      <c r="C594" s="31">
        <v>56526.438000000002</v>
      </c>
      <c r="D594" s="45">
        <v>2.8999999999999998E-3</v>
      </c>
      <c r="E594" s="30">
        <f t="shared" si="92"/>
        <v>11653.493858475926</v>
      </c>
      <c r="F594">
        <f t="shared" si="93"/>
        <v>11653.5</v>
      </c>
      <c r="G594">
        <f t="shared" si="101"/>
        <v>-2.0762154999829363E-2</v>
      </c>
      <c r="L594">
        <f>+G594</f>
        <v>-2.0762154999829363E-2</v>
      </c>
      <c r="O594">
        <f t="shared" ca="1" si="94"/>
        <v>1.5296282021811436E-2</v>
      </c>
      <c r="P594">
        <f t="shared" ca="1" si="95"/>
        <v>-1.2183620639124759E-2</v>
      </c>
      <c r="Q594" s="2">
        <f t="shared" si="96"/>
        <v>41507.938000000002</v>
      </c>
      <c r="S594">
        <f>G594</f>
        <v>-2.0762154999829363E-2</v>
      </c>
      <c r="W594" s="6" t="str">
        <f t="shared" si="97"/>
        <v>II</v>
      </c>
    </row>
    <row r="595" spans="1:23" x14ac:dyDescent="0.2">
      <c r="A595" s="41" t="s">
        <v>217</v>
      </c>
      <c r="B595" s="42" t="s">
        <v>186</v>
      </c>
      <c r="C595" s="31">
        <v>56541.670400000003</v>
      </c>
      <c r="D595" s="31">
        <v>1E-4</v>
      </c>
      <c r="E595" s="30">
        <f t="shared" si="92"/>
        <v>11657.999660080039</v>
      </c>
      <c r="F595">
        <f t="shared" si="93"/>
        <v>11658</v>
      </c>
      <c r="G595">
        <f t="shared" si="101"/>
        <v>-1.1491399927763268E-3</v>
      </c>
      <c r="K595">
        <f>+G595</f>
        <v>-1.1491399927763268E-3</v>
      </c>
      <c r="O595">
        <f t="shared" ca="1" si="94"/>
        <v>1.5521024388391313E-2</v>
      </c>
      <c r="P595">
        <f t="shared" ca="1" si="95"/>
        <v>-1.2302204267486572E-2</v>
      </c>
      <c r="Q595" s="2">
        <f t="shared" si="96"/>
        <v>41523.170400000003</v>
      </c>
      <c r="R595">
        <f t="shared" ref="R595:R610" si="102">G595</f>
        <v>-1.1491399927763268E-3</v>
      </c>
      <c r="S595" s="2"/>
      <c r="W595" s="6" t="str">
        <f t="shared" si="97"/>
        <v>I</v>
      </c>
    </row>
    <row r="596" spans="1:23" x14ac:dyDescent="0.2">
      <c r="A596" s="45" t="s">
        <v>220</v>
      </c>
      <c r="B596" s="44" t="s">
        <v>186</v>
      </c>
      <c r="C596" s="45">
        <v>56815.502699999997</v>
      </c>
      <c r="D596" s="45">
        <v>8.0000000000000004E-4</v>
      </c>
      <c r="E596" s="30">
        <f t="shared" si="92"/>
        <v>11739.000291405184</v>
      </c>
      <c r="F596">
        <f t="shared" si="93"/>
        <v>11739</v>
      </c>
      <c r="G596">
        <f t="shared" si="101"/>
        <v>9.851299982983619E-4</v>
      </c>
      <c r="L596">
        <f>+G596</f>
        <v>9.851299982983619E-4</v>
      </c>
      <c r="O596">
        <f t="shared" ca="1" si="94"/>
        <v>1.9566386986829776E-2</v>
      </c>
      <c r="P596">
        <f t="shared" ca="1" si="95"/>
        <v>-1.443670957800014E-2</v>
      </c>
      <c r="Q596" s="2">
        <f t="shared" si="96"/>
        <v>41797.002699999997</v>
      </c>
      <c r="R596">
        <f t="shared" si="102"/>
        <v>9.851299982983619E-4</v>
      </c>
      <c r="S596" s="2"/>
      <c r="W596" s="6" t="str">
        <f t="shared" si="97"/>
        <v>I</v>
      </c>
    </row>
    <row r="597" spans="1:23" x14ac:dyDescent="0.2">
      <c r="A597" s="41" t="s">
        <v>219</v>
      </c>
      <c r="B597" s="42" t="s">
        <v>186</v>
      </c>
      <c r="C597" s="31">
        <v>56923.682699999998</v>
      </c>
      <c r="D597" s="31">
        <v>1E-4</v>
      </c>
      <c r="E597" s="30">
        <f t="shared" ref="E597:E610" si="103">+(C597-C$7)/C$8</f>
        <v>11771.000345075821</v>
      </c>
      <c r="F597">
        <f t="shared" ref="F597:F660" si="104">ROUND(2*E597,0)/2</f>
        <v>11771</v>
      </c>
      <c r="G597">
        <f t="shared" si="101"/>
        <v>1.1665699930745177E-3</v>
      </c>
      <c r="K597">
        <f t="shared" ref="K597:K610" si="105">+G597</f>
        <v>1.1665699930745177E-3</v>
      </c>
      <c r="O597">
        <f t="shared" ref="O597:O610" ca="1" si="106">+C$11+C$12*$F597</f>
        <v>2.1164554926953683E-2</v>
      </c>
      <c r="P597">
        <f t="shared" ref="P597:P610" ca="1" si="107">+D$11+D$12*$F597</f>
        <v>-1.5279970935240028E-2</v>
      </c>
      <c r="Q597" s="2">
        <f t="shared" ref="Q597:Q610" si="108">+C597-15018.5</f>
        <v>41905.182699999998</v>
      </c>
      <c r="R597">
        <f t="shared" si="102"/>
        <v>1.1665699930745177E-3</v>
      </c>
      <c r="S597" s="2"/>
      <c r="W597" s="6" t="str">
        <f t="shared" ref="W597:W610" si="109">IF(F597=INT(F597),"I","II")</f>
        <v>I</v>
      </c>
    </row>
    <row r="598" spans="1:23" x14ac:dyDescent="0.2">
      <c r="A598" s="69" t="s">
        <v>0</v>
      </c>
      <c r="B598" s="70" t="s">
        <v>186</v>
      </c>
      <c r="C598" s="69">
        <v>57234.702100000002</v>
      </c>
      <c r="D598" s="69">
        <v>1E-4</v>
      </c>
      <c r="E598" s="30">
        <f t="shared" si="103"/>
        <v>11863.001061406105</v>
      </c>
      <c r="F598">
        <f t="shared" si="104"/>
        <v>11863</v>
      </c>
      <c r="G598">
        <f t="shared" si="101"/>
        <v>3.5882099982700311E-3</v>
      </c>
      <c r="K598">
        <f t="shared" si="105"/>
        <v>3.5882099982700311E-3</v>
      </c>
      <c r="O598">
        <f t="shared" ca="1" si="106"/>
        <v>2.5759287754809734E-2</v>
      </c>
      <c r="P598">
        <f t="shared" ca="1" si="107"/>
        <v>-1.7704347337304749E-2</v>
      </c>
      <c r="Q598" s="2">
        <f t="shared" si="108"/>
        <v>42216.202100000002</v>
      </c>
      <c r="R598">
        <f t="shared" si="102"/>
        <v>3.5882099982700311E-3</v>
      </c>
      <c r="S598" s="2"/>
      <c r="W598" s="6" t="str">
        <f t="shared" si="109"/>
        <v>I</v>
      </c>
    </row>
    <row r="599" spans="1:23" x14ac:dyDescent="0.2">
      <c r="A599" s="69" t="s">
        <v>0</v>
      </c>
      <c r="B599" s="70" t="s">
        <v>186</v>
      </c>
      <c r="C599" s="69">
        <v>57234.702499999999</v>
      </c>
      <c r="D599" s="69">
        <v>1E-4</v>
      </c>
      <c r="E599" s="30">
        <f t="shared" si="103"/>
        <v>11863.001179727622</v>
      </c>
      <c r="F599">
        <f t="shared" si="104"/>
        <v>11863</v>
      </c>
      <c r="G599">
        <f t="shared" si="101"/>
        <v>3.9882099954411387E-3</v>
      </c>
      <c r="K599">
        <f t="shared" si="105"/>
        <v>3.9882099954411387E-3</v>
      </c>
      <c r="O599">
        <f t="shared" ca="1" si="106"/>
        <v>2.5759287754809734E-2</v>
      </c>
      <c r="P599">
        <f t="shared" ca="1" si="107"/>
        <v>-1.7704347337304749E-2</v>
      </c>
      <c r="Q599" s="2">
        <f t="shared" si="108"/>
        <v>42216.202499999999</v>
      </c>
      <c r="R599">
        <f t="shared" si="102"/>
        <v>3.9882099954411387E-3</v>
      </c>
      <c r="S599" s="2"/>
      <c r="W599" s="6" t="str">
        <f t="shared" si="109"/>
        <v>I</v>
      </c>
    </row>
    <row r="600" spans="1:23" x14ac:dyDescent="0.2">
      <c r="A600" s="66" t="s">
        <v>1721</v>
      </c>
      <c r="B600" s="67" t="s">
        <v>186</v>
      </c>
      <c r="C600" s="68">
        <v>57241.463499999998</v>
      </c>
      <c r="D600" s="68">
        <v>3.0000000000000001E-3</v>
      </c>
      <c r="E600" s="30">
        <f t="shared" si="103"/>
        <v>11865.00110913109</v>
      </c>
      <c r="F600">
        <f t="shared" si="104"/>
        <v>11865</v>
      </c>
      <c r="G600">
        <f t="shared" si="101"/>
        <v>3.7495500000659376E-3</v>
      </c>
      <c r="K600">
        <f t="shared" si="105"/>
        <v>3.7495500000659376E-3</v>
      </c>
      <c r="O600">
        <f t="shared" ca="1" si="106"/>
        <v>2.5859173251067458E-2</v>
      </c>
      <c r="P600">
        <f t="shared" ca="1" si="107"/>
        <v>-1.7757051172132277E-2</v>
      </c>
      <c r="Q600" s="2">
        <f t="shared" si="108"/>
        <v>42222.963499999998</v>
      </c>
      <c r="R600">
        <f t="shared" si="102"/>
        <v>3.7495500000659376E-3</v>
      </c>
      <c r="S600" s="2"/>
      <c r="W600" s="6" t="str">
        <f t="shared" si="109"/>
        <v>I</v>
      </c>
    </row>
    <row r="601" spans="1:23" x14ac:dyDescent="0.2">
      <c r="A601" s="71" t="s">
        <v>1</v>
      </c>
      <c r="B601" s="72" t="s">
        <v>186</v>
      </c>
      <c r="C601" s="71">
        <v>57910.833100000003</v>
      </c>
      <c r="D601" s="71">
        <v>1E-4</v>
      </c>
      <c r="E601" s="30">
        <f t="shared" si="103"/>
        <v>12063.003171670323</v>
      </c>
      <c r="F601">
        <f t="shared" si="104"/>
        <v>12063</v>
      </c>
      <c r="G601">
        <f t="shared" si="101"/>
        <v>1.0722210005042143E-2</v>
      </c>
      <c r="K601">
        <f t="shared" si="105"/>
        <v>1.0722210005042143E-2</v>
      </c>
      <c r="O601">
        <f t="shared" ca="1" si="106"/>
        <v>3.5747837380583847E-2</v>
      </c>
      <c r="P601">
        <f t="shared" ca="1" si="107"/>
        <v>-2.297473082005419E-2</v>
      </c>
      <c r="Q601" s="2">
        <f t="shared" si="108"/>
        <v>42892.333100000003</v>
      </c>
      <c r="R601">
        <f t="shared" si="102"/>
        <v>1.0722210005042143E-2</v>
      </c>
      <c r="S601" s="2"/>
      <c r="W601" s="6" t="str">
        <f t="shared" si="109"/>
        <v>I</v>
      </c>
    </row>
    <row r="602" spans="1:23" x14ac:dyDescent="0.2">
      <c r="A602" s="76" t="s">
        <v>1726</v>
      </c>
      <c r="B602" s="77" t="s">
        <v>186</v>
      </c>
      <c r="C602" s="78">
        <v>57965.423270000145</v>
      </c>
      <c r="D602" s="78">
        <v>2.9999999999999997E-4</v>
      </c>
      <c r="E602" s="30">
        <f t="shared" si="103"/>
        <v>12079.151150685797</v>
      </c>
      <c r="F602">
        <f t="shared" si="104"/>
        <v>12079</v>
      </c>
      <c r="G602">
        <f t="shared" si="101"/>
        <v>0.51098293013637885</v>
      </c>
      <c r="K602">
        <f t="shared" si="105"/>
        <v>0.51098293013637885</v>
      </c>
      <c r="O602">
        <f t="shared" ca="1" si="106"/>
        <v>3.6546921350645745E-2</v>
      </c>
      <c r="P602">
        <f t="shared" ca="1" si="107"/>
        <v>-2.339636149867419E-2</v>
      </c>
      <c r="Q602" s="2">
        <f t="shared" si="108"/>
        <v>42946.923270000145</v>
      </c>
      <c r="R602">
        <f t="shared" si="102"/>
        <v>0.51098293013637885</v>
      </c>
      <c r="S602" s="2"/>
      <c r="W602" s="6" t="str">
        <f t="shared" si="109"/>
        <v>I</v>
      </c>
    </row>
    <row r="603" spans="1:23" x14ac:dyDescent="0.2">
      <c r="A603" s="73" t="s">
        <v>1722</v>
      </c>
      <c r="B603" s="74" t="s">
        <v>186</v>
      </c>
      <c r="C603" s="75">
        <v>58316.5124</v>
      </c>
      <c r="D603" s="75">
        <v>1E-4</v>
      </c>
      <c r="E603" s="30">
        <f t="shared" si="103"/>
        <v>12183.004644891502</v>
      </c>
      <c r="F603">
        <f t="shared" si="104"/>
        <v>12183</v>
      </c>
      <c r="G603">
        <f t="shared" si="101"/>
        <v>1.5702609998697881E-2</v>
      </c>
      <c r="K603">
        <f t="shared" si="105"/>
        <v>1.5702609998697881E-2</v>
      </c>
      <c r="O603">
        <f t="shared" ca="1" si="106"/>
        <v>4.1740967156048248E-2</v>
      </c>
      <c r="P603">
        <f t="shared" ca="1" si="107"/>
        <v>-2.6136960909703855E-2</v>
      </c>
      <c r="Q603" s="2">
        <f t="shared" si="108"/>
        <v>43298.0124</v>
      </c>
      <c r="R603">
        <f t="shared" si="102"/>
        <v>1.5702609998697881E-2</v>
      </c>
      <c r="S603" s="2"/>
      <c r="W603" s="6" t="str">
        <f t="shared" si="109"/>
        <v>I</v>
      </c>
    </row>
    <row r="604" spans="1:23" x14ac:dyDescent="0.2">
      <c r="A604" s="73" t="s">
        <v>1723</v>
      </c>
      <c r="B604" s="74" t="s">
        <v>186</v>
      </c>
      <c r="C604" s="75">
        <v>58671.481899999999</v>
      </c>
      <c r="D604" s="75">
        <v>1E-4</v>
      </c>
      <c r="E604" s="30">
        <f t="shared" si="103"/>
        <v>12288.005967237961</v>
      </c>
      <c r="F604">
        <f t="shared" si="104"/>
        <v>12288</v>
      </c>
      <c r="G604">
        <f t="shared" si="101"/>
        <v>2.0172959993942641E-2</v>
      </c>
      <c r="K604">
        <f t="shared" si="105"/>
        <v>2.0172959993942641E-2</v>
      </c>
      <c r="O604">
        <f t="shared" ca="1" si="106"/>
        <v>4.6984955709579612E-2</v>
      </c>
      <c r="P604">
        <f t="shared" ca="1" si="107"/>
        <v>-2.8903912238147311E-2</v>
      </c>
      <c r="Q604" s="2">
        <f t="shared" si="108"/>
        <v>43652.981899999999</v>
      </c>
      <c r="R604">
        <f t="shared" si="102"/>
        <v>2.0172959993942641E-2</v>
      </c>
      <c r="S604" s="2"/>
      <c r="W604" s="6" t="str">
        <f t="shared" si="109"/>
        <v>I</v>
      </c>
    </row>
    <row r="605" spans="1:23" x14ac:dyDescent="0.2">
      <c r="A605" s="76" t="s">
        <v>1724</v>
      </c>
      <c r="B605" s="77" t="s">
        <v>186</v>
      </c>
      <c r="C605" s="78">
        <v>58698.527099999999</v>
      </c>
      <c r="D605" s="78">
        <v>1E-4</v>
      </c>
      <c r="E605" s="30">
        <f t="shared" si="103"/>
        <v>12296.006039816377</v>
      </c>
      <c r="F605">
        <f t="shared" si="104"/>
        <v>12296</v>
      </c>
      <c r="G605">
        <f t="shared" si="101"/>
        <v>2.0418320003955159E-2</v>
      </c>
      <c r="K605">
        <f t="shared" si="105"/>
        <v>2.0418320003955159E-2</v>
      </c>
      <c r="O605">
        <f t="shared" ca="1" si="106"/>
        <v>4.7384497694610617E-2</v>
      </c>
      <c r="P605">
        <f t="shared" ca="1" si="107"/>
        <v>-2.9114727577457311E-2</v>
      </c>
      <c r="Q605" s="2">
        <f t="shared" si="108"/>
        <v>43680.027099999999</v>
      </c>
      <c r="R605">
        <f t="shared" si="102"/>
        <v>2.0418320003955159E-2</v>
      </c>
      <c r="S605" s="2"/>
      <c r="W605" s="6" t="str">
        <f t="shared" si="109"/>
        <v>I</v>
      </c>
    </row>
    <row r="606" spans="1:23" ht="12" customHeight="1" x14ac:dyDescent="0.2">
      <c r="A606" s="79" t="s">
        <v>1727</v>
      </c>
      <c r="B606" s="74" t="s">
        <v>186</v>
      </c>
      <c r="C606" s="75">
        <v>59046.733699999997</v>
      </c>
      <c r="D606" s="75">
        <v>5.9999999999999995E-4</v>
      </c>
      <c r="E606" s="30">
        <f t="shared" si="103"/>
        <v>12399.006870732173</v>
      </c>
      <c r="F606">
        <f t="shared" si="104"/>
        <v>12399</v>
      </c>
      <c r="G606">
        <f t="shared" si="101"/>
        <v>2.3227329991641454E-2</v>
      </c>
      <c r="K606">
        <f t="shared" si="105"/>
        <v>2.3227329991641454E-2</v>
      </c>
      <c r="O606">
        <f t="shared" ca="1" si="106"/>
        <v>5.2528600751884258E-2</v>
      </c>
      <c r="P606">
        <f t="shared" ca="1" si="107"/>
        <v>-3.182897507107324E-2</v>
      </c>
      <c r="Q606" s="2">
        <f t="shared" si="108"/>
        <v>44028.233699999997</v>
      </c>
      <c r="R606">
        <f t="shared" si="102"/>
        <v>2.3227329991641454E-2</v>
      </c>
      <c r="S606" s="2"/>
      <c r="W606" s="6" t="str">
        <f t="shared" si="109"/>
        <v>I</v>
      </c>
    </row>
    <row r="607" spans="1:23" ht="12" customHeight="1" x14ac:dyDescent="0.2">
      <c r="A607" s="76" t="s">
        <v>1725</v>
      </c>
      <c r="B607" s="77" t="s">
        <v>186</v>
      </c>
      <c r="C607" s="78">
        <v>59053.496500000001</v>
      </c>
      <c r="D607" s="78">
        <v>1E-4</v>
      </c>
      <c r="E607" s="30">
        <f t="shared" si="103"/>
        <v>12401.007332582458</v>
      </c>
      <c r="F607">
        <f t="shared" si="104"/>
        <v>12401</v>
      </c>
      <c r="G607">
        <f t="shared" si="101"/>
        <v>2.4788670001726132E-2</v>
      </c>
      <c r="K607">
        <f t="shared" si="105"/>
        <v>2.4788670001726132E-2</v>
      </c>
      <c r="O607">
        <f t="shared" ca="1" si="106"/>
        <v>5.2628486248141981E-2</v>
      </c>
      <c r="P607">
        <f t="shared" ca="1" si="107"/>
        <v>-3.1881678905900768E-2</v>
      </c>
      <c r="Q607" s="2">
        <f t="shared" si="108"/>
        <v>44034.996500000001</v>
      </c>
      <c r="R607">
        <f t="shared" si="102"/>
        <v>2.4788670001726132E-2</v>
      </c>
      <c r="S607" s="2"/>
      <c r="W607" s="6" t="str">
        <f t="shared" si="109"/>
        <v>I</v>
      </c>
    </row>
    <row r="608" spans="1:23" ht="12" customHeight="1" x14ac:dyDescent="0.2">
      <c r="A608" s="79" t="s">
        <v>1727</v>
      </c>
      <c r="B608" s="74" t="s">
        <v>186</v>
      </c>
      <c r="C608" s="75">
        <v>59073.780500000001</v>
      </c>
      <c r="D608" s="75">
        <v>4.0000000000000002E-4</v>
      </c>
      <c r="E608" s="30">
        <f t="shared" si="103"/>
        <v>12407.007416596649</v>
      </c>
      <c r="F608">
        <f t="shared" si="104"/>
        <v>12407</v>
      </c>
      <c r="G608">
        <f t="shared" si="101"/>
        <v>2.5072690004890319E-2</v>
      </c>
      <c r="K608">
        <f t="shared" si="105"/>
        <v>2.5072690004890319E-2</v>
      </c>
      <c r="O608">
        <f t="shared" ca="1" si="106"/>
        <v>5.2928142736915262E-2</v>
      </c>
      <c r="P608">
        <f t="shared" ca="1" si="107"/>
        <v>-3.203979041038324E-2</v>
      </c>
      <c r="Q608" s="2">
        <f t="shared" si="108"/>
        <v>44055.280500000001</v>
      </c>
      <c r="R608">
        <f t="shared" si="102"/>
        <v>2.5072690004890319E-2</v>
      </c>
      <c r="S608" s="2"/>
      <c r="W608" s="6" t="str">
        <f t="shared" si="109"/>
        <v>I</v>
      </c>
    </row>
    <row r="609" spans="1:23" ht="12" customHeight="1" x14ac:dyDescent="0.2">
      <c r="A609" s="80" t="s">
        <v>1728</v>
      </c>
      <c r="B609" s="81" t="s">
        <v>186</v>
      </c>
      <c r="C609" s="85">
        <v>59435.511400000003</v>
      </c>
      <c r="D609" s="80">
        <v>1E-4</v>
      </c>
      <c r="E609" s="30">
        <f t="shared" si="103"/>
        <v>12514.008786668093</v>
      </c>
      <c r="F609">
        <f t="shared" si="104"/>
        <v>12514</v>
      </c>
      <c r="G609">
        <f t="shared" si="101"/>
        <v>2.9704379994655028E-2</v>
      </c>
      <c r="K609">
        <f t="shared" si="105"/>
        <v>2.9704379994655028E-2</v>
      </c>
      <c r="O609">
        <f t="shared" ca="1" si="106"/>
        <v>5.827201678670435E-2</v>
      </c>
      <c r="P609">
        <f t="shared" ca="1" si="107"/>
        <v>-3.4859445573654169E-2</v>
      </c>
      <c r="Q609" s="2">
        <f t="shared" si="108"/>
        <v>44417.011400000003</v>
      </c>
      <c r="R609">
        <f t="shared" si="102"/>
        <v>2.9704379994655028E-2</v>
      </c>
      <c r="S609" s="2"/>
      <c r="W609" s="6" t="str">
        <f t="shared" si="109"/>
        <v>I</v>
      </c>
    </row>
    <row r="610" spans="1:23" ht="12" customHeight="1" x14ac:dyDescent="0.2">
      <c r="A610" s="82" t="s">
        <v>1729</v>
      </c>
      <c r="B610" s="81" t="s">
        <v>186</v>
      </c>
      <c r="C610" s="85">
        <v>59790.481800000001</v>
      </c>
      <c r="D610" s="80">
        <v>1E-4</v>
      </c>
      <c r="E610" s="30">
        <f t="shared" si="103"/>
        <v>12619.010375237958</v>
      </c>
      <c r="F610">
        <f t="shared" si="104"/>
        <v>12619</v>
      </c>
      <c r="G610">
        <f t="shared" si="101"/>
        <v>3.5074730003543664E-2</v>
      </c>
      <c r="K610">
        <f t="shared" si="105"/>
        <v>3.5074730003543664E-2</v>
      </c>
      <c r="O610">
        <f t="shared" ca="1" si="106"/>
        <v>6.3516005340235715E-2</v>
      </c>
      <c r="P610">
        <f t="shared" ca="1" si="107"/>
        <v>-3.7626396902097625E-2</v>
      </c>
      <c r="Q610" s="2">
        <f t="shared" si="108"/>
        <v>44771.981800000001</v>
      </c>
      <c r="R610">
        <f t="shared" si="102"/>
        <v>3.5074730003543664E-2</v>
      </c>
      <c r="S610" s="2"/>
      <c r="W610" s="6" t="str">
        <f t="shared" si="109"/>
        <v>I</v>
      </c>
    </row>
    <row r="611" spans="1:23" ht="12" customHeight="1" x14ac:dyDescent="0.2">
      <c r="A611" s="83" t="s">
        <v>1730</v>
      </c>
      <c r="B611" s="84" t="s">
        <v>186</v>
      </c>
      <c r="C611" s="80">
        <v>60145.452100000002</v>
      </c>
      <c r="D611" s="80">
        <v>1E-4</v>
      </c>
      <c r="E611" s="30">
        <f t="shared" ref="E611" si="110">+(C611-C$7)/C$8</f>
        <v>12724.011934227447</v>
      </c>
      <c r="F611">
        <f t="shared" si="104"/>
        <v>12724</v>
      </c>
      <c r="G611">
        <f t="shared" ref="G611" si="111">+C611-(C$7+F611*C$8)</f>
        <v>4.0345080000406597E-2</v>
      </c>
      <c r="K611">
        <f t="shared" ref="K611" si="112">+G611</f>
        <v>4.0345080000406597E-2</v>
      </c>
      <c r="O611">
        <f t="shared" ref="O611" ca="1" si="113">+C$11+C$12*$F611</f>
        <v>6.875999389376708E-2</v>
      </c>
      <c r="P611">
        <f t="shared" ref="P611" ca="1" si="114">+D$11+D$12*$F611</f>
        <v>-4.0393348230541082E-2</v>
      </c>
      <c r="Q611" s="2">
        <f t="shared" ref="Q611" si="115">+C611-15018.5</f>
        <v>45126.952100000002</v>
      </c>
      <c r="R611">
        <f t="shared" ref="R611" si="116">G611</f>
        <v>4.0345080000406597E-2</v>
      </c>
      <c r="S611" s="2"/>
    </row>
    <row r="612" spans="1:23" x14ac:dyDescent="0.2">
      <c r="C612" s="19"/>
      <c r="D612" s="19"/>
      <c r="S612" s="2"/>
    </row>
    <row r="613" spans="1:23" x14ac:dyDescent="0.2">
      <c r="C613" s="19"/>
      <c r="D613" s="19"/>
      <c r="S613" s="2"/>
    </row>
    <row r="614" spans="1:23" x14ac:dyDescent="0.2">
      <c r="C614" s="19"/>
      <c r="D614" s="19"/>
      <c r="S614" s="2"/>
    </row>
    <row r="615" spans="1:23" x14ac:dyDescent="0.2">
      <c r="C615" s="19"/>
      <c r="D615" s="19"/>
      <c r="S615" s="2"/>
    </row>
    <row r="616" spans="1:23" x14ac:dyDescent="0.2">
      <c r="C616" s="19"/>
      <c r="D616" s="19"/>
      <c r="S616" s="2"/>
    </row>
    <row r="617" spans="1:23" x14ac:dyDescent="0.2">
      <c r="C617" s="19"/>
      <c r="D617" s="19"/>
      <c r="S617" s="2"/>
    </row>
    <row r="618" spans="1:23" x14ac:dyDescent="0.2">
      <c r="C618" s="19"/>
      <c r="D618" s="19"/>
      <c r="S618" s="2"/>
    </row>
    <row r="619" spans="1:23" x14ac:dyDescent="0.2">
      <c r="C619" s="19"/>
      <c r="D619" s="19"/>
      <c r="S619" s="2"/>
    </row>
    <row r="620" spans="1:23" x14ac:dyDescent="0.2">
      <c r="C620" s="19"/>
      <c r="D620" s="19"/>
      <c r="S620" s="2"/>
    </row>
    <row r="621" spans="1:23" x14ac:dyDescent="0.2">
      <c r="C621" s="19"/>
      <c r="D621" s="19"/>
      <c r="S621" s="2"/>
    </row>
    <row r="622" spans="1:23" x14ac:dyDescent="0.2">
      <c r="C622" s="19"/>
      <c r="D622" s="19"/>
      <c r="S622" s="2"/>
    </row>
    <row r="623" spans="1:23" x14ac:dyDescent="0.2">
      <c r="C623" s="19"/>
      <c r="D623" s="19"/>
      <c r="S623" s="2"/>
    </row>
    <row r="624" spans="1:23" x14ac:dyDescent="0.2">
      <c r="C624" s="19"/>
      <c r="D624" s="19"/>
      <c r="S624" s="2"/>
    </row>
    <row r="625" spans="3:19" x14ac:dyDescent="0.2">
      <c r="C625" s="19"/>
      <c r="D625" s="19"/>
      <c r="S625" s="2"/>
    </row>
    <row r="626" spans="3:19" x14ac:dyDescent="0.2">
      <c r="C626" s="19"/>
      <c r="D626" s="19"/>
      <c r="S626" s="2"/>
    </row>
    <row r="627" spans="3:19" x14ac:dyDescent="0.2">
      <c r="C627" s="19"/>
      <c r="D627" s="19"/>
      <c r="S627" s="2"/>
    </row>
    <row r="628" spans="3:19" x14ac:dyDescent="0.2">
      <c r="C628" s="19"/>
      <c r="D628" s="19"/>
      <c r="S628" s="2"/>
    </row>
    <row r="629" spans="3:19" x14ac:dyDescent="0.2">
      <c r="C629" s="19"/>
      <c r="D629" s="19"/>
      <c r="S629" s="2"/>
    </row>
    <row r="630" spans="3:19" x14ac:dyDescent="0.2">
      <c r="C630" s="19"/>
      <c r="D630" s="19"/>
      <c r="S630" s="2"/>
    </row>
    <row r="631" spans="3:19" x14ac:dyDescent="0.2">
      <c r="C631" s="19"/>
      <c r="D631" s="19"/>
      <c r="S631" s="2"/>
    </row>
    <row r="632" spans="3:19" x14ac:dyDescent="0.2">
      <c r="C632" s="19"/>
      <c r="D632" s="19"/>
      <c r="S632" s="2"/>
    </row>
    <row r="633" spans="3:19" x14ac:dyDescent="0.2">
      <c r="C633" s="19"/>
      <c r="D633" s="19"/>
      <c r="S633" s="2"/>
    </row>
    <row r="634" spans="3:19" x14ac:dyDescent="0.2">
      <c r="C634" s="19"/>
      <c r="D634" s="19"/>
      <c r="S634" s="2"/>
    </row>
    <row r="635" spans="3:19" x14ac:dyDescent="0.2">
      <c r="C635" s="19"/>
      <c r="D635" s="19"/>
      <c r="S635" s="2"/>
    </row>
    <row r="636" spans="3:19" x14ac:dyDescent="0.2">
      <c r="C636" s="19"/>
      <c r="D636" s="19"/>
      <c r="S636" s="2"/>
    </row>
    <row r="637" spans="3:19" x14ac:dyDescent="0.2">
      <c r="C637" s="19"/>
      <c r="D637" s="19"/>
      <c r="S637" s="2"/>
    </row>
    <row r="638" spans="3:19" x14ac:dyDescent="0.2">
      <c r="C638" s="19"/>
      <c r="D638" s="19"/>
      <c r="S638" s="2"/>
    </row>
    <row r="639" spans="3:19" x14ac:dyDescent="0.2">
      <c r="C639" s="19"/>
      <c r="D639" s="19"/>
      <c r="S639" s="2"/>
    </row>
    <row r="640" spans="3:19" x14ac:dyDescent="0.2">
      <c r="C640" s="19"/>
      <c r="D640" s="19"/>
      <c r="S640" s="2"/>
    </row>
    <row r="641" spans="3:19" x14ac:dyDescent="0.2">
      <c r="C641" s="19"/>
      <c r="D641" s="19"/>
      <c r="S641" s="2"/>
    </row>
    <row r="642" spans="3:19" x14ac:dyDescent="0.2">
      <c r="C642" s="19"/>
      <c r="D642" s="19"/>
      <c r="S642" s="2"/>
    </row>
    <row r="643" spans="3:19" x14ac:dyDescent="0.2">
      <c r="C643" s="19"/>
      <c r="D643" s="19"/>
      <c r="S643" s="2"/>
    </row>
    <row r="644" spans="3:19" x14ac:dyDescent="0.2">
      <c r="C644" s="19"/>
      <c r="D644" s="19"/>
      <c r="S644" s="2"/>
    </row>
    <row r="645" spans="3:19" x14ac:dyDescent="0.2">
      <c r="C645" s="19"/>
      <c r="D645" s="19"/>
      <c r="S645" s="2"/>
    </row>
    <row r="646" spans="3:19" x14ac:dyDescent="0.2">
      <c r="C646" s="19"/>
      <c r="D646" s="19"/>
      <c r="S646" s="2"/>
    </row>
    <row r="647" spans="3:19" x14ac:dyDescent="0.2">
      <c r="C647" s="19"/>
      <c r="D647" s="19"/>
      <c r="S647" s="2"/>
    </row>
    <row r="648" spans="3:19" x14ac:dyDescent="0.2">
      <c r="C648" s="19"/>
      <c r="D648" s="19"/>
      <c r="S648" s="2"/>
    </row>
    <row r="649" spans="3:19" x14ac:dyDescent="0.2">
      <c r="C649" s="19"/>
      <c r="D649" s="19"/>
      <c r="S649" s="2"/>
    </row>
    <row r="650" spans="3:19" x14ac:dyDescent="0.2">
      <c r="C650" s="19"/>
      <c r="D650" s="19"/>
      <c r="S650" s="2"/>
    </row>
    <row r="651" spans="3:19" x14ac:dyDescent="0.2">
      <c r="C651" s="19"/>
      <c r="D651" s="19"/>
      <c r="S651" s="2"/>
    </row>
    <row r="652" spans="3:19" x14ac:dyDescent="0.2">
      <c r="C652" s="19"/>
      <c r="D652" s="19"/>
      <c r="S652" s="2"/>
    </row>
    <row r="653" spans="3:19" x14ac:dyDescent="0.2">
      <c r="C653" s="19"/>
      <c r="D653" s="19"/>
      <c r="S653" s="2"/>
    </row>
    <row r="654" spans="3:19" x14ac:dyDescent="0.2">
      <c r="C654" s="19"/>
      <c r="D654" s="19"/>
      <c r="S654" s="2"/>
    </row>
    <row r="655" spans="3:19" x14ac:dyDescent="0.2">
      <c r="C655" s="19"/>
      <c r="D655" s="19"/>
      <c r="S655" s="2"/>
    </row>
    <row r="656" spans="3:19" x14ac:dyDescent="0.2">
      <c r="C656" s="19"/>
      <c r="D656" s="19"/>
      <c r="S656" s="2"/>
    </row>
    <row r="657" spans="3:19" x14ac:dyDescent="0.2">
      <c r="C657" s="19"/>
      <c r="D657" s="19"/>
      <c r="S657" s="2"/>
    </row>
    <row r="658" spans="3:19" x14ac:dyDescent="0.2">
      <c r="C658" s="19"/>
      <c r="D658" s="19"/>
      <c r="S658" s="2"/>
    </row>
    <row r="659" spans="3:19" x14ac:dyDescent="0.2">
      <c r="C659" s="19"/>
      <c r="D659" s="19"/>
      <c r="S659" s="2"/>
    </row>
    <row r="660" spans="3:19" x14ac:dyDescent="0.2">
      <c r="C660" s="19"/>
      <c r="D660" s="19"/>
      <c r="S660" s="2"/>
    </row>
    <row r="661" spans="3:19" x14ac:dyDescent="0.2">
      <c r="C661" s="19"/>
      <c r="D661" s="19"/>
      <c r="S661" s="2"/>
    </row>
    <row r="662" spans="3:19" x14ac:dyDescent="0.2">
      <c r="C662" s="19"/>
      <c r="D662" s="19"/>
      <c r="S662" s="2"/>
    </row>
    <row r="663" spans="3:19" x14ac:dyDescent="0.2">
      <c r="C663" s="19"/>
      <c r="D663" s="19"/>
      <c r="S663" s="2"/>
    </row>
    <row r="664" spans="3:19" x14ac:dyDescent="0.2">
      <c r="C664" s="19"/>
      <c r="D664" s="19"/>
      <c r="S664" s="2"/>
    </row>
    <row r="665" spans="3:19" x14ac:dyDescent="0.2">
      <c r="C665" s="19"/>
      <c r="D665" s="19"/>
      <c r="S665" s="2"/>
    </row>
    <row r="666" spans="3:19" x14ac:dyDescent="0.2">
      <c r="C666" s="19"/>
      <c r="D666" s="19"/>
      <c r="S666" s="2"/>
    </row>
    <row r="667" spans="3:19" x14ac:dyDescent="0.2">
      <c r="C667" s="19"/>
      <c r="D667" s="19"/>
      <c r="S667" s="2"/>
    </row>
    <row r="668" spans="3:19" x14ac:dyDescent="0.2">
      <c r="C668" s="19"/>
      <c r="D668" s="19"/>
      <c r="S668" s="2"/>
    </row>
    <row r="669" spans="3:19" x14ac:dyDescent="0.2">
      <c r="C669" s="19"/>
      <c r="D669" s="19"/>
      <c r="S669" s="2"/>
    </row>
    <row r="670" spans="3:19" x14ac:dyDescent="0.2">
      <c r="C670" s="19"/>
      <c r="D670" s="19"/>
      <c r="S670" s="2"/>
    </row>
    <row r="671" spans="3:19" x14ac:dyDescent="0.2">
      <c r="C671" s="19"/>
      <c r="D671" s="19"/>
      <c r="S671" s="2"/>
    </row>
    <row r="672" spans="3:19" x14ac:dyDescent="0.2">
      <c r="C672" s="19"/>
      <c r="D672" s="19"/>
      <c r="S672" s="2"/>
    </row>
    <row r="673" spans="3:19" x14ac:dyDescent="0.2">
      <c r="C673" s="19"/>
      <c r="D673" s="19"/>
      <c r="S673" s="2"/>
    </row>
    <row r="674" spans="3:19" x14ac:dyDescent="0.2">
      <c r="C674" s="19"/>
      <c r="D674" s="19"/>
      <c r="S674" s="2"/>
    </row>
    <row r="675" spans="3:19" x14ac:dyDescent="0.2">
      <c r="C675" s="19"/>
      <c r="D675" s="19"/>
      <c r="S675" s="2"/>
    </row>
    <row r="676" spans="3:19" x14ac:dyDescent="0.2">
      <c r="C676" s="19"/>
      <c r="D676" s="19"/>
      <c r="S676" s="2"/>
    </row>
    <row r="677" spans="3:19" x14ac:dyDescent="0.2">
      <c r="C677" s="19"/>
      <c r="D677" s="19"/>
      <c r="S677" s="2"/>
    </row>
    <row r="678" spans="3:19" x14ac:dyDescent="0.2">
      <c r="C678" s="19"/>
      <c r="D678" s="19"/>
      <c r="S678" s="2"/>
    </row>
    <row r="679" spans="3:19" x14ac:dyDescent="0.2">
      <c r="C679" s="19"/>
      <c r="D679" s="19"/>
      <c r="S679" s="2"/>
    </row>
    <row r="680" spans="3:19" x14ac:dyDescent="0.2">
      <c r="C680" s="19"/>
      <c r="D680" s="19"/>
      <c r="S680" s="2"/>
    </row>
    <row r="681" spans="3:19" x14ac:dyDescent="0.2">
      <c r="C681" s="19"/>
      <c r="D681" s="19"/>
      <c r="S681" s="2"/>
    </row>
    <row r="682" spans="3:19" x14ac:dyDescent="0.2">
      <c r="C682" s="19"/>
      <c r="D682" s="19"/>
      <c r="S682" s="2"/>
    </row>
    <row r="683" spans="3:19" x14ac:dyDescent="0.2">
      <c r="C683" s="19"/>
      <c r="D683" s="19"/>
      <c r="S683" s="2"/>
    </row>
    <row r="684" spans="3:19" x14ac:dyDescent="0.2">
      <c r="C684" s="19"/>
      <c r="D684" s="19"/>
      <c r="S684" s="2"/>
    </row>
    <row r="685" spans="3:19" x14ac:dyDescent="0.2">
      <c r="C685" s="19"/>
      <c r="D685" s="19"/>
      <c r="S685" s="2"/>
    </row>
    <row r="686" spans="3:19" x14ac:dyDescent="0.2">
      <c r="C686" s="19"/>
      <c r="D686" s="19"/>
      <c r="S686" s="2"/>
    </row>
    <row r="687" spans="3:19" x14ac:dyDescent="0.2">
      <c r="C687" s="19"/>
      <c r="D687" s="19"/>
      <c r="S687" s="2"/>
    </row>
    <row r="688" spans="3:19" x14ac:dyDescent="0.2">
      <c r="C688" s="19"/>
      <c r="D688" s="19"/>
      <c r="S688" s="2"/>
    </row>
    <row r="689" spans="3:19" x14ac:dyDescent="0.2">
      <c r="C689" s="19"/>
      <c r="D689" s="19"/>
      <c r="S689" s="2"/>
    </row>
    <row r="690" spans="3:19" x14ac:dyDescent="0.2">
      <c r="C690" s="19"/>
      <c r="D690" s="19"/>
    </row>
    <row r="691" spans="3:19" x14ac:dyDescent="0.2">
      <c r="C691" s="19"/>
      <c r="D691" s="19"/>
    </row>
    <row r="692" spans="3:19" x14ac:dyDescent="0.2">
      <c r="C692" s="19"/>
      <c r="D692" s="19"/>
    </row>
    <row r="693" spans="3:19" x14ac:dyDescent="0.2">
      <c r="C693" s="19"/>
      <c r="D693" s="19"/>
    </row>
    <row r="694" spans="3:19" x14ac:dyDescent="0.2">
      <c r="C694" s="19"/>
      <c r="D694" s="19"/>
    </row>
    <row r="695" spans="3:19" x14ac:dyDescent="0.2">
      <c r="C695" s="19"/>
      <c r="D695" s="19"/>
    </row>
    <row r="696" spans="3:19" x14ac:dyDescent="0.2">
      <c r="C696" s="19"/>
      <c r="D696" s="19"/>
    </row>
    <row r="697" spans="3:19" x14ac:dyDescent="0.2">
      <c r="C697" s="19"/>
      <c r="D697" s="19"/>
    </row>
    <row r="698" spans="3:19" x14ac:dyDescent="0.2">
      <c r="C698" s="19"/>
      <c r="D698" s="19"/>
    </row>
    <row r="699" spans="3:19" x14ac:dyDescent="0.2">
      <c r="C699" s="19"/>
      <c r="D699" s="19"/>
    </row>
    <row r="700" spans="3:19" x14ac:dyDescent="0.2">
      <c r="C700" s="19"/>
      <c r="D700" s="19"/>
    </row>
    <row r="701" spans="3:19" x14ac:dyDescent="0.2">
      <c r="C701" s="19"/>
      <c r="D701" s="19"/>
    </row>
    <row r="702" spans="3:19" x14ac:dyDescent="0.2">
      <c r="C702" s="19"/>
      <c r="D702" s="19"/>
    </row>
    <row r="703" spans="3:19" x14ac:dyDescent="0.2">
      <c r="C703" s="19"/>
      <c r="D703" s="19"/>
    </row>
    <row r="704" spans="3:19" x14ac:dyDescent="0.2">
      <c r="C704" s="19"/>
      <c r="D704" s="19"/>
    </row>
    <row r="705" spans="3:4" x14ac:dyDescent="0.2">
      <c r="C705" s="19"/>
      <c r="D705" s="19"/>
    </row>
    <row r="706" spans="3:4" x14ac:dyDescent="0.2">
      <c r="C706" s="19"/>
      <c r="D706" s="19"/>
    </row>
    <row r="707" spans="3:4" x14ac:dyDescent="0.2">
      <c r="C707" s="19"/>
      <c r="D707" s="19"/>
    </row>
    <row r="708" spans="3:4" x14ac:dyDescent="0.2">
      <c r="C708" s="19"/>
      <c r="D708" s="19"/>
    </row>
    <row r="709" spans="3:4" x14ac:dyDescent="0.2">
      <c r="C709" s="19"/>
      <c r="D709" s="19"/>
    </row>
    <row r="710" spans="3:4" x14ac:dyDescent="0.2">
      <c r="C710" s="19"/>
      <c r="D710" s="19"/>
    </row>
    <row r="711" spans="3:4" x14ac:dyDescent="0.2">
      <c r="C711" s="19"/>
      <c r="D711" s="19"/>
    </row>
    <row r="712" spans="3:4" x14ac:dyDescent="0.2">
      <c r="C712" s="19"/>
      <c r="D712" s="19"/>
    </row>
    <row r="713" spans="3:4" x14ac:dyDescent="0.2">
      <c r="C713" s="19"/>
      <c r="D713" s="19"/>
    </row>
    <row r="714" spans="3:4" x14ac:dyDescent="0.2">
      <c r="C714" s="19"/>
      <c r="D714" s="19"/>
    </row>
    <row r="715" spans="3:4" x14ac:dyDescent="0.2">
      <c r="C715" s="19"/>
      <c r="D715" s="19"/>
    </row>
    <row r="716" spans="3:4" x14ac:dyDescent="0.2">
      <c r="C716" s="19"/>
      <c r="D716" s="19"/>
    </row>
    <row r="717" spans="3:4" x14ac:dyDescent="0.2">
      <c r="C717" s="19"/>
      <c r="D717" s="19"/>
    </row>
    <row r="718" spans="3:4" x14ac:dyDescent="0.2">
      <c r="C718" s="19"/>
      <c r="D718" s="19"/>
    </row>
    <row r="719" spans="3:4" x14ac:dyDescent="0.2">
      <c r="C719" s="19"/>
      <c r="D719" s="19"/>
    </row>
    <row r="720" spans="3:4" x14ac:dyDescent="0.2">
      <c r="C720" s="19"/>
      <c r="D720" s="19"/>
    </row>
    <row r="721" spans="3:4" x14ac:dyDescent="0.2">
      <c r="C721" s="19"/>
      <c r="D721" s="19"/>
    </row>
    <row r="722" spans="3:4" x14ac:dyDescent="0.2">
      <c r="C722" s="19"/>
      <c r="D722" s="19"/>
    </row>
    <row r="723" spans="3:4" x14ac:dyDescent="0.2">
      <c r="C723" s="19"/>
      <c r="D723" s="19"/>
    </row>
    <row r="724" spans="3:4" x14ac:dyDescent="0.2">
      <c r="C724" s="19"/>
      <c r="D724" s="19"/>
    </row>
    <row r="725" spans="3:4" x14ac:dyDescent="0.2">
      <c r="C725" s="19"/>
      <c r="D725" s="19"/>
    </row>
    <row r="726" spans="3:4" x14ac:dyDescent="0.2">
      <c r="C726" s="19"/>
      <c r="D726" s="19"/>
    </row>
    <row r="727" spans="3:4" x14ac:dyDescent="0.2">
      <c r="C727" s="19"/>
      <c r="D727" s="19"/>
    </row>
    <row r="728" spans="3:4" x14ac:dyDescent="0.2">
      <c r="C728" s="19"/>
      <c r="D728" s="19"/>
    </row>
    <row r="729" spans="3:4" x14ac:dyDescent="0.2">
      <c r="C729" s="19"/>
      <c r="D729" s="19"/>
    </row>
    <row r="730" spans="3:4" x14ac:dyDescent="0.2">
      <c r="C730" s="19"/>
      <c r="D730" s="19"/>
    </row>
    <row r="731" spans="3:4" x14ac:dyDescent="0.2">
      <c r="C731" s="19"/>
      <c r="D731" s="19"/>
    </row>
    <row r="732" spans="3:4" x14ac:dyDescent="0.2">
      <c r="C732" s="19"/>
      <c r="D732" s="19"/>
    </row>
    <row r="733" spans="3:4" x14ac:dyDescent="0.2">
      <c r="C733" s="19"/>
      <c r="D733" s="19"/>
    </row>
    <row r="734" spans="3:4" x14ac:dyDescent="0.2">
      <c r="C734" s="19"/>
      <c r="D734" s="19"/>
    </row>
    <row r="735" spans="3:4" x14ac:dyDescent="0.2">
      <c r="C735" s="19"/>
      <c r="D735" s="19"/>
    </row>
    <row r="736" spans="3:4" x14ac:dyDescent="0.2">
      <c r="C736" s="19"/>
      <c r="D736" s="19"/>
    </row>
    <row r="737" spans="3:4" x14ac:dyDescent="0.2">
      <c r="C737" s="19"/>
      <c r="D737" s="19"/>
    </row>
    <row r="738" spans="3:4" x14ac:dyDescent="0.2">
      <c r="C738" s="19"/>
      <c r="D738" s="19"/>
    </row>
    <row r="739" spans="3:4" x14ac:dyDescent="0.2">
      <c r="C739" s="19"/>
      <c r="D739" s="19"/>
    </row>
    <row r="740" spans="3:4" x14ac:dyDescent="0.2">
      <c r="C740" s="19"/>
      <c r="D740" s="19"/>
    </row>
    <row r="741" spans="3:4" x14ac:dyDescent="0.2">
      <c r="C741" s="19"/>
      <c r="D741" s="19"/>
    </row>
    <row r="742" spans="3:4" x14ac:dyDescent="0.2">
      <c r="C742" s="19"/>
      <c r="D742" s="19"/>
    </row>
    <row r="743" spans="3:4" x14ac:dyDescent="0.2">
      <c r="C743" s="19"/>
      <c r="D743" s="19"/>
    </row>
    <row r="744" spans="3:4" x14ac:dyDescent="0.2">
      <c r="C744" s="19"/>
      <c r="D744" s="19"/>
    </row>
    <row r="745" spans="3:4" x14ac:dyDescent="0.2">
      <c r="C745" s="19"/>
      <c r="D745" s="19"/>
    </row>
    <row r="746" spans="3:4" x14ac:dyDescent="0.2">
      <c r="C746" s="19"/>
      <c r="D746" s="19"/>
    </row>
    <row r="747" spans="3:4" x14ac:dyDescent="0.2">
      <c r="C747" s="19"/>
      <c r="D747" s="19"/>
    </row>
    <row r="748" spans="3:4" x14ac:dyDescent="0.2">
      <c r="C748" s="19"/>
      <c r="D748" s="19"/>
    </row>
    <row r="749" spans="3:4" x14ac:dyDescent="0.2">
      <c r="C749" s="19"/>
      <c r="D749" s="19"/>
    </row>
    <row r="750" spans="3:4" x14ac:dyDescent="0.2">
      <c r="C750" s="19"/>
      <c r="D750" s="19"/>
    </row>
    <row r="751" spans="3:4" x14ac:dyDescent="0.2">
      <c r="C751" s="19"/>
      <c r="D751" s="19"/>
    </row>
    <row r="752" spans="3:4" x14ac:dyDescent="0.2">
      <c r="C752" s="19"/>
      <c r="D752" s="19"/>
    </row>
    <row r="753" spans="3:4" x14ac:dyDescent="0.2">
      <c r="C753" s="19"/>
      <c r="D753" s="19"/>
    </row>
    <row r="754" spans="3:4" x14ac:dyDescent="0.2">
      <c r="C754" s="19"/>
      <c r="D754" s="19"/>
    </row>
    <row r="755" spans="3:4" x14ac:dyDescent="0.2">
      <c r="C755" s="19"/>
      <c r="D755" s="19"/>
    </row>
    <row r="756" spans="3:4" x14ac:dyDescent="0.2">
      <c r="C756" s="19"/>
      <c r="D756" s="19"/>
    </row>
    <row r="757" spans="3:4" x14ac:dyDescent="0.2">
      <c r="C757" s="19"/>
      <c r="D757" s="19"/>
    </row>
    <row r="758" spans="3:4" x14ac:dyDescent="0.2">
      <c r="C758" s="19"/>
      <c r="D758" s="19"/>
    </row>
    <row r="759" spans="3:4" x14ac:dyDescent="0.2">
      <c r="C759" s="19"/>
      <c r="D759" s="19"/>
    </row>
    <row r="760" spans="3:4" x14ac:dyDescent="0.2">
      <c r="C760" s="19"/>
      <c r="D760" s="19"/>
    </row>
    <row r="761" spans="3:4" x14ac:dyDescent="0.2">
      <c r="C761" s="19"/>
      <c r="D761" s="19"/>
    </row>
    <row r="762" spans="3:4" x14ac:dyDescent="0.2">
      <c r="C762" s="19"/>
      <c r="D762" s="19"/>
    </row>
    <row r="763" spans="3:4" x14ac:dyDescent="0.2">
      <c r="C763" s="19"/>
      <c r="D763" s="19"/>
    </row>
    <row r="764" spans="3:4" x14ac:dyDescent="0.2">
      <c r="C764" s="19"/>
      <c r="D764" s="19"/>
    </row>
    <row r="765" spans="3:4" x14ac:dyDescent="0.2">
      <c r="C765" s="19"/>
      <c r="D765" s="19"/>
    </row>
    <row r="766" spans="3:4" x14ac:dyDescent="0.2">
      <c r="C766" s="19"/>
      <c r="D766" s="19"/>
    </row>
    <row r="767" spans="3:4" x14ac:dyDescent="0.2">
      <c r="C767" s="19"/>
      <c r="D767" s="19"/>
    </row>
    <row r="768" spans="3:4" x14ac:dyDescent="0.2">
      <c r="C768" s="19"/>
      <c r="D768" s="19"/>
    </row>
    <row r="769" spans="3:4" x14ac:dyDescent="0.2">
      <c r="C769" s="19"/>
      <c r="D769" s="19"/>
    </row>
    <row r="770" spans="3:4" x14ac:dyDescent="0.2">
      <c r="C770" s="19"/>
      <c r="D770" s="19"/>
    </row>
    <row r="771" spans="3:4" x14ac:dyDescent="0.2">
      <c r="C771" s="19"/>
      <c r="D771" s="19"/>
    </row>
    <row r="772" spans="3:4" x14ac:dyDescent="0.2">
      <c r="C772" s="19"/>
      <c r="D772" s="19"/>
    </row>
    <row r="773" spans="3:4" x14ac:dyDescent="0.2">
      <c r="C773" s="19"/>
      <c r="D773" s="19"/>
    </row>
    <row r="774" spans="3:4" x14ac:dyDescent="0.2">
      <c r="C774" s="19"/>
      <c r="D774" s="19"/>
    </row>
    <row r="775" spans="3:4" x14ac:dyDescent="0.2">
      <c r="C775" s="19"/>
      <c r="D775" s="19"/>
    </row>
    <row r="776" spans="3:4" x14ac:dyDescent="0.2">
      <c r="C776" s="19"/>
      <c r="D776" s="19"/>
    </row>
    <row r="777" spans="3:4" x14ac:dyDescent="0.2">
      <c r="C777" s="19"/>
      <c r="D777" s="19"/>
    </row>
    <row r="778" spans="3:4" x14ac:dyDescent="0.2">
      <c r="C778" s="19"/>
      <c r="D778" s="19"/>
    </row>
    <row r="779" spans="3:4" x14ac:dyDescent="0.2">
      <c r="C779" s="19"/>
      <c r="D779" s="19"/>
    </row>
    <row r="780" spans="3:4" x14ac:dyDescent="0.2">
      <c r="C780" s="19"/>
      <c r="D780" s="19"/>
    </row>
    <row r="781" spans="3:4" x14ac:dyDescent="0.2">
      <c r="C781" s="19"/>
      <c r="D781" s="19"/>
    </row>
    <row r="782" spans="3:4" x14ac:dyDescent="0.2">
      <c r="C782" s="19"/>
      <c r="D782" s="19"/>
    </row>
    <row r="783" spans="3:4" x14ac:dyDescent="0.2">
      <c r="C783" s="19"/>
      <c r="D783" s="19"/>
    </row>
    <row r="784" spans="3:4" x14ac:dyDescent="0.2">
      <c r="C784" s="19"/>
      <c r="D784" s="19"/>
    </row>
    <row r="785" spans="3:4" x14ac:dyDescent="0.2">
      <c r="C785" s="19"/>
      <c r="D785" s="19"/>
    </row>
    <row r="786" spans="3:4" x14ac:dyDescent="0.2">
      <c r="C786" s="19"/>
      <c r="D786" s="19"/>
    </row>
    <row r="787" spans="3:4" x14ac:dyDescent="0.2">
      <c r="C787" s="19"/>
      <c r="D787" s="19"/>
    </row>
    <row r="788" spans="3:4" x14ac:dyDescent="0.2">
      <c r="C788" s="19"/>
      <c r="D788" s="19"/>
    </row>
    <row r="789" spans="3:4" x14ac:dyDescent="0.2">
      <c r="C789" s="19"/>
      <c r="D789" s="19"/>
    </row>
    <row r="790" spans="3:4" x14ac:dyDescent="0.2">
      <c r="C790" s="19"/>
      <c r="D790" s="19"/>
    </row>
    <row r="791" spans="3:4" x14ac:dyDescent="0.2">
      <c r="C791" s="19"/>
      <c r="D791" s="19"/>
    </row>
    <row r="792" spans="3:4" x14ac:dyDescent="0.2">
      <c r="C792" s="19"/>
      <c r="D792" s="19"/>
    </row>
    <row r="793" spans="3:4" x14ac:dyDescent="0.2">
      <c r="C793" s="19"/>
      <c r="D793" s="19"/>
    </row>
    <row r="794" spans="3:4" x14ac:dyDescent="0.2">
      <c r="C794" s="19"/>
      <c r="D794" s="19"/>
    </row>
    <row r="795" spans="3:4" x14ac:dyDescent="0.2">
      <c r="C795" s="19"/>
      <c r="D795" s="19"/>
    </row>
    <row r="796" spans="3:4" x14ac:dyDescent="0.2">
      <c r="C796" s="19"/>
      <c r="D796" s="19"/>
    </row>
    <row r="797" spans="3:4" x14ac:dyDescent="0.2">
      <c r="C797" s="19"/>
      <c r="D797" s="19"/>
    </row>
    <row r="798" spans="3:4" x14ac:dyDescent="0.2">
      <c r="C798" s="19"/>
      <c r="D798" s="19"/>
    </row>
    <row r="799" spans="3:4" x14ac:dyDescent="0.2">
      <c r="C799" s="19"/>
      <c r="D799" s="19"/>
    </row>
    <row r="800" spans="3:4" x14ac:dyDescent="0.2">
      <c r="C800" s="19"/>
      <c r="D800" s="19"/>
    </row>
    <row r="801" spans="3:4" x14ac:dyDescent="0.2">
      <c r="C801" s="19"/>
      <c r="D801" s="19"/>
    </row>
    <row r="802" spans="3:4" x14ac:dyDescent="0.2">
      <c r="C802" s="19"/>
      <c r="D802" s="19"/>
    </row>
    <row r="803" spans="3:4" x14ac:dyDescent="0.2">
      <c r="C803" s="19"/>
      <c r="D803" s="19"/>
    </row>
    <row r="804" spans="3:4" x14ac:dyDescent="0.2">
      <c r="C804" s="19"/>
      <c r="D804" s="19"/>
    </row>
    <row r="805" spans="3:4" x14ac:dyDescent="0.2">
      <c r="C805" s="19"/>
      <c r="D805" s="19"/>
    </row>
    <row r="806" spans="3:4" x14ac:dyDescent="0.2">
      <c r="C806" s="19"/>
      <c r="D806" s="19"/>
    </row>
    <row r="807" spans="3:4" x14ac:dyDescent="0.2">
      <c r="C807" s="19"/>
      <c r="D807" s="19"/>
    </row>
    <row r="808" spans="3:4" x14ac:dyDescent="0.2">
      <c r="C808" s="19"/>
      <c r="D808" s="19"/>
    </row>
    <row r="809" spans="3:4" x14ac:dyDescent="0.2">
      <c r="C809" s="19"/>
      <c r="D809" s="19"/>
    </row>
    <row r="810" spans="3:4" x14ac:dyDescent="0.2">
      <c r="C810" s="19"/>
      <c r="D810" s="19"/>
    </row>
    <row r="811" spans="3:4" x14ac:dyDescent="0.2">
      <c r="C811" s="19"/>
      <c r="D811" s="19"/>
    </row>
    <row r="812" spans="3:4" x14ac:dyDescent="0.2">
      <c r="C812" s="19"/>
      <c r="D812" s="19"/>
    </row>
    <row r="813" spans="3:4" x14ac:dyDescent="0.2">
      <c r="C813" s="19"/>
      <c r="D813" s="19"/>
    </row>
    <row r="814" spans="3:4" x14ac:dyDescent="0.2">
      <c r="C814" s="19"/>
      <c r="D814" s="19"/>
    </row>
    <row r="815" spans="3:4" x14ac:dyDescent="0.2">
      <c r="C815" s="19"/>
      <c r="D815" s="19"/>
    </row>
    <row r="816" spans="3:4" x14ac:dyDescent="0.2">
      <c r="C816" s="19"/>
      <c r="D816" s="19"/>
    </row>
    <row r="817" spans="3:4" x14ac:dyDescent="0.2">
      <c r="C817" s="19"/>
      <c r="D817" s="19"/>
    </row>
    <row r="818" spans="3:4" x14ac:dyDescent="0.2">
      <c r="C818" s="19"/>
      <c r="D818" s="19"/>
    </row>
    <row r="819" spans="3:4" x14ac:dyDescent="0.2">
      <c r="C819" s="19"/>
      <c r="D819" s="19"/>
    </row>
    <row r="820" spans="3:4" x14ac:dyDescent="0.2">
      <c r="C820" s="19"/>
      <c r="D820" s="19"/>
    </row>
    <row r="821" spans="3:4" x14ac:dyDescent="0.2">
      <c r="C821" s="19"/>
      <c r="D821" s="19"/>
    </row>
    <row r="822" spans="3:4" x14ac:dyDescent="0.2">
      <c r="C822" s="19"/>
      <c r="D822" s="19"/>
    </row>
    <row r="823" spans="3:4" x14ac:dyDescent="0.2">
      <c r="C823" s="19"/>
      <c r="D823" s="19"/>
    </row>
    <row r="824" spans="3:4" x14ac:dyDescent="0.2">
      <c r="C824" s="19"/>
      <c r="D824" s="19"/>
    </row>
    <row r="825" spans="3:4" x14ac:dyDescent="0.2">
      <c r="C825" s="19"/>
      <c r="D825" s="19"/>
    </row>
    <row r="826" spans="3:4" x14ac:dyDescent="0.2">
      <c r="C826" s="19"/>
      <c r="D826" s="19"/>
    </row>
    <row r="827" spans="3:4" x14ac:dyDescent="0.2">
      <c r="C827" s="19"/>
      <c r="D827" s="19"/>
    </row>
    <row r="828" spans="3:4" x14ac:dyDescent="0.2">
      <c r="C828" s="19"/>
      <c r="D828" s="19"/>
    </row>
    <row r="829" spans="3:4" x14ac:dyDescent="0.2">
      <c r="C829" s="19"/>
      <c r="D829" s="19"/>
    </row>
    <row r="830" spans="3:4" x14ac:dyDescent="0.2">
      <c r="C830" s="19"/>
      <c r="D830" s="19"/>
    </row>
    <row r="831" spans="3:4" x14ac:dyDescent="0.2">
      <c r="C831" s="19"/>
      <c r="D831" s="19"/>
    </row>
    <row r="832" spans="3:4" x14ac:dyDescent="0.2">
      <c r="C832" s="19"/>
      <c r="D832" s="19"/>
    </row>
    <row r="833" spans="3:4" x14ac:dyDescent="0.2">
      <c r="C833" s="19"/>
      <c r="D833" s="19"/>
    </row>
    <row r="834" spans="3:4" x14ac:dyDescent="0.2">
      <c r="C834" s="19"/>
      <c r="D834" s="19"/>
    </row>
    <row r="835" spans="3:4" x14ac:dyDescent="0.2">
      <c r="C835" s="19"/>
      <c r="D835" s="19"/>
    </row>
    <row r="836" spans="3:4" x14ac:dyDescent="0.2">
      <c r="C836" s="19"/>
      <c r="D836" s="19"/>
    </row>
    <row r="837" spans="3:4" x14ac:dyDescent="0.2">
      <c r="C837" s="19"/>
      <c r="D837" s="19"/>
    </row>
    <row r="838" spans="3:4" x14ac:dyDescent="0.2">
      <c r="C838" s="19"/>
      <c r="D838" s="19"/>
    </row>
    <row r="839" spans="3:4" x14ac:dyDescent="0.2">
      <c r="C839" s="19"/>
      <c r="D839" s="19"/>
    </row>
    <row r="840" spans="3:4" x14ac:dyDescent="0.2">
      <c r="C840" s="19"/>
      <c r="D840" s="19"/>
    </row>
    <row r="841" spans="3:4" x14ac:dyDescent="0.2">
      <c r="C841" s="19"/>
      <c r="D841" s="19"/>
    </row>
    <row r="842" spans="3:4" x14ac:dyDescent="0.2">
      <c r="C842" s="19"/>
      <c r="D842" s="19"/>
    </row>
    <row r="843" spans="3:4" x14ac:dyDescent="0.2">
      <c r="C843" s="19"/>
      <c r="D843" s="19"/>
    </row>
    <row r="844" spans="3:4" x14ac:dyDescent="0.2">
      <c r="C844" s="19"/>
      <c r="D844" s="19"/>
    </row>
    <row r="845" spans="3:4" x14ac:dyDescent="0.2">
      <c r="C845" s="19"/>
      <c r="D845" s="19"/>
    </row>
    <row r="846" spans="3:4" x14ac:dyDescent="0.2">
      <c r="C846" s="19"/>
      <c r="D846" s="19"/>
    </row>
    <row r="847" spans="3:4" x14ac:dyDescent="0.2">
      <c r="C847" s="19"/>
      <c r="D847" s="19"/>
    </row>
    <row r="848" spans="3:4" x14ac:dyDescent="0.2">
      <c r="C848" s="19"/>
      <c r="D848" s="19"/>
    </row>
    <row r="849" spans="3:4" x14ac:dyDescent="0.2">
      <c r="C849" s="19"/>
      <c r="D849" s="19"/>
    </row>
    <row r="850" spans="3:4" x14ac:dyDescent="0.2">
      <c r="C850" s="19"/>
      <c r="D850" s="19"/>
    </row>
    <row r="851" spans="3:4" x14ac:dyDescent="0.2">
      <c r="C851" s="19"/>
      <c r="D851" s="19"/>
    </row>
    <row r="852" spans="3:4" x14ac:dyDescent="0.2">
      <c r="C852" s="19"/>
      <c r="D852" s="19"/>
    </row>
    <row r="853" spans="3:4" x14ac:dyDescent="0.2">
      <c r="C853" s="19"/>
      <c r="D853" s="19"/>
    </row>
    <row r="854" spans="3:4" x14ac:dyDescent="0.2">
      <c r="C854" s="19"/>
      <c r="D854" s="19"/>
    </row>
    <row r="855" spans="3:4" x14ac:dyDescent="0.2">
      <c r="C855" s="19"/>
      <c r="D855" s="19"/>
    </row>
    <row r="856" spans="3:4" x14ac:dyDescent="0.2">
      <c r="C856" s="19"/>
      <c r="D856" s="19"/>
    </row>
    <row r="857" spans="3:4" x14ac:dyDescent="0.2">
      <c r="C857" s="19"/>
      <c r="D857" s="19"/>
    </row>
    <row r="858" spans="3:4" x14ac:dyDescent="0.2">
      <c r="C858" s="19"/>
      <c r="D858" s="19"/>
    </row>
    <row r="859" spans="3:4" x14ac:dyDescent="0.2">
      <c r="C859" s="19"/>
      <c r="D859" s="19"/>
    </row>
    <row r="860" spans="3:4" x14ac:dyDescent="0.2">
      <c r="C860" s="19"/>
      <c r="D860" s="19"/>
    </row>
    <row r="861" spans="3:4" x14ac:dyDescent="0.2">
      <c r="C861" s="19"/>
      <c r="D861" s="19"/>
    </row>
    <row r="862" spans="3:4" x14ac:dyDescent="0.2">
      <c r="C862" s="19"/>
      <c r="D862" s="19"/>
    </row>
    <row r="863" spans="3:4" x14ac:dyDescent="0.2">
      <c r="C863" s="19"/>
      <c r="D863" s="19"/>
    </row>
    <row r="864" spans="3:4" x14ac:dyDescent="0.2">
      <c r="C864" s="19"/>
      <c r="D864" s="19"/>
    </row>
    <row r="865" spans="3:4" x14ac:dyDescent="0.2">
      <c r="C865" s="19"/>
      <c r="D865" s="19"/>
    </row>
    <row r="866" spans="3:4" x14ac:dyDescent="0.2">
      <c r="C866" s="19"/>
      <c r="D866" s="19"/>
    </row>
    <row r="867" spans="3:4" x14ac:dyDescent="0.2">
      <c r="C867" s="19"/>
      <c r="D867" s="19"/>
    </row>
    <row r="868" spans="3:4" x14ac:dyDescent="0.2">
      <c r="C868" s="19"/>
      <c r="D868" s="19"/>
    </row>
    <row r="869" spans="3:4" x14ac:dyDescent="0.2">
      <c r="C869" s="19"/>
      <c r="D869" s="19"/>
    </row>
    <row r="870" spans="3:4" x14ac:dyDescent="0.2">
      <c r="C870" s="19"/>
      <c r="D870" s="19"/>
    </row>
    <row r="871" spans="3:4" x14ac:dyDescent="0.2">
      <c r="C871" s="19"/>
      <c r="D871" s="19"/>
    </row>
    <row r="872" spans="3:4" x14ac:dyDescent="0.2">
      <c r="C872" s="19"/>
      <c r="D872" s="19"/>
    </row>
    <row r="873" spans="3:4" x14ac:dyDescent="0.2">
      <c r="C873" s="19"/>
      <c r="D873" s="19"/>
    </row>
    <row r="874" spans="3:4" x14ac:dyDescent="0.2">
      <c r="C874" s="19"/>
      <c r="D874" s="19"/>
    </row>
    <row r="875" spans="3:4" x14ac:dyDescent="0.2">
      <c r="C875" s="19"/>
      <c r="D875" s="19"/>
    </row>
    <row r="876" spans="3:4" x14ac:dyDescent="0.2">
      <c r="C876" s="19"/>
      <c r="D876" s="19"/>
    </row>
    <row r="877" spans="3:4" x14ac:dyDescent="0.2">
      <c r="C877" s="19"/>
      <c r="D877" s="19"/>
    </row>
    <row r="878" spans="3:4" x14ac:dyDescent="0.2">
      <c r="C878" s="19"/>
      <c r="D878" s="19"/>
    </row>
    <row r="879" spans="3:4" x14ac:dyDescent="0.2">
      <c r="C879" s="19"/>
      <c r="D879" s="19"/>
    </row>
    <row r="880" spans="3:4" x14ac:dyDescent="0.2">
      <c r="C880" s="19"/>
      <c r="D880" s="19"/>
    </row>
    <row r="881" spans="3:4" x14ac:dyDescent="0.2">
      <c r="C881" s="19"/>
      <c r="D881" s="19"/>
    </row>
    <row r="882" spans="3:4" x14ac:dyDescent="0.2">
      <c r="C882" s="19"/>
      <c r="D882" s="19"/>
    </row>
    <row r="883" spans="3:4" x14ac:dyDescent="0.2">
      <c r="C883" s="19"/>
      <c r="D883" s="19"/>
    </row>
    <row r="884" spans="3:4" x14ac:dyDescent="0.2">
      <c r="C884" s="19"/>
      <c r="D884" s="19"/>
    </row>
    <row r="885" spans="3:4" x14ac:dyDescent="0.2">
      <c r="C885" s="19"/>
      <c r="D885" s="19"/>
    </row>
    <row r="886" spans="3:4" x14ac:dyDescent="0.2">
      <c r="C886" s="19"/>
      <c r="D886" s="19"/>
    </row>
    <row r="887" spans="3:4" x14ac:dyDescent="0.2">
      <c r="C887" s="19"/>
      <c r="D887" s="19"/>
    </row>
    <row r="888" spans="3:4" x14ac:dyDescent="0.2">
      <c r="C888" s="19"/>
      <c r="D888" s="19"/>
    </row>
    <row r="889" spans="3:4" x14ac:dyDescent="0.2">
      <c r="C889" s="19"/>
      <c r="D889" s="19"/>
    </row>
    <row r="890" spans="3:4" x14ac:dyDescent="0.2">
      <c r="C890" s="19"/>
      <c r="D890" s="19"/>
    </row>
    <row r="891" spans="3:4" x14ac:dyDescent="0.2">
      <c r="C891" s="19"/>
      <c r="D891" s="19"/>
    </row>
    <row r="892" spans="3:4" x14ac:dyDescent="0.2">
      <c r="C892" s="19"/>
      <c r="D892" s="19"/>
    </row>
    <row r="893" spans="3:4" x14ac:dyDescent="0.2">
      <c r="C893" s="19"/>
      <c r="D893" s="19"/>
    </row>
    <row r="894" spans="3:4" x14ac:dyDescent="0.2">
      <c r="C894" s="19"/>
      <c r="D894" s="19"/>
    </row>
    <row r="895" spans="3:4" x14ac:dyDescent="0.2">
      <c r="C895" s="19"/>
      <c r="D895" s="19"/>
    </row>
    <row r="896" spans="3:4" x14ac:dyDescent="0.2">
      <c r="C896" s="19"/>
      <c r="D896" s="19"/>
    </row>
    <row r="897" spans="3:4" x14ac:dyDescent="0.2">
      <c r="C897" s="19"/>
      <c r="D897" s="19"/>
    </row>
    <row r="898" spans="3:4" x14ac:dyDescent="0.2">
      <c r="C898" s="19"/>
      <c r="D898" s="19"/>
    </row>
    <row r="899" spans="3:4" x14ac:dyDescent="0.2">
      <c r="C899" s="19"/>
      <c r="D899" s="19"/>
    </row>
    <row r="900" spans="3:4" x14ac:dyDescent="0.2">
      <c r="C900" s="19"/>
      <c r="D900" s="19"/>
    </row>
    <row r="901" spans="3:4" x14ac:dyDescent="0.2">
      <c r="C901" s="19"/>
      <c r="D901" s="19"/>
    </row>
    <row r="902" spans="3:4" x14ac:dyDescent="0.2">
      <c r="C902" s="19"/>
      <c r="D902" s="19"/>
    </row>
    <row r="903" spans="3:4" x14ac:dyDescent="0.2">
      <c r="C903" s="19"/>
      <c r="D903" s="19"/>
    </row>
    <row r="904" spans="3:4" x14ac:dyDescent="0.2">
      <c r="C904" s="19"/>
      <c r="D904" s="19"/>
    </row>
    <row r="905" spans="3:4" x14ac:dyDescent="0.2">
      <c r="C905" s="19"/>
      <c r="D905" s="19"/>
    </row>
    <row r="906" spans="3:4" x14ac:dyDescent="0.2">
      <c r="C906" s="19"/>
      <c r="D906" s="19"/>
    </row>
    <row r="907" spans="3:4" x14ac:dyDescent="0.2">
      <c r="C907" s="19"/>
      <c r="D907" s="19"/>
    </row>
    <row r="908" spans="3:4" x14ac:dyDescent="0.2">
      <c r="C908" s="19"/>
      <c r="D908" s="19"/>
    </row>
    <row r="909" spans="3:4" x14ac:dyDescent="0.2">
      <c r="C909" s="19"/>
      <c r="D909" s="19"/>
    </row>
    <row r="910" spans="3:4" x14ac:dyDescent="0.2">
      <c r="C910" s="19"/>
      <c r="D910" s="19"/>
    </row>
    <row r="911" spans="3:4" x14ac:dyDescent="0.2">
      <c r="C911" s="19"/>
      <c r="D911" s="19"/>
    </row>
    <row r="912" spans="3:4" x14ac:dyDescent="0.2">
      <c r="C912" s="19"/>
      <c r="D912" s="19"/>
    </row>
    <row r="913" spans="3:4" x14ac:dyDescent="0.2">
      <c r="C913" s="19"/>
      <c r="D913" s="19"/>
    </row>
    <row r="914" spans="3:4" x14ac:dyDescent="0.2">
      <c r="C914" s="19"/>
      <c r="D914" s="19"/>
    </row>
    <row r="915" spans="3:4" x14ac:dyDescent="0.2">
      <c r="C915" s="19"/>
      <c r="D915" s="19"/>
    </row>
    <row r="916" spans="3:4" x14ac:dyDescent="0.2">
      <c r="C916" s="19"/>
      <c r="D916" s="19"/>
    </row>
    <row r="917" spans="3:4" x14ac:dyDescent="0.2">
      <c r="C917" s="19"/>
      <c r="D917" s="19"/>
    </row>
    <row r="918" spans="3:4" x14ac:dyDescent="0.2">
      <c r="C918" s="19"/>
      <c r="D918" s="19"/>
    </row>
    <row r="919" spans="3:4" x14ac:dyDescent="0.2">
      <c r="C919" s="19"/>
      <c r="D919" s="19"/>
    </row>
    <row r="920" spans="3:4" x14ac:dyDescent="0.2">
      <c r="C920" s="19"/>
      <c r="D920" s="19"/>
    </row>
    <row r="921" spans="3:4" x14ac:dyDescent="0.2">
      <c r="C921" s="19"/>
      <c r="D921" s="19"/>
    </row>
    <row r="922" spans="3:4" x14ac:dyDescent="0.2">
      <c r="C922" s="19"/>
      <c r="D922" s="19"/>
    </row>
    <row r="923" spans="3:4" x14ac:dyDescent="0.2">
      <c r="C923" s="19"/>
      <c r="D923" s="19"/>
    </row>
    <row r="924" spans="3:4" x14ac:dyDescent="0.2">
      <c r="C924" s="19"/>
      <c r="D924" s="19"/>
    </row>
    <row r="925" spans="3:4" x14ac:dyDescent="0.2">
      <c r="C925" s="19"/>
      <c r="D925" s="19"/>
    </row>
    <row r="926" spans="3:4" x14ac:dyDescent="0.2">
      <c r="C926" s="19"/>
      <c r="D926" s="19"/>
    </row>
    <row r="927" spans="3:4" x14ac:dyDescent="0.2">
      <c r="C927" s="19"/>
      <c r="D927" s="19"/>
    </row>
    <row r="928" spans="3:4" x14ac:dyDescent="0.2">
      <c r="C928" s="19"/>
      <c r="D928" s="19"/>
    </row>
    <row r="929" spans="3:4" x14ac:dyDescent="0.2">
      <c r="C929" s="19"/>
      <c r="D929" s="19"/>
    </row>
    <row r="930" spans="3:4" x14ac:dyDescent="0.2">
      <c r="C930" s="19"/>
      <c r="D930" s="19"/>
    </row>
    <row r="931" spans="3:4" x14ac:dyDescent="0.2">
      <c r="C931" s="19"/>
      <c r="D931" s="19"/>
    </row>
    <row r="932" spans="3:4" x14ac:dyDescent="0.2">
      <c r="C932" s="19"/>
      <c r="D932" s="19"/>
    </row>
    <row r="933" spans="3:4" x14ac:dyDescent="0.2">
      <c r="C933" s="19"/>
      <c r="D933" s="19"/>
    </row>
    <row r="934" spans="3:4" x14ac:dyDescent="0.2">
      <c r="C934" s="19"/>
      <c r="D934" s="19"/>
    </row>
    <row r="935" spans="3:4" x14ac:dyDescent="0.2">
      <c r="C935" s="19"/>
      <c r="D935" s="19"/>
    </row>
    <row r="936" spans="3:4" x14ac:dyDescent="0.2">
      <c r="C936" s="19"/>
      <c r="D936" s="19"/>
    </row>
    <row r="937" spans="3:4" x14ac:dyDescent="0.2">
      <c r="C937" s="19"/>
      <c r="D937" s="19"/>
    </row>
    <row r="938" spans="3:4" x14ac:dyDescent="0.2">
      <c r="C938" s="19"/>
      <c r="D938" s="19"/>
    </row>
    <row r="939" spans="3:4" x14ac:dyDescent="0.2">
      <c r="C939" s="19"/>
      <c r="D939" s="19"/>
    </row>
    <row r="940" spans="3:4" x14ac:dyDescent="0.2">
      <c r="C940" s="19"/>
      <c r="D940" s="19"/>
    </row>
    <row r="941" spans="3:4" x14ac:dyDescent="0.2">
      <c r="C941" s="19"/>
      <c r="D941" s="19"/>
    </row>
    <row r="942" spans="3:4" x14ac:dyDescent="0.2">
      <c r="C942" s="19"/>
      <c r="D942" s="19"/>
    </row>
    <row r="943" spans="3:4" x14ac:dyDescent="0.2">
      <c r="C943" s="19"/>
      <c r="D943" s="19"/>
    </row>
    <row r="944" spans="3:4" x14ac:dyDescent="0.2">
      <c r="C944" s="19"/>
      <c r="D944" s="19"/>
    </row>
    <row r="945" spans="3:4" x14ac:dyDescent="0.2">
      <c r="C945" s="19"/>
      <c r="D945" s="19"/>
    </row>
    <row r="946" spans="3:4" x14ac:dyDescent="0.2">
      <c r="C946" s="19"/>
      <c r="D946" s="19"/>
    </row>
    <row r="947" spans="3:4" x14ac:dyDescent="0.2">
      <c r="C947" s="19"/>
      <c r="D947" s="19"/>
    </row>
    <row r="948" spans="3:4" x14ac:dyDescent="0.2">
      <c r="C948" s="19"/>
      <c r="D948" s="19"/>
    </row>
    <row r="949" spans="3:4" x14ac:dyDescent="0.2">
      <c r="C949" s="19"/>
      <c r="D949" s="19"/>
    </row>
    <row r="950" spans="3:4" x14ac:dyDescent="0.2">
      <c r="C950" s="19"/>
      <c r="D950" s="19"/>
    </row>
    <row r="951" spans="3:4" x14ac:dyDescent="0.2">
      <c r="C951" s="19"/>
      <c r="D951" s="19"/>
    </row>
    <row r="952" spans="3:4" x14ac:dyDescent="0.2">
      <c r="C952" s="19"/>
      <c r="D952" s="19"/>
    </row>
    <row r="953" spans="3:4" x14ac:dyDescent="0.2">
      <c r="C953" s="19"/>
      <c r="D953" s="19"/>
    </row>
    <row r="954" spans="3:4" x14ac:dyDescent="0.2">
      <c r="C954" s="19"/>
      <c r="D954" s="19"/>
    </row>
    <row r="955" spans="3:4" x14ac:dyDescent="0.2">
      <c r="C955" s="19"/>
      <c r="D955" s="19"/>
    </row>
    <row r="956" spans="3:4" x14ac:dyDescent="0.2">
      <c r="C956" s="19"/>
      <c r="D956" s="19"/>
    </row>
    <row r="957" spans="3:4" x14ac:dyDescent="0.2">
      <c r="C957" s="19"/>
      <c r="D957" s="19"/>
    </row>
    <row r="958" spans="3:4" x14ac:dyDescent="0.2">
      <c r="C958" s="19"/>
      <c r="D958" s="19"/>
    </row>
    <row r="959" spans="3:4" x14ac:dyDescent="0.2">
      <c r="C959" s="19"/>
      <c r="D959" s="19"/>
    </row>
    <row r="960" spans="3:4" x14ac:dyDescent="0.2">
      <c r="C960" s="19"/>
      <c r="D960" s="19"/>
    </row>
    <row r="961" spans="3:4" x14ac:dyDescent="0.2">
      <c r="C961" s="19"/>
      <c r="D961" s="19"/>
    </row>
    <row r="962" spans="3:4" x14ac:dyDescent="0.2">
      <c r="C962" s="19"/>
      <c r="D962" s="19"/>
    </row>
    <row r="963" spans="3:4" x14ac:dyDescent="0.2">
      <c r="C963" s="19"/>
      <c r="D963" s="19"/>
    </row>
    <row r="964" spans="3:4" x14ac:dyDescent="0.2">
      <c r="C964" s="19"/>
      <c r="D964" s="19"/>
    </row>
    <row r="965" spans="3:4" x14ac:dyDescent="0.2">
      <c r="C965" s="19"/>
      <c r="D965" s="19"/>
    </row>
    <row r="966" spans="3:4" x14ac:dyDescent="0.2">
      <c r="C966" s="19"/>
      <c r="D966" s="19"/>
    </row>
    <row r="967" spans="3:4" x14ac:dyDescent="0.2">
      <c r="C967" s="19"/>
      <c r="D967" s="19"/>
    </row>
    <row r="968" spans="3:4" x14ac:dyDescent="0.2">
      <c r="C968" s="19"/>
      <c r="D968" s="19"/>
    </row>
    <row r="969" spans="3:4" x14ac:dyDescent="0.2">
      <c r="C969" s="19"/>
      <c r="D969" s="19"/>
    </row>
    <row r="970" spans="3:4" x14ac:dyDescent="0.2">
      <c r="C970" s="19"/>
      <c r="D970" s="19"/>
    </row>
    <row r="971" spans="3:4" x14ac:dyDescent="0.2">
      <c r="C971" s="19"/>
      <c r="D971" s="19"/>
    </row>
    <row r="972" spans="3:4" x14ac:dyDescent="0.2">
      <c r="C972" s="19"/>
      <c r="D972" s="19"/>
    </row>
    <row r="973" spans="3:4" x14ac:dyDescent="0.2">
      <c r="C973" s="19"/>
      <c r="D973" s="19"/>
    </row>
    <row r="974" spans="3:4" x14ac:dyDescent="0.2">
      <c r="C974" s="19"/>
      <c r="D974" s="19"/>
    </row>
    <row r="975" spans="3:4" x14ac:dyDescent="0.2">
      <c r="C975" s="19"/>
      <c r="D975" s="19"/>
    </row>
    <row r="976" spans="3:4" x14ac:dyDescent="0.2">
      <c r="C976" s="19"/>
      <c r="D976" s="19"/>
    </row>
    <row r="977" spans="3:4" x14ac:dyDescent="0.2">
      <c r="C977" s="19"/>
      <c r="D977" s="19"/>
    </row>
    <row r="978" spans="3:4" x14ac:dyDescent="0.2">
      <c r="C978" s="19"/>
      <c r="D978" s="19"/>
    </row>
    <row r="979" spans="3:4" x14ac:dyDescent="0.2">
      <c r="C979" s="19"/>
      <c r="D979" s="19"/>
    </row>
    <row r="980" spans="3:4" x14ac:dyDescent="0.2">
      <c r="C980" s="19"/>
      <c r="D980" s="19"/>
    </row>
    <row r="981" spans="3:4" x14ac:dyDescent="0.2">
      <c r="C981" s="19"/>
      <c r="D981" s="19"/>
    </row>
    <row r="982" spans="3:4" x14ac:dyDescent="0.2">
      <c r="C982" s="19"/>
      <c r="D982" s="19"/>
    </row>
    <row r="983" spans="3:4" x14ac:dyDescent="0.2">
      <c r="C983" s="19"/>
      <c r="D983" s="19"/>
    </row>
    <row r="984" spans="3:4" x14ac:dyDescent="0.2">
      <c r="C984" s="19"/>
      <c r="D984" s="19"/>
    </row>
    <row r="985" spans="3:4" x14ac:dyDescent="0.2">
      <c r="C985" s="19"/>
      <c r="D985" s="19"/>
    </row>
    <row r="986" spans="3:4" x14ac:dyDescent="0.2">
      <c r="C986" s="19"/>
      <c r="D986" s="19"/>
    </row>
    <row r="987" spans="3:4" x14ac:dyDescent="0.2">
      <c r="C987" s="19"/>
      <c r="D987" s="19"/>
    </row>
    <row r="988" spans="3:4" x14ac:dyDescent="0.2">
      <c r="C988" s="19"/>
      <c r="D988" s="19"/>
    </row>
    <row r="989" spans="3:4" x14ac:dyDescent="0.2">
      <c r="C989" s="19"/>
      <c r="D989" s="19"/>
    </row>
    <row r="990" spans="3:4" x14ac:dyDescent="0.2">
      <c r="C990" s="19"/>
      <c r="D990" s="19"/>
    </row>
    <row r="991" spans="3:4" x14ac:dyDescent="0.2">
      <c r="C991" s="19"/>
      <c r="D991" s="19"/>
    </row>
    <row r="992" spans="3:4" x14ac:dyDescent="0.2">
      <c r="C992" s="19"/>
      <c r="D992" s="19"/>
    </row>
    <row r="993" spans="3:4" x14ac:dyDescent="0.2">
      <c r="C993" s="19"/>
      <c r="D993" s="19"/>
    </row>
    <row r="994" spans="3:4" x14ac:dyDescent="0.2">
      <c r="C994" s="19"/>
      <c r="D994" s="19"/>
    </row>
    <row r="995" spans="3:4" x14ac:dyDescent="0.2">
      <c r="C995" s="19"/>
      <c r="D995" s="19"/>
    </row>
    <row r="996" spans="3:4" x14ac:dyDescent="0.2">
      <c r="C996" s="19"/>
      <c r="D996" s="19"/>
    </row>
    <row r="997" spans="3:4" x14ac:dyDescent="0.2">
      <c r="C997" s="19"/>
      <c r="D997" s="19"/>
    </row>
    <row r="998" spans="3:4" x14ac:dyDescent="0.2">
      <c r="C998" s="19"/>
      <c r="D998" s="19"/>
    </row>
    <row r="999" spans="3:4" x14ac:dyDescent="0.2">
      <c r="C999" s="19"/>
      <c r="D999" s="19"/>
    </row>
    <row r="1000" spans="3:4" x14ac:dyDescent="0.2">
      <c r="C1000" s="19"/>
      <c r="D1000" s="19"/>
    </row>
    <row r="1001" spans="3:4" x14ac:dyDescent="0.2">
      <c r="C1001" s="19"/>
      <c r="D1001" s="19"/>
    </row>
    <row r="1002" spans="3:4" x14ac:dyDescent="0.2">
      <c r="C1002" s="19"/>
      <c r="D1002" s="19"/>
    </row>
    <row r="1003" spans="3:4" x14ac:dyDescent="0.2">
      <c r="C1003" s="19"/>
      <c r="D1003" s="19"/>
    </row>
    <row r="1004" spans="3:4" x14ac:dyDescent="0.2">
      <c r="C1004" s="19"/>
      <c r="D1004" s="19"/>
    </row>
    <row r="1005" spans="3:4" x14ac:dyDescent="0.2">
      <c r="C1005" s="19"/>
      <c r="D1005" s="19"/>
    </row>
    <row r="1006" spans="3:4" x14ac:dyDescent="0.2">
      <c r="C1006" s="19"/>
      <c r="D1006" s="19"/>
    </row>
    <row r="1007" spans="3:4" x14ac:dyDescent="0.2">
      <c r="C1007" s="19"/>
      <c r="D1007" s="19"/>
    </row>
    <row r="1008" spans="3:4" x14ac:dyDescent="0.2">
      <c r="C1008" s="19"/>
      <c r="D1008" s="19"/>
    </row>
    <row r="1009" spans="3:4" x14ac:dyDescent="0.2">
      <c r="C1009" s="19"/>
      <c r="D1009" s="19"/>
    </row>
    <row r="1010" spans="3:4" x14ac:dyDescent="0.2">
      <c r="C1010" s="19"/>
      <c r="D1010" s="19"/>
    </row>
    <row r="1011" spans="3:4" x14ac:dyDescent="0.2">
      <c r="C1011" s="19"/>
      <c r="D1011" s="19"/>
    </row>
    <row r="1012" spans="3:4" x14ac:dyDescent="0.2">
      <c r="C1012" s="19"/>
      <c r="D1012" s="19"/>
    </row>
    <row r="1013" spans="3:4" x14ac:dyDescent="0.2">
      <c r="C1013" s="19"/>
      <c r="D1013" s="19"/>
    </row>
    <row r="1014" spans="3:4" x14ac:dyDescent="0.2">
      <c r="C1014" s="19"/>
      <c r="D1014" s="19"/>
    </row>
    <row r="1015" spans="3:4" x14ac:dyDescent="0.2">
      <c r="C1015" s="19"/>
      <c r="D1015" s="19"/>
    </row>
    <row r="1016" spans="3:4" x14ac:dyDescent="0.2">
      <c r="C1016" s="19"/>
      <c r="D1016" s="19"/>
    </row>
    <row r="1017" spans="3:4" x14ac:dyDescent="0.2">
      <c r="C1017" s="19"/>
      <c r="D1017" s="19"/>
    </row>
    <row r="1018" spans="3:4" x14ac:dyDescent="0.2">
      <c r="C1018" s="19"/>
      <c r="D1018" s="19"/>
    </row>
    <row r="1019" spans="3:4" x14ac:dyDescent="0.2">
      <c r="C1019" s="19"/>
      <c r="D1019" s="19"/>
    </row>
    <row r="1020" spans="3:4" x14ac:dyDescent="0.2">
      <c r="C1020" s="19"/>
      <c r="D1020" s="19"/>
    </row>
    <row r="1021" spans="3:4" x14ac:dyDescent="0.2">
      <c r="C1021" s="19"/>
      <c r="D1021" s="19"/>
    </row>
    <row r="1022" spans="3:4" x14ac:dyDescent="0.2">
      <c r="C1022" s="19"/>
      <c r="D1022" s="19"/>
    </row>
    <row r="1023" spans="3:4" x14ac:dyDescent="0.2">
      <c r="C1023" s="19"/>
      <c r="D1023" s="19"/>
    </row>
    <row r="1024" spans="3:4" x14ac:dyDescent="0.2">
      <c r="C1024" s="19"/>
      <c r="D1024" s="19"/>
    </row>
    <row r="1025" spans="3:4" x14ac:dyDescent="0.2">
      <c r="C1025" s="19"/>
      <c r="D1025" s="19"/>
    </row>
    <row r="1026" spans="3:4" x14ac:dyDescent="0.2">
      <c r="C1026" s="19"/>
      <c r="D1026" s="19"/>
    </row>
    <row r="1027" spans="3:4" x14ac:dyDescent="0.2">
      <c r="C1027" s="19"/>
      <c r="D1027" s="19"/>
    </row>
    <row r="1028" spans="3:4" x14ac:dyDescent="0.2">
      <c r="C1028" s="19"/>
      <c r="D1028" s="19"/>
    </row>
    <row r="1029" spans="3:4" x14ac:dyDescent="0.2">
      <c r="C1029" s="19"/>
      <c r="D1029" s="19"/>
    </row>
    <row r="1030" spans="3:4" x14ac:dyDescent="0.2">
      <c r="C1030" s="19"/>
      <c r="D1030" s="19"/>
    </row>
    <row r="1031" spans="3:4" x14ac:dyDescent="0.2">
      <c r="C1031" s="19"/>
      <c r="D1031" s="19"/>
    </row>
    <row r="1032" spans="3:4" x14ac:dyDescent="0.2">
      <c r="C1032" s="19"/>
      <c r="D1032" s="19"/>
    </row>
    <row r="1033" spans="3:4" x14ac:dyDescent="0.2">
      <c r="C1033" s="19"/>
      <c r="D1033" s="19"/>
    </row>
    <row r="1034" spans="3:4" x14ac:dyDescent="0.2">
      <c r="C1034" s="19"/>
      <c r="D1034" s="19"/>
    </row>
    <row r="1035" spans="3:4" x14ac:dyDescent="0.2">
      <c r="C1035" s="19"/>
      <c r="D1035" s="19"/>
    </row>
    <row r="1036" spans="3:4" x14ac:dyDescent="0.2">
      <c r="C1036" s="19"/>
      <c r="D1036" s="19"/>
    </row>
    <row r="1037" spans="3:4" x14ac:dyDescent="0.2">
      <c r="C1037" s="19"/>
      <c r="D1037" s="19"/>
    </row>
    <row r="1038" spans="3:4" x14ac:dyDescent="0.2">
      <c r="C1038" s="19"/>
      <c r="D1038" s="19"/>
    </row>
    <row r="1039" spans="3:4" x14ac:dyDescent="0.2">
      <c r="C1039" s="19"/>
      <c r="D1039" s="19"/>
    </row>
    <row r="1040" spans="3:4" x14ac:dyDescent="0.2">
      <c r="C1040" s="19"/>
      <c r="D1040" s="19"/>
    </row>
    <row r="1041" spans="3:4" x14ac:dyDescent="0.2">
      <c r="C1041" s="19"/>
      <c r="D1041" s="19"/>
    </row>
    <row r="1042" spans="3:4" x14ac:dyDescent="0.2">
      <c r="C1042" s="19"/>
      <c r="D1042" s="19"/>
    </row>
    <row r="1043" spans="3:4" x14ac:dyDescent="0.2">
      <c r="C1043" s="19"/>
      <c r="D1043" s="19"/>
    </row>
    <row r="1044" spans="3:4" x14ac:dyDescent="0.2">
      <c r="C1044" s="19"/>
      <c r="D1044" s="19"/>
    </row>
    <row r="1045" spans="3:4" x14ac:dyDescent="0.2">
      <c r="C1045" s="19"/>
      <c r="D1045" s="19"/>
    </row>
    <row r="1046" spans="3:4" x14ac:dyDescent="0.2">
      <c r="C1046" s="19"/>
      <c r="D1046" s="19"/>
    </row>
    <row r="1047" spans="3:4" x14ac:dyDescent="0.2">
      <c r="C1047" s="19"/>
      <c r="D1047" s="19"/>
    </row>
    <row r="1048" spans="3:4" x14ac:dyDescent="0.2">
      <c r="C1048" s="19"/>
      <c r="D1048" s="19"/>
    </row>
    <row r="1049" spans="3:4" x14ac:dyDescent="0.2">
      <c r="C1049" s="19"/>
      <c r="D1049" s="19"/>
    </row>
    <row r="1050" spans="3:4" x14ac:dyDescent="0.2">
      <c r="C1050" s="19"/>
      <c r="D1050" s="19"/>
    </row>
    <row r="1051" spans="3:4" x14ac:dyDescent="0.2">
      <c r="C1051" s="19"/>
      <c r="D1051" s="19"/>
    </row>
    <row r="1052" spans="3:4" x14ac:dyDescent="0.2">
      <c r="C1052" s="19"/>
      <c r="D1052" s="19"/>
    </row>
    <row r="1053" spans="3:4" x14ac:dyDescent="0.2">
      <c r="C1053" s="19"/>
      <c r="D1053" s="19"/>
    </row>
    <row r="1054" spans="3:4" x14ac:dyDescent="0.2">
      <c r="C1054" s="19"/>
      <c r="D1054" s="19"/>
    </row>
    <row r="1055" spans="3:4" x14ac:dyDescent="0.2">
      <c r="C1055" s="19"/>
      <c r="D1055" s="19"/>
    </row>
    <row r="1056" spans="3:4" x14ac:dyDescent="0.2">
      <c r="C1056" s="19"/>
      <c r="D1056" s="19"/>
    </row>
    <row r="1057" spans="3:4" x14ac:dyDescent="0.2">
      <c r="C1057" s="19"/>
      <c r="D1057" s="19"/>
    </row>
    <row r="1058" spans="3:4" x14ac:dyDescent="0.2">
      <c r="C1058" s="19"/>
      <c r="D1058" s="19"/>
    </row>
    <row r="1059" spans="3:4" x14ac:dyDescent="0.2">
      <c r="C1059" s="19"/>
      <c r="D1059" s="19"/>
    </row>
    <row r="1060" spans="3:4" x14ac:dyDescent="0.2">
      <c r="C1060" s="19"/>
      <c r="D1060" s="19"/>
    </row>
    <row r="1061" spans="3:4" x14ac:dyDescent="0.2">
      <c r="C1061" s="19"/>
      <c r="D1061" s="19"/>
    </row>
    <row r="1062" spans="3:4" x14ac:dyDescent="0.2">
      <c r="C1062" s="19"/>
      <c r="D1062" s="19"/>
    </row>
    <row r="1063" spans="3:4" x14ac:dyDescent="0.2">
      <c r="C1063" s="19"/>
      <c r="D1063" s="19"/>
    </row>
    <row r="1064" spans="3:4" x14ac:dyDescent="0.2">
      <c r="C1064" s="19"/>
      <c r="D1064" s="19"/>
    </row>
    <row r="1065" spans="3:4" x14ac:dyDescent="0.2">
      <c r="C1065" s="19"/>
      <c r="D1065" s="19"/>
    </row>
    <row r="1066" spans="3:4" x14ac:dyDescent="0.2">
      <c r="C1066" s="19"/>
      <c r="D1066" s="19"/>
    </row>
    <row r="1067" spans="3:4" x14ac:dyDescent="0.2">
      <c r="C1067" s="19"/>
      <c r="D1067" s="19"/>
    </row>
    <row r="1068" spans="3:4" x14ac:dyDescent="0.2">
      <c r="C1068" s="19"/>
      <c r="D1068" s="19"/>
    </row>
    <row r="1069" spans="3:4" x14ac:dyDescent="0.2">
      <c r="C1069" s="19"/>
      <c r="D1069" s="19"/>
    </row>
    <row r="1070" spans="3:4" x14ac:dyDescent="0.2">
      <c r="C1070" s="19"/>
      <c r="D1070" s="19"/>
    </row>
    <row r="1071" spans="3:4" x14ac:dyDescent="0.2">
      <c r="C1071" s="19"/>
      <c r="D1071" s="19"/>
    </row>
    <row r="1072" spans="3:4" x14ac:dyDescent="0.2">
      <c r="C1072" s="19"/>
      <c r="D1072" s="19"/>
    </row>
    <row r="1073" spans="3:4" x14ac:dyDescent="0.2">
      <c r="C1073" s="19"/>
      <c r="D1073" s="19"/>
    </row>
    <row r="1074" spans="3:4" x14ac:dyDescent="0.2">
      <c r="C1074" s="19"/>
      <c r="D1074" s="19"/>
    </row>
    <row r="1075" spans="3:4" x14ac:dyDescent="0.2">
      <c r="C1075" s="19"/>
      <c r="D1075" s="19"/>
    </row>
    <row r="1076" spans="3:4" x14ac:dyDescent="0.2">
      <c r="C1076" s="19"/>
      <c r="D1076" s="19"/>
    </row>
    <row r="1077" spans="3:4" x14ac:dyDescent="0.2">
      <c r="C1077" s="19"/>
      <c r="D1077" s="19"/>
    </row>
    <row r="1078" spans="3:4" x14ac:dyDescent="0.2">
      <c r="C1078" s="19"/>
      <c r="D1078" s="19"/>
    </row>
    <row r="1079" spans="3:4" x14ac:dyDescent="0.2">
      <c r="C1079" s="19"/>
      <c r="D1079" s="19"/>
    </row>
    <row r="1080" spans="3:4" x14ac:dyDescent="0.2">
      <c r="C1080" s="19"/>
      <c r="D1080" s="19"/>
    </row>
    <row r="1081" spans="3:4" x14ac:dyDescent="0.2">
      <c r="C1081" s="19"/>
      <c r="D1081" s="19"/>
    </row>
    <row r="1082" spans="3:4" x14ac:dyDescent="0.2">
      <c r="C1082" s="19"/>
      <c r="D1082" s="19"/>
    </row>
    <row r="1083" spans="3:4" x14ac:dyDescent="0.2">
      <c r="C1083" s="19"/>
      <c r="D1083" s="19"/>
    </row>
    <row r="1084" spans="3:4" x14ac:dyDescent="0.2">
      <c r="C1084" s="19"/>
      <c r="D1084" s="19"/>
    </row>
    <row r="1085" spans="3:4" x14ac:dyDescent="0.2">
      <c r="C1085" s="19"/>
      <c r="D1085" s="19"/>
    </row>
    <row r="1086" spans="3:4" x14ac:dyDescent="0.2">
      <c r="C1086" s="19"/>
      <c r="D1086" s="19"/>
    </row>
    <row r="1087" spans="3:4" x14ac:dyDescent="0.2">
      <c r="C1087" s="19"/>
      <c r="D1087" s="19"/>
    </row>
    <row r="1088" spans="3:4" x14ac:dyDescent="0.2">
      <c r="C1088" s="19"/>
      <c r="D1088" s="19"/>
    </row>
    <row r="1089" spans="3:4" x14ac:dyDescent="0.2">
      <c r="C1089" s="19"/>
      <c r="D1089" s="19"/>
    </row>
    <row r="1090" spans="3:4" x14ac:dyDescent="0.2">
      <c r="C1090" s="19"/>
      <c r="D1090" s="19"/>
    </row>
    <row r="1091" spans="3:4" x14ac:dyDescent="0.2">
      <c r="C1091" s="19"/>
      <c r="D1091" s="19"/>
    </row>
    <row r="1092" spans="3:4" x14ac:dyDescent="0.2">
      <c r="C1092" s="19"/>
      <c r="D1092" s="19"/>
    </row>
    <row r="1093" spans="3:4" x14ac:dyDescent="0.2">
      <c r="C1093" s="19"/>
      <c r="D1093" s="19"/>
    </row>
    <row r="1094" spans="3:4" x14ac:dyDescent="0.2">
      <c r="C1094" s="19"/>
      <c r="D1094" s="19"/>
    </row>
    <row r="1095" spans="3:4" x14ac:dyDescent="0.2">
      <c r="C1095" s="19"/>
      <c r="D1095" s="19"/>
    </row>
    <row r="1096" spans="3:4" x14ac:dyDescent="0.2">
      <c r="C1096" s="19"/>
      <c r="D1096" s="19"/>
    </row>
    <row r="1097" spans="3:4" x14ac:dyDescent="0.2">
      <c r="C1097" s="19"/>
      <c r="D1097" s="19"/>
    </row>
    <row r="1098" spans="3:4" x14ac:dyDescent="0.2">
      <c r="C1098" s="19"/>
      <c r="D1098" s="19"/>
    </row>
    <row r="1099" spans="3:4" x14ac:dyDescent="0.2">
      <c r="C1099" s="19"/>
      <c r="D1099" s="19"/>
    </row>
    <row r="1100" spans="3:4" x14ac:dyDescent="0.2">
      <c r="C1100" s="19"/>
      <c r="D1100" s="19"/>
    </row>
    <row r="1101" spans="3:4" x14ac:dyDescent="0.2">
      <c r="C1101" s="19"/>
      <c r="D1101" s="19"/>
    </row>
    <row r="1102" spans="3:4" x14ac:dyDescent="0.2">
      <c r="C1102" s="19"/>
      <c r="D1102" s="19"/>
    </row>
    <row r="1103" spans="3:4" x14ac:dyDescent="0.2">
      <c r="C1103" s="19"/>
      <c r="D1103" s="19"/>
    </row>
    <row r="1104" spans="3:4" x14ac:dyDescent="0.2">
      <c r="C1104" s="19"/>
      <c r="D1104" s="19"/>
    </row>
    <row r="1105" spans="3:4" x14ac:dyDescent="0.2">
      <c r="C1105" s="19"/>
      <c r="D1105" s="19"/>
    </row>
    <row r="1106" spans="3:4" x14ac:dyDescent="0.2">
      <c r="C1106" s="19"/>
      <c r="D1106" s="19"/>
    </row>
    <row r="1107" spans="3:4" x14ac:dyDescent="0.2">
      <c r="C1107" s="19"/>
      <c r="D1107" s="19"/>
    </row>
    <row r="1108" spans="3:4" x14ac:dyDescent="0.2">
      <c r="C1108" s="19"/>
      <c r="D1108" s="19"/>
    </row>
    <row r="1109" spans="3:4" x14ac:dyDescent="0.2">
      <c r="C1109" s="19"/>
      <c r="D1109" s="19"/>
    </row>
    <row r="1110" spans="3:4" x14ac:dyDescent="0.2">
      <c r="C1110" s="19"/>
      <c r="D1110" s="19"/>
    </row>
    <row r="1111" spans="3:4" x14ac:dyDescent="0.2">
      <c r="C1111" s="19"/>
      <c r="D1111" s="19"/>
    </row>
    <row r="1112" spans="3:4" x14ac:dyDescent="0.2">
      <c r="C1112" s="19"/>
      <c r="D1112" s="19"/>
    </row>
    <row r="1113" spans="3:4" x14ac:dyDescent="0.2">
      <c r="C1113" s="19"/>
      <c r="D1113" s="19"/>
    </row>
    <row r="1114" spans="3:4" x14ac:dyDescent="0.2">
      <c r="C1114" s="19"/>
      <c r="D1114" s="19"/>
    </row>
    <row r="1115" spans="3:4" x14ac:dyDescent="0.2">
      <c r="C1115" s="19"/>
      <c r="D1115" s="19"/>
    </row>
    <row r="1116" spans="3:4" x14ac:dyDescent="0.2">
      <c r="C1116" s="19"/>
      <c r="D1116" s="19"/>
    </row>
    <row r="1117" spans="3:4" x14ac:dyDescent="0.2">
      <c r="C1117" s="19"/>
      <c r="D1117" s="19"/>
    </row>
    <row r="1118" spans="3:4" x14ac:dyDescent="0.2">
      <c r="C1118" s="19"/>
      <c r="D1118" s="19"/>
    </row>
    <row r="1119" spans="3:4" x14ac:dyDescent="0.2">
      <c r="C1119" s="19"/>
      <c r="D1119" s="19"/>
    </row>
    <row r="1120" spans="3:4" x14ac:dyDescent="0.2">
      <c r="C1120" s="19"/>
      <c r="D1120" s="19"/>
    </row>
    <row r="1121" spans="3:4" x14ac:dyDescent="0.2">
      <c r="C1121" s="19"/>
      <c r="D1121" s="19"/>
    </row>
    <row r="1122" spans="3:4" x14ac:dyDescent="0.2">
      <c r="C1122" s="19"/>
      <c r="D1122" s="19"/>
    </row>
    <row r="1123" spans="3:4" x14ac:dyDescent="0.2">
      <c r="C1123" s="19"/>
      <c r="D1123" s="19"/>
    </row>
    <row r="1124" spans="3:4" x14ac:dyDescent="0.2">
      <c r="C1124" s="19"/>
      <c r="D1124" s="19"/>
    </row>
    <row r="1125" spans="3:4" x14ac:dyDescent="0.2">
      <c r="C1125" s="19"/>
      <c r="D1125" s="19"/>
    </row>
    <row r="1126" spans="3:4" x14ac:dyDescent="0.2">
      <c r="C1126" s="19"/>
      <c r="D1126" s="19"/>
    </row>
    <row r="1127" spans="3:4" x14ac:dyDescent="0.2">
      <c r="C1127" s="19"/>
      <c r="D1127" s="19"/>
    </row>
    <row r="1128" spans="3:4" x14ac:dyDescent="0.2">
      <c r="C1128" s="19"/>
      <c r="D1128" s="19"/>
    </row>
    <row r="1129" spans="3:4" x14ac:dyDescent="0.2">
      <c r="C1129" s="19"/>
      <c r="D1129" s="19"/>
    </row>
    <row r="1130" spans="3:4" x14ac:dyDescent="0.2">
      <c r="C1130" s="19"/>
      <c r="D1130" s="19"/>
    </row>
    <row r="1131" spans="3:4" x14ac:dyDescent="0.2">
      <c r="C1131" s="19"/>
      <c r="D1131" s="19"/>
    </row>
    <row r="1132" spans="3:4" x14ac:dyDescent="0.2">
      <c r="C1132" s="19"/>
      <c r="D1132" s="19"/>
    </row>
    <row r="1133" spans="3:4" x14ac:dyDescent="0.2">
      <c r="C1133" s="19"/>
      <c r="D1133" s="19"/>
    </row>
    <row r="1134" spans="3:4" x14ac:dyDescent="0.2">
      <c r="C1134" s="19"/>
      <c r="D1134" s="19"/>
    </row>
    <row r="1135" spans="3:4" x14ac:dyDescent="0.2">
      <c r="C1135" s="19"/>
      <c r="D1135" s="19"/>
    </row>
    <row r="1136" spans="3:4" x14ac:dyDescent="0.2">
      <c r="C1136" s="19"/>
      <c r="D1136" s="19"/>
    </row>
    <row r="1137" spans="3:4" x14ac:dyDescent="0.2">
      <c r="C1137" s="19"/>
      <c r="D1137" s="19"/>
    </row>
    <row r="1138" spans="3:4" x14ac:dyDescent="0.2">
      <c r="C1138" s="19"/>
      <c r="D1138" s="19"/>
    </row>
    <row r="1139" spans="3:4" x14ac:dyDescent="0.2">
      <c r="C1139" s="19"/>
      <c r="D1139" s="19"/>
    </row>
    <row r="1140" spans="3:4" x14ac:dyDescent="0.2">
      <c r="C1140" s="19"/>
      <c r="D1140" s="19"/>
    </row>
    <row r="1141" spans="3:4" x14ac:dyDescent="0.2">
      <c r="C1141" s="19"/>
      <c r="D1141" s="19"/>
    </row>
    <row r="1142" spans="3:4" x14ac:dyDescent="0.2">
      <c r="C1142" s="19"/>
      <c r="D1142" s="19"/>
    </row>
    <row r="1143" spans="3:4" x14ac:dyDescent="0.2">
      <c r="C1143" s="19"/>
      <c r="D1143" s="19"/>
    </row>
    <row r="1144" spans="3:4" x14ac:dyDescent="0.2">
      <c r="C1144" s="19"/>
      <c r="D1144" s="19"/>
    </row>
    <row r="1145" spans="3:4" x14ac:dyDescent="0.2">
      <c r="C1145" s="19"/>
      <c r="D1145" s="19"/>
    </row>
    <row r="1146" spans="3:4" x14ac:dyDescent="0.2">
      <c r="C1146" s="19"/>
      <c r="D1146" s="19"/>
    </row>
    <row r="1147" spans="3:4" x14ac:dyDescent="0.2">
      <c r="C1147" s="19"/>
      <c r="D1147" s="19"/>
    </row>
    <row r="1148" spans="3:4" x14ac:dyDescent="0.2">
      <c r="C1148" s="19"/>
      <c r="D1148" s="19"/>
    </row>
    <row r="1149" spans="3:4" x14ac:dyDescent="0.2">
      <c r="C1149" s="19"/>
      <c r="D1149" s="19"/>
    </row>
    <row r="1150" spans="3:4" x14ac:dyDescent="0.2">
      <c r="C1150" s="19"/>
      <c r="D1150" s="19"/>
    </row>
    <row r="1151" spans="3:4" x14ac:dyDescent="0.2">
      <c r="C1151" s="19"/>
      <c r="D1151" s="19"/>
    </row>
    <row r="1152" spans="3:4" x14ac:dyDescent="0.2">
      <c r="C1152" s="19"/>
      <c r="D1152" s="19"/>
    </row>
    <row r="1153" spans="3:4" x14ac:dyDescent="0.2">
      <c r="C1153" s="19"/>
      <c r="D1153" s="19"/>
    </row>
    <row r="1154" spans="3:4" x14ac:dyDescent="0.2">
      <c r="C1154" s="19"/>
      <c r="D1154" s="19"/>
    </row>
    <row r="1155" spans="3:4" x14ac:dyDescent="0.2">
      <c r="C1155" s="19"/>
      <c r="D1155" s="19"/>
    </row>
    <row r="1156" spans="3:4" x14ac:dyDescent="0.2">
      <c r="C1156" s="19"/>
      <c r="D1156" s="19"/>
    </row>
    <row r="1157" spans="3:4" x14ac:dyDescent="0.2">
      <c r="C1157" s="19"/>
      <c r="D1157" s="19"/>
    </row>
    <row r="1158" spans="3:4" x14ac:dyDescent="0.2">
      <c r="C1158" s="19"/>
      <c r="D1158" s="19"/>
    </row>
    <row r="1159" spans="3:4" x14ac:dyDescent="0.2">
      <c r="C1159" s="19"/>
      <c r="D1159" s="19"/>
    </row>
    <row r="1160" spans="3:4" x14ac:dyDescent="0.2">
      <c r="C1160" s="19"/>
      <c r="D1160" s="19"/>
    </row>
    <row r="1161" spans="3:4" x14ac:dyDescent="0.2">
      <c r="C1161" s="19"/>
      <c r="D1161" s="19"/>
    </row>
    <row r="1162" spans="3:4" x14ac:dyDescent="0.2">
      <c r="C1162" s="19"/>
      <c r="D1162" s="19"/>
    </row>
    <row r="1163" spans="3:4" x14ac:dyDescent="0.2">
      <c r="C1163" s="19"/>
      <c r="D1163" s="19"/>
    </row>
    <row r="1164" spans="3:4" x14ac:dyDescent="0.2">
      <c r="C1164" s="19"/>
      <c r="D1164" s="19"/>
    </row>
    <row r="1165" spans="3:4" x14ac:dyDescent="0.2">
      <c r="C1165" s="19"/>
      <c r="D1165" s="19"/>
    </row>
    <row r="1166" spans="3:4" x14ac:dyDescent="0.2">
      <c r="C1166" s="19"/>
      <c r="D1166" s="19"/>
    </row>
    <row r="1167" spans="3:4" x14ac:dyDescent="0.2">
      <c r="C1167" s="19"/>
      <c r="D1167" s="19"/>
    </row>
    <row r="1168" spans="3:4" x14ac:dyDescent="0.2">
      <c r="C1168" s="19"/>
      <c r="D1168" s="19"/>
    </row>
    <row r="1169" spans="3:4" x14ac:dyDescent="0.2">
      <c r="C1169" s="19"/>
      <c r="D1169" s="19"/>
    </row>
    <row r="1170" spans="3:4" x14ac:dyDescent="0.2">
      <c r="C1170" s="19"/>
      <c r="D1170" s="19"/>
    </row>
    <row r="1171" spans="3:4" x14ac:dyDescent="0.2">
      <c r="C1171" s="19"/>
      <c r="D1171" s="19"/>
    </row>
    <row r="1172" spans="3:4" x14ac:dyDescent="0.2">
      <c r="C1172" s="19"/>
      <c r="D1172" s="19"/>
    </row>
    <row r="1173" spans="3:4" x14ac:dyDescent="0.2">
      <c r="C1173" s="19"/>
      <c r="D1173" s="19"/>
    </row>
    <row r="1174" spans="3:4" x14ac:dyDescent="0.2">
      <c r="C1174" s="19"/>
      <c r="D1174" s="19"/>
    </row>
    <row r="1175" spans="3:4" x14ac:dyDescent="0.2">
      <c r="C1175" s="19"/>
      <c r="D1175" s="19"/>
    </row>
    <row r="1176" spans="3:4" x14ac:dyDescent="0.2">
      <c r="C1176" s="19"/>
      <c r="D1176" s="19"/>
    </row>
    <row r="1177" spans="3:4" x14ac:dyDescent="0.2">
      <c r="C1177" s="19"/>
      <c r="D1177" s="19"/>
    </row>
    <row r="1178" spans="3:4" x14ac:dyDescent="0.2">
      <c r="C1178" s="19"/>
      <c r="D1178" s="19"/>
    </row>
    <row r="1179" spans="3:4" x14ac:dyDescent="0.2">
      <c r="C1179" s="19"/>
      <c r="D1179" s="19"/>
    </row>
    <row r="1180" spans="3:4" x14ac:dyDescent="0.2">
      <c r="C1180" s="19"/>
      <c r="D1180" s="19"/>
    </row>
    <row r="1181" spans="3:4" x14ac:dyDescent="0.2">
      <c r="C1181" s="19"/>
      <c r="D1181" s="19"/>
    </row>
    <row r="1182" spans="3:4" x14ac:dyDescent="0.2">
      <c r="C1182" s="19"/>
      <c r="D1182" s="19"/>
    </row>
    <row r="1183" spans="3:4" x14ac:dyDescent="0.2">
      <c r="C1183" s="19"/>
      <c r="D1183" s="19"/>
    </row>
    <row r="1184" spans="3:4" x14ac:dyDescent="0.2">
      <c r="C1184" s="19"/>
      <c r="D1184" s="19"/>
    </row>
    <row r="1185" spans="3:4" x14ac:dyDescent="0.2">
      <c r="C1185" s="19"/>
      <c r="D1185" s="19"/>
    </row>
    <row r="1186" spans="3:4" x14ac:dyDescent="0.2">
      <c r="C1186" s="19"/>
      <c r="D1186" s="19"/>
    </row>
    <row r="1187" spans="3:4" x14ac:dyDescent="0.2">
      <c r="C1187" s="19"/>
      <c r="D1187" s="19"/>
    </row>
    <row r="1188" spans="3:4" x14ac:dyDescent="0.2">
      <c r="C1188" s="19"/>
      <c r="D1188" s="19"/>
    </row>
    <row r="1189" spans="3:4" x14ac:dyDescent="0.2">
      <c r="C1189" s="19"/>
      <c r="D1189" s="19"/>
    </row>
    <row r="1190" spans="3:4" x14ac:dyDescent="0.2">
      <c r="C1190" s="19"/>
      <c r="D1190" s="19"/>
    </row>
    <row r="1191" spans="3:4" x14ac:dyDescent="0.2">
      <c r="C1191" s="19"/>
      <c r="D1191" s="19"/>
    </row>
    <row r="1192" spans="3:4" x14ac:dyDescent="0.2">
      <c r="C1192" s="19"/>
      <c r="D1192" s="19"/>
    </row>
    <row r="1193" spans="3:4" x14ac:dyDescent="0.2">
      <c r="C1193" s="19"/>
      <c r="D1193" s="19"/>
    </row>
    <row r="1194" spans="3:4" x14ac:dyDescent="0.2">
      <c r="C1194" s="19"/>
      <c r="D1194" s="19"/>
    </row>
    <row r="1195" spans="3:4" x14ac:dyDescent="0.2">
      <c r="C1195" s="19"/>
      <c r="D1195" s="19"/>
    </row>
    <row r="1196" spans="3:4" x14ac:dyDescent="0.2">
      <c r="C1196" s="19"/>
      <c r="D1196" s="19"/>
    </row>
    <row r="1197" spans="3:4" x14ac:dyDescent="0.2">
      <c r="C1197" s="19"/>
      <c r="D1197" s="19"/>
    </row>
    <row r="1198" spans="3:4" x14ac:dyDescent="0.2">
      <c r="C1198" s="19"/>
      <c r="D1198" s="19"/>
    </row>
    <row r="1199" spans="3:4" x14ac:dyDescent="0.2">
      <c r="C1199" s="19"/>
      <c r="D1199" s="19"/>
    </row>
    <row r="1200" spans="3:4" x14ac:dyDescent="0.2">
      <c r="C1200" s="19"/>
      <c r="D1200" s="19"/>
    </row>
    <row r="1201" spans="3:4" x14ac:dyDescent="0.2">
      <c r="C1201" s="19"/>
      <c r="D1201" s="19"/>
    </row>
    <row r="1202" spans="3:4" x14ac:dyDescent="0.2">
      <c r="C1202" s="19"/>
      <c r="D1202" s="19"/>
    </row>
    <row r="1203" spans="3:4" x14ac:dyDescent="0.2">
      <c r="C1203" s="19"/>
      <c r="D1203" s="19"/>
    </row>
    <row r="1204" spans="3:4" x14ac:dyDescent="0.2">
      <c r="C1204" s="19"/>
      <c r="D1204" s="19"/>
    </row>
    <row r="1205" spans="3:4" x14ac:dyDescent="0.2">
      <c r="C1205" s="19"/>
      <c r="D1205" s="19"/>
    </row>
    <row r="1206" spans="3:4" x14ac:dyDescent="0.2">
      <c r="C1206" s="19"/>
      <c r="D1206" s="19"/>
    </row>
    <row r="1207" spans="3:4" x14ac:dyDescent="0.2">
      <c r="C1207" s="19"/>
      <c r="D1207" s="19"/>
    </row>
    <row r="1208" spans="3:4" x14ac:dyDescent="0.2">
      <c r="C1208" s="19"/>
      <c r="D1208" s="19"/>
    </row>
    <row r="1209" spans="3:4" x14ac:dyDescent="0.2">
      <c r="C1209" s="19"/>
      <c r="D1209" s="19"/>
    </row>
    <row r="1210" spans="3:4" x14ac:dyDescent="0.2">
      <c r="C1210" s="19"/>
      <c r="D1210" s="19"/>
    </row>
    <row r="1211" spans="3:4" x14ac:dyDescent="0.2">
      <c r="C1211" s="19"/>
      <c r="D1211" s="19"/>
    </row>
    <row r="1212" spans="3:4" x14ac:dyDescent="0.2">
      <c r="C1212" s="19"/>
      <c r="D1212" s="19"/>
    </row>
    <row r="1213" spans="3:4" x14ac:dyDescent="0.2">
      <c r="C1213" s="19"/>
      <c r="D1213" s="19"/>
    </row>
    <row r="1214" spans="3:4" x14ac:dyDescent="0.2">
      <c r="C1214" s="19"/>
      <c r="D1214" s="19"/>
    </row>
    <row r="1215" spans="3:4" x14ac:dyDescent="0.2">
      <c r="C1215" s="19"/>
      <c r="D1215" s="19"/>
    </row>
    <row r="1216" spans="3:4" x14ac:dyDescent="0.2">
      <c r="C1216" s="19"/>
      <c r="D1216" s="19"/>
    </row>
    <row r="1217" spans="3:4" x14ac:dyDescent="0.2">
      <c r="C1217" s="19"/>
      <c r="D1217" s="19"/>
    </row>
    <row r="1218" spans="3:4" x14ac:dyDescent="0.2">
      <c r="C1218" s="19"/>
      <c r="D1218" s="19"/>
    </row>
    <row r="1219" spans="3:4" x14ac:dyDescent="0.2">
      <c r="C1219" s="19"/>
      <c r="D1219" s="19"/>
    </row>
    <row r="1220" spans="3:4" x14ac:dyDescent="0.2">
      <c r="C1220" s="19"/>
      <c r="D1220" s="19"/>
    </row>
    <row r="1221" spans="3:4" x14ac:dyDescent="0.2">
      <c r="C1221" s="19"/>
      <c r="D1221" s="19"/>
    </row>
    <row r="1222" spans="3:4" x14ac:dyDescent="0.2">
      <c r="C1222" s="19"/>
      <c r="D1222" s="19"/>
    </row>
    <row r="1223" spans="3:4" x14ac:dyDescent="0.2">
      <c r="C1223" s="19"/>
      <c r="D1223" s="19"/>
    </row>
    <row r="1224" spans="3:4" x14ac:dyDescent="0.2">
      <c r="C1224" s="19"/>
      <c r="D1224" s="19"/>
    </row>
    <row r="1225" spans="3:4" x14ac:dyDescent="0.2">
      <c r="C1225" s="19"/>
      <c r="D1225" s="19"/>
    </row>
    <row r="1226" spans="3:4" x14ac:dyDescent="0.2">
      <c r="C1226" s="19"/>
      <c r="D1226" s="19"/>
    </row>
    <row r="1227" spans="3:4" x14ac:dyDescent="0.2">
      <c r="C1227" s="19"/>
      <c r="D1227" s="19"/>
    </row>
    <row r="1228" spans="3:4" x14ac:dyDescent="0.2">
      <c r="C1228" s="19"/>
      <c r="D1228" s="19"/>
    </row>
    <row r="1229" spans="3:4" x14ac:dyDescent="0.2">
      <c r="C1229" s="19"/>
      <c r="D1229" s="19"/>
    </row>
    <row r="1230" spans="3:4" x14ac:dyDescent="0.2">
      <c r="C1230" s="19"/>
      <c r="D1230" s="19"/>
    </row>
    <row r="1231" spans="3:4" x14ac:dyDescent="0.2">
      <c r="C1231" s="19"/>
      <c r="D1231" s="19"/>
    </row>
    <row r="1232" spans="3:4" x14ac:dyDescent="0.2">
      <c r="C1232" s="19"/>
      <c r="D1232" s="19"/>
    </row>
    <row r="1233" spans="3:4" x14ac:dyDescent="0.2">
      <c r="C1233" s="19"/>
      <c r="D1233" s="19"/>
    </row>
    <row r="1234" spans="3:4" x14ac:dyDescent="0.2">
      <c r="C1234" s="19"/>
      <c r="D1234" s="19"/>
    </row>
    <row r="1235" spans="3:4" x14ac:dyDescent="0.2">
      <c r="C1235" s="19"/>
      <c r="D1235" s="19"/>
    </row>
    <row r="1236" spans="3:4" x14ac:dyDescent="0.2">
      <c r="C1236" s="19"/>
      <c r="D1236" s="19"/>
    </row>
    <row r="1237" spans="3:4" x14ac:dyDescent="0.2">
      <c r="C1237" s="19"/>
      <c r="D1237" s="19"/>
    </row>
    <row r="1238" spans="3:4" x14ac:dyDescent="0.2">
      <c r="C1238" s="19"/>
      <c r="D1238" s="19"/>
    </row>
    <row r="1239" spans="3:4" x14ac:dyDescent="0.2">
      <c r="C1239" s="19"/>
      <c r="D1239" s="19"/>
    </row>
    <row r="1240" spans="3:4" x14ac:dyDescent="0.2">
      <c r="C1240" s="19"/>
      <c r="D1240" s="19"/>
    </row>
    <row r="1241" spans="3:4" x14ac:dyDescent="0.2">
      <c r="C1241" s="19"/>
      <c r="D1241" s="19"/>
    </row>
    <row r="1242" spans="3:4" x14ac:dyDescent="0.2">
      <c r="C1242" s="19"/>
      <c r="D1242" s="19"/>
    </row>
    <row r="1243" spans="3:4" x14ac:dyDescent="0.2">
      <c r="C1243" s="19"/>
      <c r="D1243" s="19"/>
    </row>
    <row r="1244" spans="3:4" x14ac:dyDescent="0.2">
      <c r="C1244" s="19"/>
      <c r="D1244" s="19"/>
    </row>
    <row r="1245" spans="3:4" x14ac:dyDescent="0.2">
      <c r="C1245" s="19"/>
      <c r="D1245" s="19"/>
    </row>
    <row r="1246" spans="3:4" x14ac:dyDescent="0.2">
      <c r="C1246" s="19"/>
      <c r="D1246" s="19"/>
    </row>
    <row r="1247" spans="3:4" x14ac:dyDescent="0.2">
      <c r="C1247" s="19"/>
      <c r="D1247" s="19"/>
    </row>
    <row r="1248" spans="3:4" x14ac:dyDescent="0.2">
      <c r="C1248" s="19"/>
      <c r="D1248" s="19"/>
    </row>
    <row r="1249" spans="3:4" x14ac:dyDescent="0.2">
      <c r="C1249" s="19"/>
      <c r="D1249" s="19"/>
    </row>
    <row r="1250" spans="3:4" x14ac:dyDescent="0.2">
      <c r="C1250" s="19"/>
      <c r="D1250" s="19"/>
    </row>
    <row r="1251" spans="3:4" x14ac:dyDescent="0.2">
      <c r="C1251" s="19"/>
      <c r="D1251" s="19"/>
    </row>
    <row r="1252" spans="3:4" x14ac:dyDescent="0.2">
      <c r="C1252" s="19"/>
      <c r="D1252" s="19"/>
    </row>
    <row r="1253" spans="3:4" x14ac:dyDescent="0.2">
      <c r="C1253" s="19"/>
      <c r="D1253" s="19"/>
    </row>
    <row r="1254" spans="3:4" x14ac:dyDescent="0.2">
      <c r="C1254" s="19"/>
      <c r="D1254" s="19"/>
    </row>
    <row r="1255" spans="3:4" x14ac:dyDescent="0.2">
      <c r="C1255" s="19"/>
      <c r="D1255" s="19"/>
    </row>
    <row r="1256" spans="3:4" x14ac:dyDescent="0.2">
      <c r="C1256" s="19"/>
      <c r="D1256" s="19"/>
    </row>
    <row r="1257" spans="3:4" x14ac:dyDescent="0.2">
      <c r="C1257" s="19"/>
      <c r="D1257" s="19"/>
    </row>
    <row r="1258" spans="3:4" x14ac:dyDescent="0.2">
      <c r="C1258" s="19"/>
      <c r="D1258" s="19"/>
    </row>
    <row r="1259" spans="3:4" x14ac:dyDescent="0.2">
      <c r="C1259" s="19"/>
      <c r="D1259" s="19"/>
    </row>
    <row r="1260" spans="3:4" x14ac:dyDescent="0.2">
      <c r="C1260" s="19"/>
      <c r="D1260" s="19"/>
    </row>
    <row r="1261" spans="3:4" x14ac:dyDescent="0.2">
      <c r="C1261" s="19"/>
      <c r="D1261" s="19"/>
    </row>
    <row r="1262" spans="3:4" x14ac:dyDescent="0.2">
      <c r="C1262" s="19"/>
      <c r="D1262" s="19"/>
    </row>
    <row r="1263" spans="3:4" x14ac:dyDescent="0.2">
      <c r="C1263" s="19"/>
      <c r="D1263" s="19"/>
    </row>
    <row r="1264" spans="3:4" x14ac:dyDescent="0.2">
      <c r="C1264" s="19"/>
      <c r="D1264" s="19"/>
    </row>
    <row r="1265" spans="3:4" x14ac:dyDescent="0.2">
      <c r="C1265" s="19"/>
      <c r="D1265" s="19"/>
    </row>
    <row r="1266" spans="3:4" x14ac:dyDescent="0.2">
      <c r="C1266" s="19"/>
      <c r="D1266" s="19"/>
    </row>
    <row r="1267" spans="3:4" x14ac:dyDescent="0.2">
      <c r="C1267" s="19"/>
      <c r="D1267" s="19"/>
    </row>
    <row r="1268" spans="3:4" x14ac:dyDescent="0.2">
      <c r="C1268" s="19"/>
      <c r="D1268" s="19"/>
    </row>
    <row r="1269" spans="3:4" x14ac:dyDescent="0.2">
      <c r="C1269" s="19"/>
      <c r="D1269" s="19"/>
    </row>
    <row r="1270" spans="3:4" x14ac:dyDescent="0.2">
      <c r="C1270" s="19"/>
      <c r="D1270" s="19"/>
    </row>
    <row r="1271" spans="3:4" x14ac:dyDescent="0.2">
      <c r="C1271" s="19"/>
      <c r="D1271" s="19"/>
    </row>
    <row r="1272" spans="3:4" x14ac:dyDescent="0.2">
      <c r="C1272" s="19"/>
      <c r="D1272" s="19"/>
    </row>
    <row r="1273" spans="3:4" x14ac:dyDescent="0.2">
      <c r="C1273" s="19"/>
      <c r="D1273" s="19"/>
    </row>
    <row r="1274" spans="3:4" x14ac:dyDescent="0.2">
      <c r="C1274" s="19"/>
      <c r="D1274" s="19"/>
    </row>
    <row r="1275" spans="3:4" x14ac:dyDescent="0.2">
      <c r="C1275" s="19"/>
      <c r="D1275" s="19"/>
    </row>
    <row r="1276" spans="3:4" x14ac:dyDescent="0.2">
      <c r="C1276" s="19"/>
      <c r="D1276" s="19"/>
    </row>
    <row r="1277" spans="3:4" x14ac:dyDescent="0.2">
      <c r="C1277" s="19"/>
      <c r="D1277" s="19"/>
    </row>
    <row r="1278" spans="3:4" x14ac:dyDescent="0.2">
      <c r="C1278" s="19"/>
      <c r="D1278" s="19"/>
    </row>
    <row r="1279" spans="3:4" x14ac:dyDescent="0.2">
      <c r="C1279" s="19"/>
      <c r="D1279" s="19"/>
    </row>
    <row r="1280" spans="3:4" x14ac:dyDescent="0.2">
      <c r="C1280" s="19"/>
      <c r="D1280" s="19"/>
    </row>
    <row r="1281" spans="3:4" x14ac:dyDescent="0.2">
      <c r="C1281" s="19"/>
      <c r="D1281" s="19"/>
    </row>
    <row r="1282" spans="3:4" x14ac:dyDescent="0.2">
      <c r="C1282" s="19"/>
      <c r="D1282" s="19"/>
    </row>
    <row r="1283" spans="3:4" x14ac:dyDescent="0.2">
      <c r="C1283" s="19"/>
      <c r="D1283" s="19"/>
    </row>
    <row r="1284" spans="3:4" x14ac:dyDescent="0.2">
      <c r="C1284" s="19"/>
      <c r="D1284" s="19"/>
    </row>
    <row r="1285" spans="3:4" x14ac:dyDescent="0.2">
      <c r="C1285" s="19"/>
      <c r="D1285" s="19"/>
    </row>
    <row r="1286" spans="3:4" x14ac:dyDescent="0.2">
      <c r="C1286" s="19"/>
      <c r="D1286" s="19"/>
    </row>
    <row r="1287" spans="3:4" x14ac:dyDescent="0.2">
      <c r="C1287" s="19"/>
      <c r="D1287" s="19"/>
    </row>
    <row r="1288" spans="3:4" x14ac:dyDescent="0.2">
      <c r="C1288" s="19"/>
      <c r="D1288" s="19"/>
    </row>
    <row r="1289" spans="3:4" x14ac:dyDescent="0.2">
      <c r="C1289" s="19"/>
      <c r="D1289" s="19"/>
    </row>
    <row r="1290" spans="3:4" x14ac:dyDescent="0.2">
      <c r="C1290" s="19"/>
      <c r="D1290" s="19"/>
    </row>
    <row r="1291" spans="3:4" x14ac:dyDescent="0.2">
      <c r="C1291" s="19"/>
      <c r="D1291" s="19"/>
    </row>
    <row r="1292" spans="3:4" x14ac:dyDescent="0.2">
      <c r="C1292" s="19"/>
      <c r="D1292" s="19"/>
    </row>
    <row r="1293" spans="3:4" x14ac:dyDescent="0.2">
      <c r="C1293" s="19"/>
      <c r="D1293" s="19"/>
    </row>
    <row r="1294" spans="3:4" x14ac:dyDescent="0.2">
      <c r="C1294" s="19"/>
      <c r="D1294" s="19"/>
    </row>
    <row r="1295" spans="3:4" x14ac:dyDescent="0.2">
      <c r="C1295" s="19"/>
      <c r="D1295" s="19"/>
    </row>
    <row r="1296" spans="3:4" x14ac:dyDescent="0.2">
      <c r="C1296" s="19"/>
      <c r="D1296" s="19"/>
    </row>
    <row r="1297" spans="3:4" x14ac:dyDescent="0.2">
      <c r="C1297" s="19"/>
      <c r="D1297" s="19"/>
    </row>
    <row r="1298" spans="3:4" x14ac:dyDescent="0.2">
      <c r="C1298" s="19"/>
      <c r="D1298" s="19"/>
    </row>
    <row r="1299" spans="3:4" x14ac:dyDescent="0.2">
      <c r="C1299" s="19"/>
      <c r="D1299" s="19"/>
    </row>
    <row r="1300" spans="3:4" x14ac:dyDescent="0.2">
      <c r="C1300" s="19"/>
      <c r="D1300" s="19"/>
    </row>
    <row r="1301" spans="3:4" x14ac:dyDescent="0.2">
      <c r="C1301" s="19"/>
      <c r="D1301" s="19"/>
    </row>
    <row r="1302" spans="3:4" x14ac:dyDescent="0.2">
      <c r="C1302" s="19"/>
      <c r="D1302" s="19"/>
    </row>
    <row r="1303" spans="3:4" x14ac:dyDescent="0.2">
      <c r="C1303" s="19"/>
      <c r="D1303" s="19"/>
    </row>
    <row r="1304" spans="3:4" x14ac:dyDescent="0.2">
      <c r="C1304" s="19"/>
      <c r="D1304" s="19"/>
    </row>
    <row r="1305" spans="3:4" x14ac:dyDescent="0.2">
      <c r="C1305" s="19"/>
      <c r="D1305" s="19"/>
    </row>
    <row r="1306" spans="3:4" x14ac:dyDescent="0.2">
      <c r="C1306" s="19"/>
      <c r="D1306" s="19"/>
    </row>
    <row r="1307" spans="3:4" x14ac:dyDescent="0.2">
      <c r="C1307" s="19"/>
      <c r="D1307" s="19"/>
    </row>
    <row r="1308" spans="3:4" x14ac:dyDescent="0.2">
      <c r="C1308" s="19"/>
      <c r="D1308" s="19"/>
    </row>
    <row r="1309" spans="3:4" x14ac:dyDescent="0.2">
      <c r="C1309" s="19"/>
      <c r="D1309" s="19"/>
    </row>
    <row r="1310" spans="3:4" x14ac:dyDescent="0.2">
      <c r="C1310" s="19"/>
      <c r="D1310" s="19"/>
    </row>
    <row r="1311" spans="3:4" x14ac:dyDescent="0.2">
      <c r="C1311" s="19"/>
      <c r="D1311" s="19"/>
    </row>
    <row r="1312" spans="3:4" x14ac:dyDescent="0.2">
      <c r="C1312" s="19"/>
      <c r="D1312" s="19"/>
    </row>
    <row r="1313" spans="3:4" x14ac:dyDescent="0.2">
      <c r="C1313" s="19"/>
      <c r="D1313" s="19"/>
    </row>
    <row r="1314" spans="3:4" x14ac:dyDescent="0.2">
      <c r="C1314" s="19"/>
      <c r="D1314" s="19"/>
    </row>
    <row r="1315" spans="3:4" x14ac:dyDescent="0.2">
      <c r="C1315" s="19"/>
      <c r="D1315" s="19"/>
    </row>
    <row r="1316" spans="3:4" x14ac:dyDescent="0.2">
      <c r="C1316" s="19"/>
      <c r="D1316" s="19"/>
    </row>
    <row r="1317" spans="3:4" x14ac:dyDescent="0.2">
      <c r="C1317" s="19"/>
      <c r="D1317" s="19"/>
    </row>
    <row r="1318" spans="3:4" x14ac:dyDescent="0.2">
      <c r="C1318" s="19"/>
      <c r="D1318" s="19"/>
    </row>
    <row r="1319" spans="3:4" x14ac:dyDescent="0.2">
      <c r="C1319" s="19"/>
      <c r="D1319" s="19"/>
    </row>
    <row r="1320" spans="3:4" x14ac:dyDescent="0.2">
      <c r="C1320" s="19"/>
      <c r="D1320" s="19"/>
    </row>
    <row r="1321" spans="3:4" x14ac:dyDescent="0.2">
      <c r="C1321" s="19"/>
      <c r="D1321" s="19"/>
    </row>
    <row r="1322" spans="3:4" x14ac:dyDescent="0.2">
      <c r="C1322" s="19"/>
      <c r="D1322" s="19"/>
    </row>
    <row r="1323" spans="3:4" x14ac:dyDescent="0.2">
      <c r="C1323" s="19"/>
      <c r="D1323" s="19"/>
    </row>
    <row r="1324" spans="3:4" x14ac:dyDescent="0.2">
      <c r="C1324" s="19"/>
      <c r="D1324" s="19"/>
    </row>
    <row r="1325" spans="3:4" x14ac:dyDescent="0.2">
      <c r="C1325" s="19"/>
      <c r="D1325" s="19"/>
    </row>
    <row r="1326" spans="3:4" x14ac:dyDescent="0.2">
      <c r="C1326" s="19"/>
      <c r="D1326" s="19"/>
    </row>
    <row r="1327" spans="3:4" x14ac:dyDescent="0.2">
      <c r="C1327" s="19"/>
      <c r="D1327" s="19"/>
    </row>
    <row r="1328" spans="3:4" x14ac:dyDescent="0.2">
      <c r="C1328" s="19"/>
      <c r="D1328" s="19"/>
    </row>
    <row r="1329" spans="3:4" x14ac:dyDescent="0.2">
      <c r="C1329" s="19"/>
      <c r="D1329" s="19"/>
    </row>
    <row r="1330" spans="3:4" x14ac:dyDescent="0.2">
      <c r="C1330" s="19"/>
      <c r="D1330" s="19"/>
    </row>
    <row r="1331" spans="3:4" x14ac:dyDescent="0.2">
      <c r="C1331" s="19"/>
      <c r="D1331" s="19"/>
    </row>
    <row r="1332" spans="3:4" x14ac:dyDescent="0.2">
      <c r="C1332" s="19"/>
      <c r="D1332" s="19"/>
    </row>
    <row r="1333" spans="3:4" x14ac:dyDescent="0.2">
      <c r="C1333" s="19"/>
      <c r="D1333" s="19"/>
    </row>
    <row r="1334" spans="3:4" x14ac:dyDescent="0.2">
      <c r="C1334" s="19"/>
      <c r="D1334" s="19"/>
    </row>
    <row r="1335" spans="3:4" x14ac:dyDescent="0.2">
      <c r="C1335" s="19"/>
      <c r="D1335" s="19"/>
    </row>
    <row r="1336" spans="3:4" x14ac:dyDescent="0.2">
      <c r="C1336" s="19"/>
      <c r="D1336" s="19"/>
    </row>
    <row r="1337" spans="3:4" x14ac:dyDescent="0.2">
      <c r="C1337" s="19"/>
      <c r="D1337" s="19"/>
    </row>
    <row r="1338" spans="3:4" x14ac:dyDescent="0.2">
      <c r="C1338" s="19"/>
      <c r="D1338" s="19"/>
    </row>
    <row r="1339" spans="3:4" x14ac:dyDescent="0.2">
      <c r="C1339" s="19"/>
      <c r="D1339" s="19"/>
    </row>
    <row r="1340" spans="3:4" x14ac:dyDescent="0.2">
      <c r="C1340" s="19"/>
      <c r="D1340" s="19"/>
    </row>
    <row r="1341" spans="3:4" x14ac:dyDescent="0.2">
      <c r="C1341" s="19"/>
      <c r="D1341" s="19"/>
    </row>
    <row r="1342" spans="3:4" x14ac:dyDescent="0.2">
      <c r="C1342" s="19"/>
      <c r="D1342" s="19"/>
    </row>
    <row r="1343" spans="3:4" x14ac:dyDescent="0.2">
      <c r="C1343" s="19"/>
      <c r="D1343" s="19"/>
    </row>
    <row r="1344" spans="3:4" x14ac:dyDescent="0.2">
      <c r="C1344" s="19"/>
      <c r="D1344" s="19"/>
    </row>
    <row r="1345" spans="3:4" x14ac:dyDescent="0.2">
      <c r="C1345" s="19"/>
      <c r="D1345" s="19"/>
    </row>
    <row r="1346" spans="3:4" x14ac:dyDescent="0.2">
      <c r="C1346" s="19"/>
      <c r="D1346" s="19"/>
    </row>
    <row r="1347" spans="3:4" x14ac:dyDescent="0.2">
      <c r="C1347" s="19"/>
      <c r="D1347" s="19"/>
    </row>
    <row r="1348" spans="3:4" x14ac:dyDescent="0.2">
      <c r="C1348" s="19"/>
      <c r="D1348" s="19"/>
    </row>
    <row r="1349" spans="3:4" x14ac:dyDescent="0.2">
      <c r="C1349" s="19"/>
      <c r="D1349" s="19"/>
    </row>
    <row r="1350" spans="3:4" x14ac:dyDescent="0.2">
      <c r="C1350" s="19"/>
      <c r="D1350" s="19"/>
    </row>
    <row r="1351" spans="3:4" x14ac:dyDescent="0.2">
      <c r="C1351" s="19"/>
      <c r="D1351" s="19"/>
    </row>
    <row r="1352" spans="3:4" x14ac:dyDescent="0.2">
      <c r="C1352" s="19"/>
      <c r="D1352" s="19"/>
    </row>
    <row r="1353" spans="3:4" x14ac:dyDescent="0.2">
      <c r="C1353" s="19"/>
      <c r="D1353" s="19"/>
    </row>
    <row r="1354" spans="3:4" x14ac:dyDescent="0.2">
      <c r="C1354" s="19"/>
      <c r="D1354" s="19"/>
    </row>
    <row r="1355" spans="3:4" x14ac:dyDescent="0.2">
      <c r="C1355" s="19"/>
      <c r="D1355" s="19"/>
    </row>
    <row r="1356" spans="3:4" x14ac:dyDescent="0.2">
      <c r="C1356" s="19"/>
      <c r="D1356" s="19"/>
    </row>
    <row r="1357" spans="3:4" x14ac:dyDescent="0.2">
      <c r="C1357" s="19"/>
      <c r="D1357" s="19"/>
    </row>
    <row r="1358" spans="3:4" x14ac:dyDescent="0.2">
      <c r="C1358" s="19"/>
      <c r="D1358" s="19"/>
    </row>
    <row r="1359" spans="3:4" x14ac:dyDescent="0.2">
      <c r="C1359" s="19"/>
      <c r="D1359" s="19"/>
    </row>
    <row r="1360" spans="3:4" x14ac:dyDescent="0.2">
      <c r="C1360" s="19"/>
      <c r="D1360" s="19"/>
    </row>
    <row r="1361" spans="3:4" x14ac:dyDescent="0.2">
      <c r="C1361" s="19"/>
      <c r="D1361" s="19"/>
    </row>
    <row r="1362" spans="3:4" x14ac:dyDescent="0.2">
      <c r="C1362" s="19"/>
      <c r="D1362" s="19"/>
    </row>
    <row r="1363" spans="3:4" x14ac:dyDescent="0.2">
      <c r="C1363" s="19"/>
      <c r="D1363" s="19"/>
    </row>
    <row r="1364" spans="3:4" x14ac:dyDescent="0.2">
      <c r="C1364" s="19"/>
      <c r="D1364" s="19"/>
    </row>
    <row r="1365" spans="3:4" x14ac:dyDescent="0.2">
      <c r="C1365" s="19"/>
      <c r="D1365" s="19"/>
    </row>
    <row r="1366" spans="3:4" x14ac:dyDescent="0.2">
      <c r="C1366" s="19"/>
      <c r="D1366" s="19"/>
    </row>
    <row r="1367" spans="3:4" x14ac:dyDescent="0.2">
      <c r="C1367" s="19"/>
      <c r="D1367" s="19"/>
    </row>
    <row r="1368" spans="3:4" x14ac:dyDescent="0.2">
      <c r="C1368" s="19"/>
      <c r="D1368" s="19"/>
    </row>
    <row r="1369" spans="3:4" x14ac:dyDescent="0.2">
      <c r="C1369" s="19"/>
      <c r="D1369" s="19"/>
    </row>
    <row r="1370" spans="3:4" x14ac:dyDescent="0.2">
      <c r="C1370" s="19"/>
      <c r="D1370" s="19"/>
    </row>
    <row r="1371" spans="3:4" x14ac:dyDescent="0.2">
      <c r="C1371" s="19"/>
      <c r="D1371" s="19"/>
    </row>
    <row r="1372" spans="3:4" x14ac:dyDescent="0.2">
      <c r="C1372" s="19"/>
      <c r="D1372" s="19"/>
    </row>
    <row r="1373" spans="3:4" x14ac:dyDescent="0.2">
      <c r="C1373" s="19"/>
      <c r="D1373" s="19"/>
    </row>
    <row r="1374" spans="3:4" x14ac:dyDescent="0.2">
      <c r="C1374" s="19"/>
      <c r="D1374" s="19"/>
    </row>
    <row r="1375" spans="3:4" x14ac:dyDescent="0.2">
      <c r="C1375" s="19"/>
      <c r="D1375" s="19"/>
    </row>
    <row r="1376" spans="3:4" x14ac:dyDescent="0.2">
      <c r="C1376" s="19"/>
      <c r="D1376" s="19"/>
    </row>
    <row r="1377" spans="3:4" x14ac:dyDescent="0.2">
      <c r="C1377" s="19"/>
      <c r="D1377" s="19"/>
    </row>
    <row r="1378" spans="3:4" x14ac:dyDescent="0.2">
      <c r="C1378" s="19"/>
      <c r="D1378" s="19"/>
    </row>
    <row r="1379" spans="3:4" x14ac:dyDescent="0.2">
      <c r="C1379" s="19"/>
      <c r="D1379" s="19"/>
    </row>
    <row r="1380" spans="3:4" x14ac:dyDescent="0.2">
      <c r="C1380" s="19"/>
      <c r="D1380" s="19"/>
    </row>
    <row r="1381" spans="3:4" x14ac:dyDescent="0.2">
      <c r="C1381" s="19"/>
      <c r="D1381" s="19"/>
    </row>
    <row r="1382" spans="3:4" x14ac:dyDescent="0.2">
      <c r="C1382" s="19"/>
      <c r="D1382" s="19"/>
    </row>
    <row r="1383" spans="3:4" x14ac:dyDescent="0.2">
      <c r="C1383" s="19"/>
      <c r="D1383" s="19"/>
    </row>
    <row r="1384" spans="3:4" x14ac:dyDescent="0.2">
      <c r="C1384" s="19"/>
      <c r="D1384" s="19"/>
    </row>
    <row r="1385" spans="3:4" x14ac:dyDescent="0.2">
      <c r="C1385" s="19"/>
      <c r="D1385" s="19"/>
    </row>
    <row r="1386" spans="3:4" x14ac:dyDescent="0.2">
      <c r="C1386" s="19"/>
      <c r="D1386" s="19"/>
    </row>
    <row r="1387" spans="3:4" x14ac:dyDescent="0.2">
      <c r="C1387" s="19"/>
      <c r="D1387" s="19"/>
    </row>
    <row r="1388" spans="3:4" x14ac:dyDescent="0.2">
      <c r="C1388" s="19"/>
      <c r="D1388" s="19"/>
    </row>
    <row r="1389" spans="3:4" x14ac:dyDescent="0.2">
      <c r="C1389" s="19"/>
      <c r="D1389" s="19"/>
    </row>
    <row r="1390" spans="3:4" x14ac:dyDescent="0.2">
      <c r="C1390" s="19"/>
      <c r="D1390" s="19"/>
    </row>
    <row r="1391" spans="3:4" x14ac:dyDescent="0.2">
      <c r="C1391" s="19"/>
      <c r="D1391" s="19"/>
    </row>
    <row r="1392" spans="3:4" x14ac:dyDescent="0.2">
      <c r="C1392" s="19"/>
      <c r="D1392" s="19"/>
    </row>
    <row r="1393" spans="3:4" x14ac:dyDescent="0.2">
      <c r="C1393" s="19"/>
      <c r="D1393" s="19"/>
    </row>
    <row r="1394" spans="3:4" x14ac:dyDescent="0.2">
      <c r="C1394" s="19"/>
      <c r="D1394" s="19"/>
    </row>
    <row r="1395" spans="3:4" x14ac:dyDescent="0.2">
      <c r="C1395" s="19"/>
      <c r="D1395" s="19"/>
    </row>
    <row r="1396" spans="3:4" x14ac:dyDescent="0.2">
      <c r="C1396" s="19"/>
      <c r="D1396" s="19"/>
    </row>
    <row r="1397" spans="3:4" x14ac:dyDescent="0.2">
      <c r="C1397" s="19"/>
      <c r="D1397" s="19"/>
    </row>
    <row r="1398" spans="3:4" x14ac:dyDescent="0.2">
      <c r="C1398" s="19"/>
      <c r="D1398" s="19"/>
    </row>
    <row r="1399" spans="3:4" x14ac:dyDescent="0.2">
      <c r="C1399" s="19"/>
      <c r="D1399" s="19"/>
    </row>
    <row r="1400" spans="3:4" x14ac:dyDescent="0.2">
      <c r="C1400" s="19"/>
      <c r="D1400" s="19"/>
    </row>
    <row r="1401" spans="3:4" x14ac:dyDescent="0.2">
      <c r="C1401" s="19"/>
      <c r="D1401" s="19"/>
    </row>
    <row r="1402" spans="3:4" x14ac:dyDescent="0.2">
      <c r="C1402" s="19"/>
      <c r="D1402" s="19"/>
    </row>
    <row r="1403" spans="3:4" x14ac:dyDescent="0.2">
      <c r="C1403" s="19"/>
      <c r="D1403" s="19"/>
    </row>
    <row r="1404" spans="3:4" x14ac:dyDescent="0.2">
      <c r="C1404" s="19"/>
      <c r="D1404" s="19"/>
    </row>
    <row r="1405" spans="3:4" x14ac:dyDescent="0.2">
      <c r="C1405" s="19"/>
      <c r="D1405" s="19"/>
    </row>
    <row r="1406" spans="3:4" x14ac:dyDescent="0.2">
      <c r="C1406" s="19"/>
      <c r="D1406" s="19"/>
    </row>
    <row r="1407" spans="3:4" x14ac:dyDescent="0.2">
      <c r="C1407" s="19"/>
      <c r="D1407" s="19"/>
    </row>
    <row r="1408" spans="3:4" x14ac:dyDescent="0.2">
      <c r="C1408" s="19"/>
      <c r="D1408" s="19"/>
    </row>
    <row r="1409" spans="3:4" x14ac:dyDescent="0.2">
      <c r="C1409" s="19"/>
      <c r="D1409" s="19"/>
    </row>
    <row r="1410" spans="3:4" x14ac:dyDescent="0.2">
      <c r="C1410" s="19"/>
      <c r="D1410" s="19"/>
    </row>
    <row r="1411" spans="3:4" x14ac:dyDescent="0.2">
      <c r="C1411" s="19"/>
      <c r="D1411" s="19"/>
    </row>
    <row r="1412" spans="3:4" x14ac:dyDescent="0.2">
      <c r="C1412" s="19"/>
      <c r="D1412" s="19"/>
    </row>
    <row r="1413" spans="3:4" x14ac:dyDescent="0.2">
      <c r="C1413" s="19"/>
      <c r="D1413" s="19"/>
    </row>
    <row r="1414" spans="3:4" x14ac:dyDescent="0.2">
      <c r="C1414" s="19"/>
      <c r="D1414" s="19"/>
    </row>
    <row r="1415" spans="3:4" x14ac:dyDescent="0.2">
      <c r="C1415" s="19"/>
      <c r="D1415" s="19"/>
    </row>
    <row r="1416" spans="3:4" x14ac:dyDescent="0.2">
      <c r="C1416" s="19"/>
      <c r="D1416" s="19"/>
    </row>
    <row r="1417" spans="3:4" x14ac:dyDescent="0.2">
      <c r="C1417" s="19"/>
      <c r="D1417" s="19"/>
    </row>
    <row r="1418" spans="3:4" x14ac:dyDescent="0.2">
      <c r="C1418" s="19"/>
      <c r="D1418" s="19"/>
    </row>
    <row r="1419" spans="3:4" x14ac:dyDescent="0.2">
      <c r="C1419" s="19"/>
      <c r="D1419" s="19"/>
    </row>
    <row r="1420" spans="3:4" x14ac:dyDescent="0.2">
      <c r="C1420" s="19"/>
      <c r="D1420" s="19"/>
    </row>
    <row r="1421" spans="3:4" x14ac:dyDescent="0.2">
      <c r="C1421" s="19"/>
      <c r="D1421" s="19"/>
    </row>
    <row r="1422" spans="3:4" x14ac:dyDescent="0.2">
      <c r="C1422" s="19"/>
      <c r="D1422" s="19"/>
    </row>
    <row r="1423" spans="3:4" x14ac:dyDescent="0.2">
      <c r="C1423" s="19"/>
      <c r="D1423" s="19"/>
    </row>
    <row r="1424" spans="3:4" x14ac:dyDescent="0.2">
      <c r="C1424" s="19"/>
      <c r="D1424" s="19"/>
    </row>
    <row r="1425" spans="3:4" x14ac:dyDescent="0.2">
      <c r="C1425" s="19"/>
      <c r="D1425" s="19"/>
    </row>
    <row r="1426" spans="3:4" x14ac:dyDescent="0.2">
      <c r="C1426" s="19"/>
      <c r="D1426" s="19"/>
    </row>
    <row r="1427" spans="3:4" x14ac:dyDescent="0.2">
      <c r="C1427" s="19"/>
      <c r="D1427" s="19"/>
    </row>
    <row r="1428" spans="3:4" x14ac:dyDescent="0.2">
      <c r="C1428" s="19"/>
      <c r="D1428" s="19"/>
    </row>
    <row r="1429" spans="3:4" x14ac:dyDescent="0.2">
      <c r="C1429" s="19"/>
      <c r="D1429" s="19"/>
    </row>
    <row r="1430" spans="3:4" x14ac:dyDescent="0.2">
      <c r="C1430" s="19"/>
      <c r="D1430" s="19"/>
    </row>
    <row r="1431" spans="3:4" x14ac:dyDescent="0.2">
      <c r="C1431" s="19"/>
      <c r="D1431" s="19"/>
    </row>
    <row r="1432" spans="3:4" x14ac:dyDescent="0.2">
      <c r="C1432" s="19"/>
      <c r="D1432" s="19"/>
    </row>
    <row r="1433" spans="3:4" x14ac:dyDescent="0.2">
      <c r="C1433" s="19"/>
      <c r="D1433" s="19"/>
    </row>
    <row r="1434" spans="3:4" x14ac:dyDescent="0.2">
      <c r="C1434" s="19"/>
      <c r="D1434" s="19"/>
    </row>
    <row r="1435" spans="3:4" x14ac:dyDescent="0.2">
      <c r="C1435" s="19"/>
      <c r="D1435" s="19"/>
    </row>
    <row r="1436" spans="3:4" x14ac:dyDescent="0.2">
      <c r="C1436" s="19"/>
      <c r="D1436" s="19"/>
    </row>
    <row r="1437" spans="3:4" x14ac:dyDescent="0.2">
      <c r="C1437" s="19"/>
      <c r="D1437" s="19"/>
    </row>
    <row r="1438" spans="3:4" x14ac:dyDescent="0.2">
      <c r="C1438" s="19"/>
      <c r="D1438" s="19"/>
    </row>
    <row r="1439" spans="3:4" x14ac:dyDescent="0.2">
      <c r="C1439" s="19"/>
      <c r="D1439" s="19"/>
    </row>
    <row r="1440" spans="3:4" x14ac:dyDescent="0.2">
      <c r="C1440" s="19"/>
      <c r="D1440" s="19"/>
    </row>
    <row r="1441" spans="3:4" x14ac:dyDescent="0.2">
      <c r="C1441" s="19"/>
      <c r="D1441" s="19"/>
    </row>
    <row r="1442" spans="3:4" x14ac:dyDescent="0.2">
      <c r="C1442" s="19"/>
      <c r="D1442" s="19"/>
    </row>
    <row r="1443" spans="3:4" x14ac:dyDescent="0.2">
      <c r="C1443" s="19"/>
      <c r="D1443" s="19"/>
    </row>
    <row r="1444" spans="3:4" x14ac:dyDescent="0.2">
      <c r="C1444" s="19"/>
      <c r="D1444" s="19"/>
    </row>
    <row r="1445" spans="3:4" x14ac:dyDescent="0.2">
      <c r="C1445" s="19"/>
      <c r="D1445" s="19"/>
    </row>
    <row r="1446" spans="3:4" x14ac:dyDescent="0.2">
      <c r="C1446" s="19"/>
      <c r="D1446" s="19"/>
    </row>
    <row r="1447" spans="3:4" x14ac:dyDescent="0.2">
      <c r="C1447" s="19"/>
      <c r="D1447" s="19"/>
    </row>
    <row r="1448" spans="3:4" x14ac:dyDescent="0.2">
      <c r="C1448" s="19"/>
      <c r="D1448" s="19"/>
    </row>
    <row r="1449" spans="3:4" x14ac:dyDescent="0.2">
      <c r="C1449" s="19"/>
      <c r="D1449" s="19"/>
    </row>
    <row r="1450" spans="3:4" x14ac:dyDescent="0.2">
      <c r="C1450" s="19"/>
      <c r="D1450" s="19"/>
    </row>
    <row r="1451" spans="3:4" x14ac:dyDescent="0.2">
      <c r="C1451" s="19"/>
      <c r="D1451" s="19"/>
    </row>
    <row r="1452" spans="3:4" x14ac:dyDescent="0.2">
      <c r="C1452" s="19"/>
      <c r="D1452" s="19"/>
    </row>
    <row r="1453" spans="3:4" x14ac:dyDescent="0.2">
      <c r="C1453" s="19"/>
      <c r="D1453" s="19"/>
    </row>
    <row r="1454" spans="3:4" x14ac:dyDescent="0.2">
      <c r="C1454" s="19"/>
      <c r="D1454" s="19"/>
    </row>
    <row r="1455" spans="3:4" x14ac:dyDescent="0.2">
      <c r="C1455" s="19"/>
      <c r="D1455" s="19"/>
    </row>
    <row r="1456" spans="3:4" x14ac:dyDescent="0.2">
      <c r="C1456" s="19"/>
      <c r="D1456" s="19"/>
    </row>
    <row r="1457" spans="3:4" x14ac:dyDescent="0.2">
      <c r="C1457" s="19"/>
      <c r="D1457" s="19"/>
    </row>
    <row r="1458" spans="3:4" x14ac:dyDescent="0.2">
      <c r="C1458" s="19"/>
      <c r="D1458" s="19"/>
    </row>
    <row r="1459" spans="3:4" x14ac:dyDescent="0.2">
      <c r="C1459" s="19"/>
      <c r="D1459" s="19"/>
    </row>
    <row r="1460" spans="3:4" x14ac:dyDescent="0.2">
      <c r="C1460" s="19"/>
      <c r="D1460" s="19"/>
    </row>
    <row r="1461" spans="3:4" x14ac:dyDescent="0.2">
      <c r="C1461" s="19"/>
      <c r="D1461" s="19"/>
    </row>
    <row r="1462" spans="3:4" x14ac:dyDescent="0.2">
      <c r="C1462" s="19"/>
      <c r="D1462" s="19"/>
    </row>
    <row r="1463" spans="3:4" x14ac:dyDescent="0.2">
      <c r="C1463" s="19"/>
      <c r="D1463" s="19"/>
    </row>
    <row r="1464" spans="3:4" x14ac:dyDescent="0.2">
      <c r="C1464" s="19"/>
      <c r="D1464" s="19"/>
    </row>
    <row r="1465" spans="3:4" x14ac:dyDescent="0.2">
      <c r="C1465" s="19"/>
      <c r="D1465" s="19"/>
    </row>
    <row r="1466" spans="3:4" x14ac:dyDescent="0.2">
      <c r="C1466" s="19"/>
      <c r="D1466" s="19"/>
    </row>
    <row r="1467" spans="3:4" x14ac:dyDescent="0.2">
      <c r="C1467" s="19"/>
      <c r="D1467" s="19"/>
    </row>
    <row r="1468" spans="3:4" x14ac:dyDescent="0.2">
      <c r="C1468" s="19"/>
      <c r="D1468" s="19"/>
    </row>
    <row r="1469" spans="3:4" x14ac:dyDescent="0.2">
      <c r="C1469" s="19"/>
      <c r="D1469" s="19"/>
    </row>
    <row r="1470" spans="3:4" x14ac:dyDescent="0.2">
      <c r="C1470" s="19"/>
      <c r="D1470" s="19"/>
    </row>
    <row r="1471" spans="3:4" x14ac:dyDescent="0.2">
      <c r="C1471" s="19"/>
      <c r="D1471" s="19"/>
    </row>
    <row r="1472" spans="3:4" x14ac:dyDescent="0.2">
      <c r="C1472" s="19"/>
      <c r="D1472" s="19"/>
    </row>
    <row r="1473" spans="3:4" x14ac:dyDescent="0.2">
      <c r="C1473" s="19"/>
      <c r="D1473" s="19"/>
    </row>
    <row r="1474" spans="3:4" x14ac:dyDescent="0.2">
      <c r="C1474" s="19"/>
      <c r="D1474" s="19"/>
    </row>
    <row r="1475" spans="3:4" x14ac:dyDescent="0.2">
      <c r="C1475" s="19"/>
      <c r="D1475" s="19"/>
    </row>
    <row r="1476" spans="3:4" x14ac:dyDescent="0.2">
      <c r="C1476" s="19"/>
      <c r="D1476" s="19"/>
    </row>
    <row r="1477" spans="3:4" x14ac:dyDescent="0.2">
      <c r="C1477" s="19"/>
      <c r="D1477" s="19"/>
    </row>
    <row r="1478" spans="3:4" x14ac:dyDescent="0.2">
      <c r="C1478" s="19"/>
      <c r="D1478" s="19"/>
    </row>
    <row r="1479" spans="3:4" x14ac:dyDescent="0.2">
      <c r="C1479" s="19"/>
      <c r="D1479" s="19"/>
    </row>
    <row r="1480" spans="3:4" x14ac:dyDescent="0.2">
      <c r="C1480" s="19"/>
      <c r="D1480" s="19"/>
    </row>
    <row r="1481" spans="3:4" x14ac:dyDescent="0.2">
      <c r="C1481" s="19"/>
      <c r="D1481" s="19"/>
    </row>
    <row r="1482" spans="3:4" x14ac:dyDescent="0.2">
      <c r="C1482" s="19"/>
      <c r="D1482" s="19"/>
    </row>
    <row r="1483" spans="3:4" x14ac:dyDescent="0.2">
      <c r="C1483" s="19"/>
      <c r="D1483" s="19"/>
    </row>
    <row r="1484" spans="3:4" x14ac:dyDescent="0.2">
      <c r="C1484" s="19"/>
      <c r="D1484" s="19"/>
    </row>
    <row r="1485" spans="3:4" x14ac:dyDescent="0.2">
      <c r="C1485" s="19"/>
      <c r="D1485" s="19"/>
    </row>
    <row r="1486" spans="3:4" x14ac:dyDescent="0.2">
      <c r="C1486" s="19"/>
      <c r="D1486" s="19"/>
    </row>
    <row r="1487" spans="3:4" x14ac:dyDescent="0.2">
      <c r="C1487" s="19"/>
      <c r="D1487" s="19"/>
    </row>
    <row r="1488" spans="3:4" x14ac:dyDescent="0.2">
      <c r="C1488" s="19"/>
      <c r="D1488" s="19"/>
    </row>
    <row r="1489" spans="3:4" x14ac:dyDescent="0.2">
      <c r="C1489" s="19"/>
      <c r="D1489" s="19"/>
    </row>
    <row r="1490" spans="3:4" x14ac:dyDescent="0.2">
      <c r="C1490" s="19"/>
      <c r="D1490" s="19"/>
    </row>
    <row r="1491" spans="3:4" x14ac:dyDescent="0.2">
      <c r="C1491" s="19"/>
      <c r="D1491" s="19"/>
    </row>
    <row r="1492" spans="3:4" x14ac:dyDescent="0.2">
      <c r="C1492" s="19"/>
      <c r="D1492" s="19"/>
    </row>
    <row r="1493" spans="3:4" x14ac:dyDescent="0.2">
      <c r="C1493" s="19"/>
      <c r="D1493" s="19"/>
    </row>
    <row r="1494" spans="3:4" x14ac:dyDescent="0.2">
      <c r="C1494" s="19"/>
      <c r="D1494" s="19"/>
    </row>
    <row r="1495" spans="3:4" x14ac:dyDescent="0.2">
      <c r="C1495" s="19"/>
      <c r="D1495" s="19"/>
    </row>
    <row r="1496" spans="3:4" x14ac:dyDescent="0.2">
      <c r="C1496" s="19"/>
      <c r="D1496" s="19"/>
    </row>
    <row r="1497" spans="3:4" x14ac:dyDescent="0.2">
      <c r="C1497" s="19"/>
      <c r="D1497" s="19"/>
    </row>
    <row r="1498" spans="3:4" x14ac:dyDescent="0.2">
      <c r="C1498" s="19"/>
      <c r="D1498" s="19"/>
    </row>
    <row r="1499" spans="3:4" x14ac:dyDescent="0.2">
      <c r="C1499" s="19"/>
      <c r="D1499" s="19"/>
    </row>
    <row r="1500" spans="3:4" x14ac:dyDescent="0.2">
      <c r="C1500" s="19"/>
      <c r="D1500" s="19"/>
    </row>
    <row r="1501" spans="3:4" x14ac:dyDescent="0.2">
      <c r="C1501" s="19"/>
      <c r="D1501" s="19"/>
    </row>
    <row r="1502" spans="3:4" x14ac:dyDescent="0.2">
      <c r="C1502" s="19"/>
      <c r="D1502" s="19"/>
    </row>
    <row r="1503" spans="3:4" x14ac:dyDescent="0.2">
      <c r="C1503" s="19"/>
      <c r="D1503" s="19"/>
    </row>
    <row r="1504" spans="3:4" x14ac:dyDescent="0.2">
      <c r="C1504" s="19"/>
      <c r="D1504" s="19"/>
    </row>
    <row r="1505" spans="3:4" x14ac:dyDescent="0.2">
      <c r="C1505" s="19"/>
      <c r="D1505" s="19"/>
    </row>
    <row r="1506" spans="3:4" x14ac:dyDescent="0.2">
      <c r="C1506" s="19"/>
      <c r="D1506" s="19"/>
    </row>
    <row r="1507" spans="3:4" x14ac:dyDescent="0.2">
      <c r="C1507" s="19"/>
      <c r="D1507" s="19"/>
    </row>
    <row r="1508" spans="3:4" x14ac:dyDescent="0.2">
      <c r="C1508" s="19"/>
      <c r="D1508" s="19"/>
    </row>
    <row r="1509" spans="3:4" x14ac:dyDescent="0.2">
      <c r="C1509" s="19"/>
      <c r="D1509" s="19"/>
    </row>
    <row r="1510" spans="3:4" x14ac:dyDescent="0.2">
      <c r="C1510" s="19"/>
      <c r="D1510" s="19"/>
    </row>
    <row r="1511" spans="3:4" x14ac:dyDescent="0.2">
      <c r="C1511" s="19"/>
      <c r="D1511" s="19"/>
    </row>
    <row r="1512" spans="3:4" x14ac:dyDescent="0.2">
      <c r="C1512" s="19"/>
      <c r="D1512" s="19"/>
    </row>
    <row r="1513" spans="3:4" x14ac:dyDescent="0.2">
      <c r="C1513" s="19"/>
      <c r="D1513" s="19"/>
    </row>
    <row r="1514" spans="3:4" x14ac:dyDescent="0.2">
      <c r="C1514" s="19"/>
      <c r="D1514" s="19"/>
    </row>
    <row r="1515" spans="3:4" x14ac:dyDescent="0.2">
      <c r="C1515" s="19"/>
      <c r="D1515" s="19"/>
    </row>
    <row r="1516" spans="3:4" x14ac:dyDescent="0.2">
      <c r="C1516" s="19"/>
      <c r="D1516" s="19"/>
    </row>
    <row r="1517" spans="3:4" x14ac:dyDescent="0.2">
      <c r="C1517" s="19"/>
      <c r="D1517" s="19"/>
    </row>
    <row r="1518" spans="3:4" x14ac:dyDescent="0.2">
      <c r="C1518" s="19"/>
      <c r="D1518" s="19"/>
    </row>
    <row r="1519" spans="3:4" x14ac:dyDescent="0.2">
      <c r="C1519" s="19"/>
      <c r="D1519" s="19"/>
    </row>
    <row r="1520" spans="3:4" x14ac:dyDescent="0.2">
      <c r="C1520" s="19"/>
      <c r="D1520" s="19"/>
    </row>
    <row r="1521" spans="3:4" x14ac:dyDescent="0.2">
      <c r="C1521" s="19"/>
      <c r="D1521" s="19"/>
    </row>
    <row r="1522" spans="3:4" x14ac:dyDescent="0.2">
      <c r="C1522" s="19"/>
      <c r="D1522" s="19"/>
    </row>
    <row r="1523" spans="3:4" x14ac:dyDescent="0.2">
      <c r="C1523" s="19"/>
      <c r="D1523" s="19"/>
    </row>
    <row r="1524" spans="3:4" x14ac:dyDescent="0.2">
      <c r="C1524" s="19"/>
      <c r="D1524" s="19"/>
    </row>
    <row r="1525" spans="3:4" x14ac:dyDescent="0.2">
      <c r="C1525" s="19"/>
      <c r="D1525" s="19"/>
    </row>
    <row r="1526" spans="3:4" x14ac:dyDescent="0.2">
      <c r="C1526" s="19"/>
      <c r="D1526" s="19"/>
    </row>
    <row r="1527" spans="3:4" x14ac:dyDescent="0.2">
      <c r="C1527" s="19"/>
      <c r="D1527" s="19"/>
    </row>
    <row r="1528" spans="3:4" x14ac:dyDescent="0.2">
      <c r="C1528" s="19"/>
      <c r="D1528" s="19"/>
    </row>
    <row r="1529" spans="3:4" x14ac:dyDescent="0.2">
      <c r="C1529" s="19"/>
      <c r="D1529" s="19"/>
    </row>
    <row r="1530" spans="3:4" x14ac:dyDescent="0.2">
      <c r="C1530" s="19"/>
      <c r="D1530" s="19"/>
    </row>
    <row r="1531" spans="3:4" x14ac:dyDescent="0.2">
      <c r="C1531" s="19"/>
      <c r="D1531" s="19"/>
    </row>
    <row r="1532" spans="3:4" x14ac:dyDescent="0.2">
      <c r="C1532" s="19"/>
      <c r="D1532" s="19"/>
    </row>
    <row r="1533" spans="3:4" x14ac:dyDescent="0.2">
      <c r="C1533" s="19"/>
      <c r="D1533" s="19"/>
    </row>
    <row r="1534" spans="3:4" x14ac:dyDescent="0.2">
      <c r="C1534" s="19"/>
      <c r="D1534" s="19"/>
    </row>
    <row r="1535" spans="3:4" x14ac:dyDescent="0.2">
      <c r="C1535" s="19"/>
      <c r="D1535" s="19"/>
    </row>
    <row r="1536" spans="3:4" x14ac:dyDescent="0.2">
      <c r="C1536" s="19"/>
      <c r="D1536" s="19"/>
    </row>
    <row r="1537" spans="3:4" x14ac:dyDescent="0.2">
      <c r="C1537" s="19"/>
      <c r="D1537" s="19"/>
    </row>
    <row r="1538" spans="3:4" x14ac:dyDescent="0.2">
      <c r="C1538" s="19"/>
      <c r="D1538" s="19"/>
    </row>
    <row r="1539" spans="3:4" x14ac:dyDescent="0.2">
      <c r="C1539" s="19"/>
      <c r="D1539" s="19"/>
    </row>
    <row r="1540" spans="3:4" x14ac:dyDescent="0.2">
      <c r="C1540" s="19"/>
      <c r="D1540" s="19"/>
    </row>
    <row r="1541" spans="3:4" x14ac:dyDescent="0.2">
      <c r="C1541" s="19"/>
      <c r="D1541" s="19"/>
    </row>
    <row r="1542" spans="3:4" x14ac:dyDescent="0.2">
      <c r="C1542" s="19"/>
      <c r="D1542" s="19"/>
    </row>
    <row r="1543" spans="3:4" x14ac:dyDescent="0.2">
      <c r="C1543" s="19"/>
      <c r="D1543" s="19"/>
    </row>
    <row r="1544" spans="3:4" x14ac:dyDescent="0.2">
      <c r="C1544" s="19"/>
      <c r="D1544" s="19"/>
    </row>
    <row r="1545" spans="3:4" x14ac:dyDescent="0.2">
      <c r="C1545" s="19"/>
      <c r="D1545" s="19"/>
    </row>
    <row r="1546" spans="3:4" x14ac:dyDescent="0.2">
      <c r="C1546" s="19"/>
      <c r="D1546" s="19"/>
    </row>
    <row r="1547" spans="3:4" x14ac:dyDescent="0.2">
      <c r="C1547" s="19"/>
      <c r="D1547" s="19"/>
    </row>
    <row r="1548" spans="3:4" x14ac:dyDescent="0.2">
      <c r="C1548" s="19"/>
      <c r="D1548" s="19"/>
    </row>
    <row r="1549" spans="3:4" x14ac:dyDescent="0.2">
      <c r="C1549" s="19"/>
      <c r="D1549" s="19"/>
    </row>
    <row r="1550" spans="3:4" x14ac:dyDescent="0.2">
      <c r="C1550" s="19"/>
      <c r="D1550" s="19"/>
    </row>
    <row r="1551" spans="3:4" x14ac:dyDescent="0.2">
      <c r="C1551" s="19"/>
      <c r="D1551" s="19"/>
    </row>
    <row r="1552" spans="3:4" x14ac:dyDescent="0.2">
      <c r="C1552" s="19"/>
      <c r="D1552" s="19"/>
    </row>
    <row r="1553" spans="3:4" x14ac:dyDescent="0.2">
      <c r="C1553" s="19"/>
      <c r="D1553" s="19"/>
    </row>
    <row r="1554" spans="3:4" x14ac:dyDescent="0.2">
      <c r="C1554" s="19"/>
      <c r="D1554" s="19"/>
    </row>
    <row r="1555" spans="3:4" x14ac:dyDescent="0.2">
      <c r="C1555" s="19"/>
      <c r="D1555" s="19"/>
    </row>
    <row r="1556" spans="3:4" x14ac:dyDescent="0.2">
      <c r="C1556" s="19"/>
      <c r="D1556" s="19"/>
    </row>
    <row r="1557" spans="3:4" x14ac:dyDescent="0.2">
      <c r="C1557" s="19"/>
      <c r="D1557" s="19"/>
    </row>
    <row r="1558" spans="3:4" x14ac:dyDescent="0.2">
      <c r="C1558" s="19"/>
      <c r="D1558" s="19"/>
    </row>
    <row r="1559" spans="3:4" x14ac:dyDescent="0.2">
      <c r="C1559" s="19"/>
      <c r="D1559" s="19"/>
    </row>
    <row r="1560" spans="3:4" x14ac:dyDescent="0.2">
      <c r="C1560" s="19"/>
      <c r="D1560" s="19"/>
    </row>
    <row r="1561" spans="3:4" x14ac:dyDescent="0.2">
      <c r="C1561" s="19"/>
      <c r="D1561" s="19"/>
    </row>
    <row r="1562" spans="3:4" x14ac:dyDescent="0.2">
      <c r="C1562" s="19"/>
      <c r="D1562" s="19"/>
    </row>
    <row r="1563" spans="3:4" x14ac:dyDescent="0.2">
      <c r="C1563" s="19"/>
      <c r="D1563" s="19"/>
    </row>
    <row r="1564" spans="3:4" x14ac:dyDescent="0.2">
      <c r="C1564" s="19"/>
      <c r="D1564" s="19"/>
    </row>
    <row r="1565" spans="3:4" x14ac:dyDescent="0.2">
      <c r="C1565" s="19"/>
      <c r="D1565" s="19"/>
    </row>
    <row r="1566" spans="3:4" x14ac:dyDescent="0.2">
      <c r="C1566" s="19"/>
      <c r="D1566" s="19"/>
    </row>
    <row r="1567" spans="3:4" x14ac:dyDescent="0.2">
      <c r="C1567" s="19"/>
      <c r="D1567" s="19"/>
    </row>
    <row r="1568" spans="3:4" x14ac:dyDescent="0.2">
      <c r="C1568" s="19"/>
      <c r="D1568" s="19"/>
    </row>
    <row r="1569" spans="3:4" x14ac:dyDescent="0.2">
      <c r="C1569" s="19"/>
      <c r="D1569" s="19"/>
    </row>
    <row r="1570" spans="3:4" x14ac:dyDescent="0.2">
      <c r="C1570" s="19"/>
      <c r="D1570" s="19"/>
    </row>
    <row r="1571" spans="3:4" x14ac:dyDescent="0.2">
      <c r="C1571" s="19"/>
      <c r="D1571" s="19"/>
    </row>
    <row r="1572" spans="3:4" x14ac:dyDescent="0.2">
      <c r="C1572" s="19"/>
      <c r="D1572" s="19"/>
    </row>
    <row r="1573" spans="3:4" x14ac:dyDescent="0.2">
      <c r="C1573" s="19"/>
      <c r="D1573" s="19"/>
    </row>
    <row r="1574" spans="3:4" x14ac:dyDescent="0.2">
      <c r="C1574" s="19"/>
      <c r="D1574" s="19"/>
    </row>
    <row r="1575" spans="3:4" x14ac:dyDescent="0.2">
      <c r="C1575" s="19"/>
      <c r="D1575" s="19"/>
    </row>
    <row r="1576" spans="3:4" x14ac:dyDescent="0.2">
      <c r="C1576" s="19"/>
      <c r="D1576" s="19"/>
    </row>
    <row r="1577" spans="3:4" x14ac:dyDescent="0.2">
      <c r="C1577" s="19"/>
      <c r="D1577" s="19"/>
    </row>
    <row r="1578" spans="3:4" x14ac:dyDescent="0.2">
      <c r="C1578" s="19"/>
      <c r="D1578" s="19"/>
    </row>
    <row r="1579" spans="3:4" x14ac:dyDescent="0.2">
      <c r="C1579" s="19"/>
      <c r="D1579" s="19"/>
    </row>
    <row r="1580" spans="3:4" x14ac:dyDescent="0.2">
      <c r="C1580" s="19"/>
      <c r="D1580" s="19"/>
    </row>
    <row r="1581" spans="3:4" x14ac:dyDescent="0.2">
      <c r="C1581" s="19"/>
      <c r="D1581" s="19"/>
    </row>
    <row r="1582" spans="3:4" x14ac:dyDescent="0.2">
      <c r="C1582" s="19"/>
      <c r="D1582" s="19"/>
    </row>
    <row r="1583" spans="3:4" x14ac:dyDescent="0.2">
      <c r="C1583" s="19"/>
      <c r="D1583" s="19"/>
    </row>
    <row r="1584" spans="3:4" x14ac:dyDescent="0.2">
      <c r="C1584" s="19"/>
      <c r="D1584" s="19"/>
    </row>
    <row r="1585" spans="3:4" x14ac:dyDescent="0.2">
      <c r="C1585" s="19"/>
      <c r="D1585" s="19"/>
    </row>
    <row r="1586" spans="3:4" x14ac:dyDescent="0.2">
      <c r="C1586" s="19"/>
      <c r="D1586" s="19"/>
    </row>
    <row r="1587" spans="3:4" x14ac:dyDescent="0.2">
      <c r="C1587" s="19"/>
      <c r="D1587" s="19"/>
    </row>
    <row r="1588" spans="3:4" x14ac:dyDescent="0.2">
      <c r="C1588" s="19"/>
      <c r="D1588" s="19"/>
    </row>
    <row r="1589" spans="3:4" x14ac:dyDescent="0.2">
      <c r="C1589" s="19"/>
      <c r="D1589" s="19"/>
    </row>
    <row r="1590" spans="3:4" x14ac:dyDescent="0.2">
      <c r="C1590" s="19"/>
      <c r="D1590" s="19"/>
    </row>
    <row r="1591" spans="3:4" x14ac:dyDescent="0.2">
      <c r="C1591" s="19"/>
      <c r="D1591" s="19"/>
    </row>
    <row r="1592" spans="3:4" x14ac:dyDescent="0.2">
      <c r="C1592" s="19"/>
      <c r="D1592" s="19"/>
    </row>
    <row r="1593" spans="3:4" x14ac:dyDescent="0.2">
      <c r="C1593" s="19"/>
      <c r="D1593" s="19"/>
    </row>
    <row r="1594" spans="3:4" x14ac:dyDescent="0.2">
      <c r="C1594" s="19"/>
      <c r="D1594" s="19"/>
    </row>
    <row r="1595" spans="3:4" x14ac:dyDescent="0.2">
      <c r="C1595" s="19"/>
      <c r="D1595" s="19"/>
    </row>
    <row r="1596" spans="3:4" x14ac:dyDescent="0.2">
      <c r="C1596" s="19"/>
      <c r="D1596" s="19"/>
    </row>
    <row r="1597" spans="3:4" x14ac:dyDescent="0.2">
      <c r="C1597" s="19"/>
      <c r="D1597" s="19"/>
    </row>
    <row r="1598" spans="3:4" x14ac:dyDescent="0.2">
      <c r="C1598" s="19"/>
      <c r="D1598" s="19"/>
    </row>
    <row r="1599" spans="3:4" x14ac:dyDescent="0.2">
      <c r="C1599" s="19"/>
      <c r="D1599" s="19"/>
    </row>
    <row r="1600" spans="3:4" x14ac:dyDescent="0.2">
      <c r="C1600" s="19"/>
      <c r="D1600" s="19"/>
    </row>
    <row r="1601" spans="3:4" x14ac:dyDescent="0.2">
      <c r="C1601" s="19"/>
      <c r="D1601" s="19"/>
    </row>
    <row r="1602" spans="3:4" x14ac:dyDescent="0.2">
      <c r="C1602" s="19"/>
      <c r="D1602" s="19"/>
    </row>
    <row r="1603" spans="3:4" x14ac:dyDescent="0.2">
      <c r="C1603" s="19"/>
      <c r="D1603" s="19"/>
    </row>
    <row r="1604" spans="3:4" x14ac:dyDescent="0.2">
      <c r="C1604" s="19"/>
      <c r="D1604" s="19"/>
    </row>
    <row r="1605" spans="3:4" x14ac:dyDescent="0.2">
      <c r="C1605" s="19"/>
      <c r="D1605" s="19"/>
    </row>
    <row r="1606" spans="3:4" x14ac:dyDescent="0.2">
      <c r="C1606" s="19"/>
      <c r="D1606" s="19"/>
    </row>
    <row r="1607" spans="3:4" x14ac:dyDescent="0.2">
      <c r="C1607" s="19"/>
      <c r="D1607" s="19"/>
    </row>
    <row r="1608" spans="3:4" x14ac:dyDescent="0.2">
      <c r="C1608" s="19"/>
      <c r="D1608" s="19"/>
    </row>
    <row r="1609" spans="3:4" x14ac:dyDescent="0.2">
      <c r="C1609" s="19"/>
      <c r="D1609" s="19"/>
    </row>
    <row r="1610" spans="3:4" x14ac:dyDescent="0.2">
      <c r="C1610" s="19"/>
      <c r="D1610" s="19"/>
    </row>
    <row r="1611" spans="3:4" x14ac:dyDescent="0.2">
      <c r="C1611" s="19"/>
      <c r="D1611" s="19"/>
    </row>
    <row r="1612" spans="3:4" x14ac:dyDescent="0.2">
      <c r="C1612" s="19"/>
      <c r="D1612" s="19"/>
    </row>
    <row r="1613" spans="3:4" x14ac:dyDescent="0.2">
      <c r="C1613" s="19"/>
      <c r="D1613" s="19"/>
    </row>
    <row r="1614" spans="3:4" x14ac:dyDescent="0.2">
      <c r="C1614" s="19"/>
      <c r="D1614" s="19"/>
    </row>
    <row r="1615" spans="3:4" x14ac:dyDescent="0.2">
      <c r="C1615" s="19"/>
      <c r="D1615" s="19"/>
    </row>
    <row r="1616" spans="3:4" x14ac:dyDescent="0.2">
      <c r="C1616" s="19"/>
      <c r="D1616" s="19"/>
    </row>
    <row r="1617" spans="3:4" x14ac:dyDescent="0.2">
      <c r="C1617" s="19"/>
      <c r="D1617" s="19"/>
    </row>
    <row r="1618" spans="3:4" x14ac:dyDescent="0.2">
      <c r="C1618" s="19"/>
      <c r="D1618" s="19"/>
    </row>
    <row r="1619" spans="3:4" x14ac:dyDescent="0.2">
      <c r="C1619" s="19"/>
      <c r="D1619" s="19"/>
    </row>
    <row r="1620" spans="3:4" x14ac:dyDescent="0.2">
      <c r="C1620" s="19"/>
      <c r="D1620" s="19"/>
    </row>
    <row r="1621" spans="3:4" x14ac:dyDescent="0.2">
      <c r="C1621" s="19"/>
      <c r="D1621" s="19"/>
    </row>
    <row r="1622" spans="3:4" x14ac:dyDescent="0.2">
      <c r="C1622" s="19"/>
      <c r="D1622" s="19"/>
    </row>
    <row r="1623" spans="3:4" x14ac:dyDescent="0.2">
      <c r="C1623" s="19"/>
      <c r="D1623" s="19"/>
    </row>
    <row r="1624" spans="3:4" x14ac:dyDescent="0.2">
      <c r="C1624" s="19"/>
      <c r="D1624" s="19"/>
    </row>
    <row r="1625" spans="3:4" x14ac:dyDescent="0.2">
      <c r="C1625" s="19"/>
      <c r="D1625" s="19"/>
    </row>
    <row r="1626" spans="3:4" x14ac:dyDescent="0.2">
      <c r="C1626" s="19"/>
      <c r="D1626" s="19"/>
    </row>
    <row r="1627" spans="3:4" x14ac:dyDescent="0.2">
      <c r="C1627" s="19"/>
      <c r="D1627" s="19"/>
    </row>
    <row r="1628" spans="3:4" x14ac:dyDescent="0.2">
      <c r="C1628" s="19"/>
      <c r="D1628" s="19"/>
    </row>
    <row r="1629" spans="3:4" x14ac:dyDescent="0.2">
      <c r="C1629" s="19"/>
      <c r="D1629" s="19"/>
    </row>
    <row r="1630" spans="3:4" x14ac:dyDescent="0.2">
      <c r="C1630" s="19"/>
      <c r="D1630" s="19"/>
    </row>
    <row r="1631" spans="3:4" x14ac:dyDescent="0.2">
      <c r="C1631" s="19"/>
      <c r="D1631" s="19"/>
    </row>
    <row r="1632" spans="3:4" x14ac:dyDescent="0.2">
      <c r="C1632" s="19"/>
      <c r="D1632" s="19"/>
    </row>
    <row r="1633" spans="3:4" x14ac:dyDescent="0.2">
      <c r="C1633" s="19"/>
      <c r="D1633" s="19"/>
    </row>
    <row r="1634" spans="3:4" x14ac:dyDescent="0.2">
      <c r="C1634" s="19"/>
      <c r="D1634" s="19"/>
    </row>
    <row r="1635" spans="3:4" x14ac:dyDescent="0.2">
      <c r="C1635" s="19"/>
      <c r="D1635" s="19"/>
    </row>
    <row r="1636" spans="3:4" x14ac:dyDescent="0.2">
      <c r="C1636" s="19"/>
      <c r="D1636" s="19"/>
    </row>
    <row r="1637" spans="3:4" x14ac:dyDescent="0.2">
      <c r="C1637" s="19"/>
      <c r="D1637" s="19"/>
    </row>
    <row r="1638" spans="3:4" x14ac:dyDescent="0.2">
      <c r="C1638" s="19"/>
      <c r="D1638" s="19"/>
    </row>
    <row r="1639" spans="3:4" x14ac:dyDescent="0.2">
      <c r="C1639" s="19"/>
      <c r="D1639" s="19"/>
    </row>
    <row r="1640" spans="3:4" x14ac:dyDescent="0.2">
      <c r="C1640" s="19"/>
      <c r="D1640" s="19"/>
    </row>
    <row r="1641" spans="3:4" x14ac:dyDescent="0.2">
      <c r="C1641" s="19"/>
      <c r="D1641" s="19"/>
    </row>
    <row r="1642" spans="3:4" x14ac:dyDescent="0.2">
      <c r="C1642" s="19"/>
      <c r="D1642" s="19"/>
    </row>
    <row r="1643" spans="3:4" x14ac:dyDescent="0.2">
      <c r="C1643" s="19"/>
      <c r="D1643" s="19"/>
    </row>
    <row r="1644" spans="3:4" x14ac:dyDescent="0.2">
      <c r="C1644" s="19"/>
      <c r="D1644" s="19"/>
    </row>
    <row r="1645" spans="3:4" x14ac:dyDescent="0.2">
      <c r="C1645" s="19"/>
      <c r="D1645" s="19"/>
    </row>
    <row r="1646" spans="3:4" x14ac:dyDescent="0.2">
      <c r="C1646" s="19"/>
      <c r="D1646" s="19"/>
    </row>
    <row r="1647" spans="3:4" x14ac:dyDescent="0.2">
      <c r="C1647" s="19"/>
      <c r="D1647" s="19"/>
    </row>
    <row r="1648" spans="3:4" x14ac:dyDescent="0.2">
      <c r="C1648" s="19"/>
      <c r="D1648" s="19"/>
    </row>
    <row r="1649" spans="3:4" x14ac:dyDescent="0.2">
      <c r="C1649" s="19"/>
      <c r="D1649" s="19"/>
    </row>
    <row r="1650" spans="3:4" x14ac:dyDescent="0.2">
      <c r="C1650" s="19"/>
      <c r="D1650" s="19"/>
    </row>
    <row r="1651" spans="3:4" x14ac:dyDescent="0.2">
      <c r="C1651" s="19"/>
      <c r="D1651" s="19"/>
    </row>
    <row r="1652" spans="3:4" x14ac:dyDescent="0.2">
      <c r="C1652" s="19"/>
      <c r="D1652" s="19"/>
    </row>
    <row r="1653" spans="3:4" x14ac:dyDescent="0.2">
      <c r="C1653" s="19"/>
      <c r="D1653" s="19"/>
    </row>
    <row r="1654" spans="3:4" x14ac:dyDescent="0.2">
      <c r="C1654" s="19"/>
      <c r="D1654" s="19"/>
    </row>
    <row r="1655" spans="3:4" x14ac:dyDescent="0.2">
      <c r="C1655" s="19"/>
      <c r="D1655" s="19"/>
    </row>
    <row r="1656" spans="3:4" x14ac:dyDescent="0.2">
      <c r="C1656" s="19"/>
      <c r="D1656" s="19"/>
    </row>
    <row r="1657" spans="3:4" x14ac:dyDescent="0.2">
      <c r="C1657" s="19"/>
      <c r="D1657" s="19"/>
    </row>
    <row r="1658" spans="3:4" x14ac:dyDescent="0.2">
      <c r="C1658" s="19"/>
      <c r="D1658" s="19"/>
    </row>
    <row r="1659" spans="3:4" x14ac:dyDescent="0.2">
      <c r="C1659" s="19"/>
      <c r="D1659" s="19"/>
    </row>
    <row r="1660" spans="3:4" x14ac:dyDescent="0.2">
      <c r="C1660" s="19"/>
      <c r="D1660" s="19"/>
    </row>
    <row r="1661" spans="3:4" x14ac:dyDescent="0.2">
      <c r="C1661" s="19"/>
      <c r="D1661" s="19"/>
    </row>
    <row r="1662" spans="3:4" x14ac:dyDescent="0.2">
      <c r="C1662" s="19"/>
      <c r="D1662" s="19"/>
    </row>
    <row r="1663" spans="3:4" x14ac:dyDescent="0.2">
      <c r="C1663" s="19"/>
      <c r="D1663" s="19"/>
    </row>
    <row r="1664" spans="3:4" x14ac:dyDescent="0.2">
      <c r="C1664" s="19"/>
      <c r="D1664" s="19"/>
    </row>
    <row r="1665" spans="3:4" x14ac:dyDescent="0.2">
      <c r="C1665" s="19"/>
      <c r="D1665" s="19"/>
    </row>
    <row r="1666" spans="3:4" x14ac:dyDescent="0.2">
      <c r="C1666" s="19"/>
      <c r="D1666" s="19"/>
    </row>
    <row r="1667" spans="3:4" x14ac:dyDescent="0.2">
      <c r="C1667" s="19"/>
      <c r="D1667" s="19"/>
    </row>
    <row r="1668" spans="3:4" x14ac:dyDescent="0.2">
      <c r="C1668" s="19"/>
      <c r="D1668" s="19"/>
    </row>
    <row r="1669" spans="3:4" x14ac:dyDescent="0.2">
      <c r="C1669" s="19"/>
      <c r="D1669" s="19"/>
    </row>
    <row r="1670" spans="3:4" x14ac:dyDescent="0.2">
      <c r="C1670" s="19"/>
      <c r="D1670" s="19"/>
    </row>
    <row r="1671" spans="3:4" x14ac:dyDescent="0.2">
      <c r="C1671" s="19"/>
      <c r="D1671" s="19"/>
    </row>
    <row r="1672" spans="3:4" x14ac:dyDescent="0.2">
      <c r="C1672" s="19"/>
      <c r="D1672" s="19"/>
    </row>
    <row r="1673" spans="3:4" x14ac:dyDescent="0.2">
      <c r="C1673" s="19"/>
      <c r="D1673" s="19"/>
    </row>
    <row r="1674" spans="3:4" x14ac:dyDescent="0.2">
      <c r="C1674" s="19"/>
      <c r="D1674" s="19"/>
    </row>
    <row r="1675" spans="3:4" x14ac:dyDescent="0.2">
      <c r="C1675" s="19"/>
      <c r="D1675" s="19"/>
    </row>
    <row r="1676" spans="3:4" x14ac:dyDescent="0.2">
      <c r="C1676" s="19"/>
      <c r="D1676" s="19"/>
    </row>
    <row r="1677" spans="3:4" x14ac:dyDescent="0.2">
      <c r="C1677" s="19"/>
      <c r="D1677" s="19"/>
    </row>
    <row r="1678" spans="3:4" x14ac:dyDescent="0.2">
      <c r="C1678" s="19"/>
      <c r="D1678" s="19"/>
    </row>
    <row r="1679" spans="3:4" x14ac:dyDescent="0.2">
      <c r="C1679" s="19"/>
      <c r="D1679" s="19"/>
    </row>
    <row r="1680" spans="3:4" x14ac:dyDescent="0.2">
      <c r="C1680" s="19"/>
      <c r="D1680" s="19"/>
    </row>
    <row r="1681" spans="3:4" x14ac:dyDescent="0.2">
      <c r="C1681" s="19"/>
      <c r="D1681" s="19"/>
    </row>
    <row r="1682" spans="3:4" x14ac:dyDescent="0.2">
      <c r="C1682" s="19"/>
      <c r="D1682" s="19"/>
    </row>
    <row r="1683" spans="3:4" x14ac:dyDescent="0.2">
      <c r="C1683" s="19"/>
      <c r="D1683" s="19"/>
    </row>
    <row r="1684" spans="3:4" x14ac:dyDescent="0.2">
      <c r="C1684" s="19"/>
      <c r="D1684" s="19"/>
    </row>
    <row r="1685" spans="3:4" x14ac:dyDescent="0.2">
      <c r="C1685" s="19"/>
      <c r="D1685" s="19"/>
    </row>
    <row r="1686" spans="3:4" x14ac:dyDescent="0.2">
      <c r="C1686" s="19"/>
      <c r="D1686" s="19"/>
    </row>
    <row r="1687" spans="3:4" x14ac:dyDescent="0.2">
      <c r="C1687" s="19"/>
      <c r="D1687" s="19"/>
    </row>
    <row r="1688" spans="3:4" x14ac:dyDescent="0.2">
      <c r="C1688" s="19"/>
      <c r="D1688" s="19"/>
    </row>
    <row r="1689" spans="3:4" x14ac:dyDescent="0.2">
      <c r="C1689" s="19"/>
      <c r="D1689" s="19"/>
    </row>
    <row r="1690" spans="3:4" x14ac:dyDescent="0.2">
      <c r="C1690" s="19"/>
      <c r="D1690" s="19"/>
    </row>
    <row r="1691" spans="3:4" x14ac:dyDescent="0.2">
      <c r="C1691" s="19"/>
      <c r="D1691" s="19"/>
    </row>
    <row r="1692" spans="3:4" x14ac:dyDescent="0.2">
      <c r="C1692" s="19"/>
      <c r="D1692" s="19"/>
    </row>
    <row r="1693" spans="3:4" x14ac:dyDescent="0.2">
      <c r="C1693" s="19"/>
      <c r="D1693" s="19"/>
    </row>
    <row r="1694" spans="3:4" x14ac:dyDescent="0.2">
      <c r="C1694" s="19"/>
      <c r="D1694" s="19"/>
    </row>
    <row r="1695" spans="3:4" x14ac:dyDescent="0.2">
      <c r="C1695" s="19"/>
      <c r="D1695" s="19"/>
    </row>
    <row r="1696" spans="3:4" x14ac:dyDescent="0.2">
      <c r="C1696" s="19"/>
      <c r="D1696" s="19"/>
    </row>
    <row r="1697" spans="3:4" x14ac:dyDescent="0.2">
      <c r="C1697" s="19"/>
      <c r="D1697" s="19"/>
    </row>
    <row r="1698" spans="3:4" x14ac:dyDescent="0.2">
      <c r="C1698" s="19"/>
      <c r="D1698" s="19"/>
    </row>
    <row r="1699" spans="3:4" x14ac:dyDescent="0.2">
      <c r="C1699" s="19"/>
      <c r="D1699" s="19"/>
    </row>
    <row r="1700" spans="3:4" x14ac:dyDescent="0.2">
      <c r="C1700" s="19"/>
      <c r="D1700" s="19"/>
    </row>
    <row r="1701" spans="3:4" x14ac:dyDescent="0.2">
      <c r="C1701" s="19"/>
      <c r="D1701" s="19"/>
    </row>
    <row r="1702" spans="3:4" x14ac:dyDescent="0.2">
      <c r="C1702" s="19"/>
      <c r="D1702" s="19"/>
    </row>
    <row r="1703" spans="3:4" x14ac:dyDescent="0.2">
      <c r="C1703" s="19"/>
      <c r="D1703" s="19"/>
    </row>
    <row r="1704" spans="3:4" x14ac:dyDescent="0.2">
      <c r="C1704" s="19"/>
      <c r="D1704" s="19"/>
    </row>
    <row r="1705" spans="3:4" x14ac:dyDescent="0.2">
      <c r="C1705" s="19"/>
      <c r="D1705" s="19"/>
    </row>
    <row r="1706" spans="3:4" x14ac:dyDescent="0.2">
      <c r="C1706" s="19"/>
      <c r="D1706" s="19"/>
    </row>
    <row r="1707" spans="3:4" x14ac:dyDescent="0.2">
      <c r="C1707" s="19"/>
      <c r="D1707" s="19"/>
    </row>
    <row r="1708" spans="3:4" x14ac:dyDescent="0.2">
      <c r="C1708" s="19"/>
      <c r="D1708" s="19"/>
    </row>
    <row r="1709" spans="3:4" x14ac:dyDescent="0.2">
      <c r="C1709" s="19"/>
      <c r="D1709" s="19"/>
    </row>
    <row r="1710" spans="3:4" x14ac:dyDescent="0.2">
      <c r="C1710" s="19"/>
      <c r="D1710" s="19"/>
    </row>
    <row r="1711" spans="3:4" x14ac:dyDescent="0.2">
      <c r="C1711" s="19"/>
      <c r="D1711" s="19"/>
    </row>
    <row r="1712" spans="3:4" x14ac:dyDescent="0.2">
      <c r="C1712" s="19"/>
      <c r="D1712" s="19"/>
    </row>
    <row r="1713" spans="3:4" x14ac:dyDescent="0.2">
      <c r="C1713" s="19"/>
      <c r="D1713" s="19"/>
    </row>
    <row r="1714" spans="3:4" x14ac:dyDescent="0.2">
      <c r="C1714" s="19"/>
      <c r="D1714" s="19"/>
    </row>
    <row r="1715" spans="3:4" x14ac:dyDescent="0.2">
      <c r="C1715" s="19"/>
      <c r="D1715" s="19"/>
    </row>
    <row r="1716" spans="3:4" x14ac:dyDescent="0.2">
      <c r="C1716" s="19"/>
      <c r="D1716" s="19"/>
    </row>
    <row r="1717" spans="3:4" x14ac:dyDescent="0.2">
      <c r="C1717" s="19"/>
      <c r="D1717" s="19"/>
    </row>
    <row r="1718" spans="3:4" x14ac:dyDescent="0.2">
      <c r="C1718" s="19"/>
      <c r="D1718" s="19"/>
    </row>
    <row r="1719" spans="3:4" x14ac:dyDescent="0.2">
      <c r="C1719" s="19"/>
      <c r="D1719" s="19"/>
    </row>
    <row r="1720" spans="3:4" x14ac:dyDescent="0.2">
      <c r="C1720" s="19"/>
      <c r="D1720" s="19"/>
    </row>
    <row r="1721" spans="3:4" x14ac:dyDescent="0.2">
      <c r="C1721" s="19"/>
      <c r="D1721" s="19"/>
    </row>
    <row r="1722" spans="3:4" x14ac:dyDescent="0.2">
      <c r="C1722" s="19"/>
      <c r="D1722" s="19"/>
    </row>
    <row r="1723" spans="3:4" x14ac:dyDescent="0.2">
      <c r="C1723" s="19"/>
      <c r="D1723" s="19"/>
    </row>
    <row r="1724" spans="3:4" x14ac:dyDescent="0.2">
      <c r="C1724" s="19"/>
      <c r="D1724" s="19"/>
    </row>
    <row r="1725" spans="3:4" x14ac:dyDescent="0.2">
      <c r="C1725" s="19"/>
      <c r="D1725" s="19"/>
    </row>
    <row r="1726" spans="3:4" x14ac:dyDescent="0.2">
      <c r="C1726" s="19"/>
      <c r="D1726" s="19"/>
    </row>
    <row r="1727" spans="3:4" x14ac:dyDescent="0.2">
      <c r="C1727" s="19"/>
      <c r="D1727" s="19"/>
    </row>
    <row r="1728" spans="3:4" x14ac:dyDescent="0.2">
      <c r="C1728" s="19"/>
      <c r="D1728" s="19"/>
    </row>
    <row r="1729" spans="3:4" x14ac:dyDescent="0.2">
      <c r="C1729" s="19"/>
      <c r="D1729" s="19"/>
    </row>
    <row r="1730" spans="3:4" x14ac:dyDescent="0.2">
      <c r="C1730" s="19"/>
      <c r="D1730" s="19"/>
    </row>
    <row r="1731" spans="3:4" x14ac:dyDescent="0.2">
      <c r="C1731" s="19"/>
      <c r="D1731" s="19"/>
    </row>
    <row r="1732" spans="3:4" x14ac:dyDescent="0.2">
      <c r="C1732" s="19"/>
      <c r="D1732" s="19"/>
    </row>
    <row r="1733" spans="3:4" x14ac:dyDescent="0.2">
      <c r="C1733" s="19"/>
      <c r="D1733" s="19"/>
    </row>
    <row r="1734" spans="3:4" x14ac:dyDescent="0.2">
      <c r="C1734" s="19"/>
      <c r="D1734" s="19"/>
    </row>
    <row r="1735" spans="3:4" x14ac:dyDescent="0.2">
      <c r="C1735" s="19"/>
      <c r="D1735" s="19"/>
    </row>
    <row r="1736" spans="3:4" x14ac:dyDescent="0.2">
      <c r="C1736" s="19"/>
      <c r="D1736" s="19"/>
    </row>
    <row r="1737" spans="3:4" x14ac:dyDescent="0.2">
      <c r="C1737" s="19"/>
      <c r="D1737" s="19"/>
    </row>
    <row r="1738" spans="3:4" x14ac:dyDescent="0.2">
      <c r="C1738" s="19"/>
      <c r="D1738" s="19"/>
    </row>
    <row r="1739" spans="3:4" x14ac:dyDescent="0.2">
      <c r="C1739" s="19"/>
      <c r="D1739" s="19"/>
    </row>
    <row r="1740" spans="3:4" x14ac:dyDescent="0.2">
      <c r="C1740" s="19"/>
      <c r="D1740" s="19"/>
    </row>
    <row r="1741" spans="3:4" x14ac:dyDescent="0.2">
      <c r="C1741" s="19"/>
      <c r="D1741" s="19"/>
    </row>
    <row r="1742" spans="3:4" x14ac:dyDescent="0.2">
      <c r="C1742" s="19"/>
      <c r="D1742" s="19"/>
    </row>
    <row r="1743" spans="3:4" x14ac:dyDescent="0.2">
      <c r="C1743" s="19"/>
      <c r="D1743" s="19"/>
    </row>
    <row r="1744" spans="3:4" x14ac:dyDescent="0.2">
      <c r="C1744" s="19"/>
      <c r="D1744" s="19"/>
    </row>
    <row r="1745" spans="3:4" x14ac:dyDescent="0.2">
      <c r="C1745" s="19"/>
      <c r="D1745" s="19"/>
    </row>
    <row r="1746" spans="3:4" x14ac:dyDescent="0.2">
      <c r="C1746" s="19"/>
      <c r="D1746" s="19"/>
    </row>
    <row r="1747" spans="3:4" x14ac:dyDescent="0.2">
      <c r="C1747" s="19"/>
      <c r="D1747" s="19"/>
    </row>
    <row r="1748" spans="3:4" x14ac:dyDescent="0.2">
      <c r="C1748" s="19"/>
      <c r="D1748" s="19"/>
    </row>
    <row r="1749" spans="3:4" x14ac:dyDescent="0.2">
      <c r="C1749" s="19"/>
      <c r="D1749" s="19"/>
    </row>
    <row r="1750" spans="3:4" x14ac:dyDescent="0.2">
      <c r="C1750" s="19"/>
      <c r="D1750" s="19"/>
    </row>
    <row r="1751" spans="3:4" x14ac:dyDescent="0.2">
      <c r="C1751" s="19"/>
      <c r="D1751" s="19"/>
    </row>
    <row r="1752" spans="3:4" x14ac:dyDescent="0.2">
      <c r="C1752" s="19"/>
      <c r="D1752" s="19"/>
    </row>
    <row r="1753" spans="3:4" x14ac:dyDescent="0.2">
      <c r="C1753" s="19"/>
      <c r="D1753" s="19"/>
    </row>
    <row r="1754" spans="3:4" x14ac:dyDescent="0.2">
      <c r="C1754" s="19"/>
      <c r="D1754" s="19"/>
    </row>
    <row r="1755" spans="3:4" x14ac:dyDescent="0.2">
      <c r="C1755" s="19"/>
      <c r="D1755" s="19"/>
    </row>
    <row r="1756" spans="3:4" x14ac:dyDescent="0.2">
      <c r="C1756" s="19"/>
      <c r="D1756" s="19"/>
    </row>
    <row r="1757" spans="3:4" x14ac:dyDescent="0.2">
      <c r="C1757" s="19"/>
      <c r="D1757" s="19"/>
    </row>
    <row r="1758" spans="3:4" x14ac:dyDescent="0.2">
      <c r="C1758" s="19"/>
      <c r="D1758" s="19"/>
    </row>
    <row r="1759" spans="3:4" x14ac:dyDescent="0.2">
      <c r="C1759" s="19"/>
      <c r="D1759" s="19"/>
    </row>
    <row r="1760" spans="3:4" x14ac:dyDescent="0.2">
      <c r="C1760" s="19"/>
      <c r="D1760" s="19"/>
    </row>
    <row r="1761" spans="3:4" x14ac:dyDescent="0.2">
      <c r="C1761" s="19"/>
      <c r="D1761" s="19"/>
    </row>
    <row r="1762" spans="3:4" x14ac:dyDescent="0.2">
      <c r="C1762" s="19"/>
      <c r="D1762" s="19"/>
    </row>
    <row r="1763" spans="3:4" x14ac:dyDescent="0.2">
      <c r="C1763" s="19"/>
      <c r="D1763" s="19"/>
    </row>
    <row r="1764" spans="3:4" x14ac:dyDescent="0.2">
      <c r="C1764" s="19"/>
      <c r="D1764" s="19"/>
    </row>
    <row r="1765" spans="3:4" x14ac:dyDescent="0.2">
      <c r="C1765" s="19"/>
      <c r="D1765" s="19"/>
    </row>
    <row r="1766" spans="3:4" x14ac:dyDescent="0.2">
      <c r="C1766" s="19"/>
      <c r="D1766" s="19"/>
    </row>
    <row r="1767" spans="3:4" x14ac:dyDescent="0.2">
      <c r="C1767" s="19"/>
      <c r="D1767" s="19"/>
    </row>
    <row r="1768" spans="3:4" x14ac:dyDescent="0.2">
      <c r="C1768" s="19"/>
      <c r="D1768" s="19"/>
    </row>
    <row r="1769" spans="3:4" x14ac:dyDescent="0.2">
      <c r="C1769" s="19"/>
      <c r="D1769" s="19"/>
    </row>
    <row r="1770" spans="3:4" x14ac:dyDescent="0.2">
      <c r="C1770" s="19"/>
      <c r="D1770" s="19"/>
    </row>
    <row r="1771" spans="3:4" x14ac:dyDescent="0.2">
      <c r="C1771" s="19"/>
      <c r="D1771" s="19"/>
    </row>
    <row r="1772" spans="3:4" x14ac:dyDescent="0.2">
      <c r="C1772" s="19"/>
      <c r="D1772" s="19"/>
    </row>
    <row r="1773" spans="3:4" x14ac:dyDescent="0.2">
      <c r="C1773" s="19"/>
      <c r="D1773" s="19"/>
    </row>
    <row r="1774" spans="3:4" x14ac:dyDescent="0.2">
      <c r="C1774" s="19"/>
      <c r="D1774" s="19"/>
    </row>
    <row r="1775" spans="3:4" x14ac:dyDescent="0.2">
      <c r="C1775" s="19"/>
      <c r="D1775" s="19"/>
    </row>
    <row r="1776" spans="3:4" x14ac:dyDescent="0.2">
      <c r="C1776" s="19"/>
      <c r="D1776" s="19"/>
    </row>
    <row r="1777" spans="3:4" x14ac:dyDescent="0.2">
      <c r="C1777" s="19"/>
      <c r="D1777" s="19"/>
    </row>
    <row r="1778" spans="3:4" x14ac:dyDescent="0.2">
      <c r="C1778" s="19"/>
      <c r="D1778" s="19"/>
    </row>
    <row r="1779" spans="3:4" x14ac:dyDescent="0.2">
      <c r="C1779" s="19"/>
      <c r="D1779" s="19"/>
    </row>
    <row r="1780" spans="3:4" x14ac:dyDescent="0.2">
      <c r="C1780" s="19"/>
      <c r="D1780" s="19"/>
    </row>
    <row r="1781" spans="3:4" x14ac:dyDescent="0.2">
      <c r="C1781" s="19"/>
      <c r="D1781" s="19"/>
    </row>
    <row r="1782" spans="3:4" x14ac:dyDescent="0.2">
      <c r="C1782" s="19"/>
      <c r="D1782" s="19"/>
    </row>
    <row r="1783" spans="3:4" x14ac:dyDescent="0.2">
      <c r="C1783" s="19"/>
      <c r="D1783" s="19"/>
    </row>
    <row r="1784" spans="3:4" x14ac:dyDescent="0.2">
      <c r="C1784" s="19"/>
      <c r="D1784" s="19"/>
    </row>
    <row r="1785" spans="3:4" x14ac:dyDescent="0.2">
      <c r="C1785" s="19"/>
      <c r="D1785" s="19"/>
    </row>
    <row r="1786" spans="3:4" x14ac:dyDescent="0.2">
      <c r="C1786" s="19"/>
      <c r="D1786" s="19"/>
    </row>
    <row r="1787" spans="3:4" x14ac:dyDescent="0.2">
      <c r="C1787" s="19"/>
      <c r="D1787" s="19"/>
    </row>
    <row r="1788" spans="3:4" x14ac:dyDescent="0.2">
      <c r="C1788" s="19"/>
      <c r="D1788" s="19"/>
    </row>
    <row r="1789" spans="3:4" x14ac:dyDescent="0.2">
      <c r="C1789" s="19"/>
      <c r="D1789" s="19"/>
    </row>
    <row r="1790" spans="3:4" x14ac:dyDescent="0.2">
      <c r="C1790" s="19"/>
      <c r="D1790" s="19"/>
    </row>
    <row r="1791" spans="3:4" x14ac:dyDescent="0.2">
      <c r="C1791" s="19"/>
      <c r="D1791" s="19"/>
    </row>
    <row r="1792" spans="3:4" x14ac:dyDescent="0.2">
      <c r="C1792" s="19"/>
      <c r="D1792" s="19"/>
    </row>
    <row r="1793" spans="3:4" x14ac:dyDescent="0.2">
      <c r="C1793" s="19"/>
      <c r="D1793" s="19"/>
    </row>
    <row r="1794" spans="3:4" x14ac:dyDescent="0.2">
      <c r="C1794" s="19"/>
      <c r="D1794" s="19"/>
    </row>
    <row r="1795" spans="3:4" x14ac:dyDescent="0.2">
      <c r="C1795" s="19"/>
      <c r="D1795" s="19"/>
    </row>
    <row r="1796" spans="3:4" x14ac:dyDescent="0.2">
      <c r="C1796" s="19"/>
      <c r="D1796" s="19"/>
    </row>
    <row r="1797" spans="3:4" x14ac:dyDescent="0.2">
      <c r="C1797" s="19"/>
      <c r="D1797" s="19"/>
    </row>
    <row r="1798" spans="3:4" x14ac:dyDescent="0.2">
      <c r="C1798" s="19"/>
      <c r="D1798" s="19"/>
    </row>
    <row r="1799" spans="3:4" x14ac:dyDescent="0.2">
      <c r="C1799" s="19"/>
      <c r="D1799" s="19"/>
    </row>
    <row r="1800" spans="3:4" x14ac:dyDescent="0.2">
      <c r="C1800" s="19"/>
      <c r="D1800" s="19"/>
    </row>
    <row r="1801" spans="3:4" x14ac:dyDescent="0.2">
      <c r="C1801" s="19"/>
      <c r="D1801" s="19"/>
    </row>
    <row r="1802" spans="3:4" x14ac:dyDescent="0.2">
      <c r="C1802" s="19"/>
      <c r="D1802" s="19"/>
    </row>
    <row r="1803" spans="3:4" x14ac:dyDescent="0.2">
      <c r="C1803" s="19"/>
      <c r="D1803" s="19"/>
    </row>
    <row r="1804" spans="3:4" x14ac:dyDescent="0.2">
      <c r="C1804" s="19"/>
      <c r="D1804" s="19"/>
    </row>
    <row r="1805" spans="3:4" x14ac:dyDescent="0.2">
      <c r="C1805" s="19"/>
      <c r="D1805" s="19"/>
    </row>
    <row r="1806" spans="3:4" x14ac:dyDescent="0.2">
      <c r="C1806" s="19"/>
      <c r="D1806" s="19"/>
    </row>
    <row r="1807" spans="3:4" x14ac:dyDescent="0.2">
      <c r="C1807" s="19"/>
      <c r="D1807" s="19"/>
    </row>
    <row r="1808" spans="3:4" x14ac:dyDescent="0.2">
      <c r="C1808" s="19"/>
      <c r="D1808" s="19"/>
    </row>
    <row r="1809" spans="3:4" x14ac:dyDescent="0.2">
      <c r="C1809" s="19"/>
      <c r="D1809" s="19"/>
    </row>
    <row r="1810" spans="3:4" x14ac:dyDescent="0.2">
      <c r="C1810" s="19"/>
      <c r="D1810" s="19"/>
    </row>
    <row r="1811" spans="3:4" x14ac:dyDescent="0.2">
      <c r="C1811" s="19"/>
      <c r="D1811" s="19"/>
    </row>
    <row r="1812" spans="3:4" x14ac:dyDescent="0.2">
      <c r="C1812" s="19"/>
      <c r="D1812" s="19"/>
    </row>
    <row r="1813" spans="3:4" x14ac:dyDescent="0.2">
      <c r="C1813" s="19"/>
      <c r="D1813" s="19"/>
    </row>
    <row r="1814" spans="3:4" x14ac:dyDescent="0.2">
      <c r="C1814" s="19"/>
      <c r="D1814" s="19"/>
    </row>
    <row r="1815" spans="3:4" x14ac:dyDescent="0.2">
      <c r="C1815" s="19"/>
      <c r="D1815" s="19"/>
    </row>
    <row r="1816" spans="3:4" x14ac:dyDescent="0.2">
      <c r="C1816" s="19"/>
      <c r="D1816" s="19"/>
    </row>
    <row r="1817" spans="3:4" x14ac:dyDescent="0.2">
      <c r="C1817" s="19"/>
      <c r="D1817" s="19"/>
    </row>
    <row r="1818" spans="3:4" x14ac:dyDescent="0.2">
      <c r="C1818" s="19"/>
      <c r="D1818" s="19"/>
    </row>
    <row r="1819" spans="3:4" x14ac:dyDescent="0.2">
      <c r="C1819" s="19"/>
      <c r="D1819" s="19"/>
    </row>
    <row r="1820" spans="3:4" x14ac:dyDescent="0.2">
      <c r="C1820" s="19"/>
      <c r="D1820" s="19"/>
    </row>
    <row r="1821" spans="3:4" x14ac:dyDescent="0.2">
      <c r="C1821" s="19"/>
      <c r="D1821" s="19"/>
    </row>
    <row r="1822" spans="3:4" x14ac:dyDescent="0.2">
      <c r="C1822" s="19"/>
      <c r="D1822" s="19"/>
    </row>
    <row r="1823" spans="3:4" x14ac:dyDescent="0.2">
      <c r="C1823" s="19"/>
      <c r="D1823" s="19"/>
    </row>
    <row r="1824" spans="3:4" x14ac:dyDescent="0.2">
      <c r="C1824" s="19"/>
      <c r="D1824" s="19"/>
    </row>
    <row r="1825" spans="3:4" x14ac:dyDescent="0.2">
      <c r="C1825" s="19"/>
      <c r="D1825" s="19"/>
    </row>
    <row r="1826" spans="3:4" x14ac:dyDescent="0.2">
      <c r="C1826" s="19"/>
      <c r="D1826" s="19"/>
    </row>
    <row r="1827" spans="3:4" x14ac:dyDescent="0.2">
      <c r="C1827" s="19"/>
      <c r="D1827" s="19"/>
    </row>
    <row r="1828" spans="3:4" x14ac:dyDescent="0.2">
      <c r="C1828" s="19"/>
      <c r="D1828" s="19"/>
    </row>
    <row r="1829" spans="3:4" x14ac:dyDescent="0.2">
      <c r="C1829" s="19"/>
      <c r="D1829" s="19"/>
    </row>
    <row r="1830" spans="3:4" x14ac:dyDescent="0.2">
      <c r="C1830" s="19"/>
      <c r="D1830" s="19"/>
    </row>
    <row r="1831" spans="3:4" x14ac:dyDescent="0.2">
      <c r="C1831" s="19"/>
      <c r="D1831" s="19"/>
    </row>
    <row r="1832" spans="3:4" x14ac:dyDescent="0.2">
      <c r="C1832" s="19"/>
      <c r="D1832" s="19"/>
    </row>
    <row r="1833" spans="3:4" x14ac:dyDescent="0.2">
      <c r="C1833" s="19"/>
      <c r="D1833" s="19"/>
    </row>
    <row r="1834" spans="3:4" x14ac:dyDescent="0.2">
      <c r="C1834" s="19"/>
      <c r="D1834" s="19"/>
    </row>
    <row r="1835" spans="3:4" x14ac:dyDescent="0.2">
      <c r="C1835" s="19"/>
      <c r="D1835" s="19"/>
    </row>
    <row r="1836" spans="3:4" x14ac:dyDescent="0.2">
      <c r="C1836" s="19"/>
      <c r="D1836" s="19"/>
    </row>
    <row r="1837" spans="3:4" x14ac:dyDescent="0.2">
      <c r="C1837" s="19"/>
      <c r="D1837" s="19"/>
    </row>
    <row r="1838" spans="3:4" x14ac:dyDescent="0.2">
      <c r="C1838" s="19"/>
      <c r="D1838" s="19"/>
    </row>
    <row r="1839" spans="3:4" x14ac:dyDescent="0.2">
      <c r="C1839" s="19"/>
      <c r="D1839" s="19"/>
    </row>
    <row r="1840" spans="3:4" x14ac:dyDescent="0.2">
      <c r="C1840" s="19"/>
      <c r="D1840" s="19"/>
    </row>
    <row r="1841" spans="3:4" x14ac:dyDescent="0.2">
      <c r="C1841" s="19"/>
      <c r="D1841" s="19"/>
    </row>
    <row r="1842" spans="3:4" x14ac:dyDescent="0.2">
      <c r="C1842" s="19"/>
      <c r="D1842" s="19"/>
    </row>
    <row r="1843" spans="3:4" x14ac:dyDescent="0.2">
      <c r="C1843" s="19"/>
      <c r="D1843" s="19"/>
    </row>
    <row r="1844" spans="3:4" x14ac:dyDescent="0.2">
      <c r="C1844" s="19"/>
      <c r="D1844" s="19"/>
    </row>
    <row r="1845" spans="3:4" x14ac:dyDescent="0.2">
      <c r="C1845" s="19"/>
      <c r="D1845" s="19"/>
    </row>
    <row r="1846" spans="3:4" x14ac:dyDescent="0.2">
      <c r="C1846" s="19"/>
      <c r="D1846" s="19"/>
    </row>
    <row r="1847" spans="3:4" x14ac:dyDescent="0.2">
      <c r="C1847" s="19"/>
      <c r="D1847" s="19"/>
    </row>
    <row r="1848" spans="3:4" x14ac:dyDescent="0.2">
      <c r="C1848" s="19"/>
      <c r="D1848" s="19"/>
    </row>
    <row r="1849" spans="3:4" x14ac:dyDescent="0.2">
      <c r="C1849" s="19"/>
      <c r="D1849" s="19"/>
    </row>
    <row r="1850" spans="3:4" x14ac:dyDescent="0.2">
      <c r="C1850" s="19"/>
      <c r="D1850" s="19"/>
    </row>
    <row r="1851" spans="3:4" x14ac:dyDescent="0.2">
      <c r="C1851" s="19"/>
      <c r="D1851" s="19"/>
    </row>
    <row r="1852" spans="3:4" x14ac:dyDescent="0.2">
      <c r="C1852" s="19"/>
      <c r="D1852" s="19"/>
    </row>
    <row r="1853" spans="3:4" x14ac:dyDescent="0.2">
      <c r="C1853" s="19"/>
      <c r="D1853" s="19"/>
    </row>
    <row r="1854" spans="3:4" x14ac:dyDescent="0.2">
      <c r="C1854" s="19"/>
      <c r="D1854" s="19"/>
    </row>
    <row r="1855" spans="3:4" x14ac:dyDescent="0.2">
      <c r="C1855" s="19"/>
      <c r="D1855" s="19"/>
    </row>
    <row r="1856" spans="3:4" x14ac:dyDescent="0.2">
      <c r="C1856" s="19"/>
      <c r="D1856" s="19"/>
    </row>
    <row r="1857" spans="3:4" x14ac:dyDescent="0.2">
      <c r="C1857" s="19"/>
      <c r="D1857" s="19"/>
    </row>
    <row r="1858" spans="3:4" x14ac:dyDescent="0.2">
      <c r="C1858" s="19"/>
      <c r="D1858" s="19"/>
    </row>
    <row r="1859" spans="3:4" x14ac:dyDescent="0.2">
      <c r="C1859" s="19"/>
      <c r="D1859" s="19"/>
    </row>
    <row r="1860" spans="3:4" x14ac:dyDescent="0.2">
      <c r="C1860" s="19"/>
      <c r="D1860" s="19"/>
    </row>
    <row r="1861" spans="3:4" x14ac:dyDescent="0.2">
      <c r="C1861" s="19"/>
      <c r="D1861" s="19"/>
    </row>
    <row r="1862" spans="3:4" x14ac:dyDescent="0.2">
      <c r="C1862" s="19"/>
      <c r="D1862" s="19"/>
    </row>
    <row r="1863" spans="3:4" x14ac:dyDescent="0.2">
      <c r="C1863" s="19"/>
      <c r="D1863" s="19"/>
    </row>
    <row r="1864" spans="3:4" x14ac:dyDescent="0.2">
      <c r="C1864" s="19"/>
      <c r="D1864" s="19"/>
    </row>
    <row r="1865" spans="3:4" x14ac:dyDescent="0.2">
      <c r="C1865" s="19"/>
      <c r="D1865" s="19"/>
    </row>
    <row r="1866" spans="3:4" x14ac:dyDescent="0.2">
      <c r="C1866" s="19"/>
      <c r="D1866" s="19"/>
    </row>
    <row r="1867" spans="3:4" x14ac:dyDescent="0.2">
      <c r="C1867" s="19"/>
      <c r="D1867" s="19"/>
    </row>
    <row r="1868" spans="3:4" x14ac:dyDescent="0.2">
      <c r="C1868" s="19"/>
      <c r="D1868" s="19"/>
    </row>
    <row r="1869" spans="3:4" x14ac:dyDescent="0.2">
      <c r="C1869" s="19"/>
      <c r="D1869" s="19"/>
    </row>
    <row r="1870" spans="3:4" x14ac:dyDescent="0.2">
      <c r="C1870" s="19"/>
      <c r="D1870" s="19"/>
    </row>
    <row r="1871" spans="3:4" x14ac:dyDescent="0.2">
      <c r="C1871" s="19"/>
      <c r="D1871" s="19"/>
    </row>
    <row r="1872" spans="3:4" x14ac:dyDescent="0.2">
      <c r="C1872" s="19"/>
      <c r="D1872" s="19"/>
    </row>
    <row r="1873" spans="3:4" x14ac:dyDescent="0.2">
      <c r="C1873" s="19"/>
      <c r="D1873" s="19"/>
    </row>
    <row r="1874" spans="3:4" x14ac:dyDescent="0.2">
      <c r="C1874" s="19"/>
      <c r="D1874" s="19"/>
    </row>
    <row r="1875" spans="3:4" x14ac:dyDescent="0.2">
      <c r="C1875" s="19"/>
      <c r="D1875" s="19"/>
    </row>
    <row r="1876" spans="3:4" x14ac:dyDescent="0.2">
      <c r="C1876" s="19"/>
      <c r="D1876" s="19"/>
    </row>
    <row r="1877" spans="3:4" x14ac:dyDescent="0.2">
      <c r="C1877" s="19"/>
      <c r="D1877" s="19"/>
    </row>
    <row r="1878" spans="3:4" x14ac:dyDescent="0.2">
      <c r="C1878" s="19"/>
      <c r="D1878" s="19"/>
    </row>
    <row r="1879" spans="3:4" x14ac:dyDescent="0.2">
      <c r="C1879" s="19"/>
      <c r="D1879" s="19"/>
    </row>
    <row r="1880" spans="3:4" x14ac:dyDescent="0.2">
      <c r="C1880" s="19"/>
      <c r="D1880" s="19"/>
    </row>
    <row r="1881" spans="3:4" x14ac:dyDescent="0.2">
      <c r="C1881" s="19"/>
      <c r="D1881" s="19"/>
    </row>
    <row r="1882" spans="3:4" x14ac:dyDescent="0.2">
      <c r="C1882" s="19"/>
      <c r="D1882" s="19"/>
    </row>
    <row r="1883" spans="3:4" x14ac:dyDescent="0.2">
      <c r="C1883" s="19"/>
      <c r="D1883" s="19"/>
    </row>
    <row r="1884" spans="3:4" x14ac:dyDescent="0.2">
      <c r="C1884" s="19"/>
      <c r="D1884" s="19"/>
    </row>
    <row r="1885" spans="3:4" x14ac:dyDescent="0.2">
      <c r="C1885" s="19"/>
      <c r="D1885" s="19"/>
    </row>
    <row r="1886" spans="3:4" x14ac:dyDescent="0.2">
      <c r="C1886" s="19"/>
      <c r="D1886" s="19"/>
    </row>
    <row r="1887" spans="3:4" x14ac:dyDescent="0.2">
      <c r="C1887" s="19"/>
      <c r="D1887" s="19"/>
    </row>
    <row r="1888" spans="3:4" x14ac:dyDescent="0.2">
      <c r="C1888" s="19"/>
      <c r="D1888" s="19"/>
    </row>
    <row r="1889" spans="3:4" x14ac:dyDescent="0.2">
      <c r="C1889" s="19"/>
      <c r="D1889" s="19"/>
    </row>
    <row r="1890" spans="3:4" x14ac:dyDescent="0.2">
      <c r="C1890" s="19"/>
      <c r="D1890" s="19"/>
    </row>
    <row r="1891" spans="3:4" x14ac:dyDescent="0.2">
      <c r="C1891" s="19"/>
      <c r="D1891" s="19"/>
    </row>
    <row r="1892" spans="3:4" x14ac:dyDescent="0.2">
      <c r="C1892" s="19"/>
      <c r="D1892" s="19"/>
    </row>
    <row r="1893" spans="3:4" x14ac:dyDescent="0.2">
      <c r="C1893" s="19"/>
      <c r="D1893" s="19"/>
    </row>
    <row r="1894" spans="3:4" x14ac:dyDescent="0.2">
      <c r="C1894" s="19"/>
      <c r="D1894" s="19"/>
    </row>
    <row r="1895" spans="3:4" x14ac:dyDescent="0.2">
      <c r="C1895" s="19"/>
      <c r="D1895" s="19"/>
    </row>
    <row r="1896" spans="3:4" x14ac:dyDescent="0.2">
      <c r="C1896" s="19"/>
      <c r="D1896" s="19"/>
    </row>
    <row r="1897" spans="3:4" x14ac:dyDescent="0.2">
      <c r="C1897" s="19"/>
      <c r="D1897" s="19"/>
    </row>
    <row r="1898" spans="3:4" x14ac:dyDescent="0.2">
      <c r="C1898" s="19"/>
      <c r="D1898" s="19"/>
    </row>
    <row r="1899" spans="3:4" x14ac:dyDescent="0.2">
      <c r="C1899" s="19"/>
      <c r="D1899" s="19"/>
    </row>
    <row r="1900" spans="3:4" x14ac:dyDescent="0.2">
      <c r="C1900" s="19"/>
      <c r="D1900" s="19"/>
    </row>
    <row r="1901" spans="3:4" x14ac:dyDescent="0.2">
      <c r="C1901" s="19"/>
      <c r="D1901" s="19"/>
    </row>
    <row r="1902" spans="3:4" x14ac:dyDescent="0.2">
      <c r="C1902" s="19"/>
      <c r="D1902" s="19"/>
    </row>
    <row r="1903" spans="3:4" x14ac:dyDescent="0.2">
      <c r="C1903" s="19"/>
      <c r="D1903" s="19"/>
    </row>
    <row r="1904" spans="3:4" x14ac:dyDescent="0.2">
      <c r="C1904" s="19"/>
      <c r="D1904" s="19"/>
    </row>
    <row r="1905" spans="3:4" x14ac:dyDescent="0.2">
      <c r="C1905" s="19"/>
      <c r="D1905" s="19"/>
    </row>
    <row r="1906" spans="3:4" x14ac:dyDescent="0.2">
      <c r="C1906" s="19"/>
      <c r="D1906" s="19"/>
    </row>
    <row r="1907" spans="3:4" x14ac:dyDescent="0.2">
      <c r="C1907" s="19"/>
      <c r="D1907" s="19"/>
    </row>
    <row r="1908" spans="3:4" x14ac:dyDescent="0.2">
      <c r="C1908" s="19"/>
      <c r="D1908" s="19"/>
    </row>
    <row r="1909" spans="3:4" x14ac:dyDescent="0.2">
      <c r="C1909" s="19"/>
      <c r="D1909" s="19"/>
    </row>
    <row r="1910" spans="3:4" x14ac:dyDescent="0.2">
      <c r="C1910" s="19"/>
      <c r="D1910" s="19"/>
    </row>
    <row r="1911" spans="3:4" x14ac:dyDescent="0.2">
      <c r="C1911" s="19"/>
      <c r="D1911" s="19"/>
    </row>
    <row r="1912" spans="3:4" x14ac:dyDescent="0.2">
      <c r="C1912" s="19"/>
      <c r="D1912" s="19"/>
    </row>
    <row r="1913" spans="3:4" x14ac:dyDescent="0.2">
      <c r="C1913" s="19"/>
      <c r="D1913" s="19"/>
    </row>
    <row r="1914" spans="3:4" x14ac:dyDescent="0.2">
      <c r="C1914" s="19"/>
      <c r="D1914" s="19"/>
    </row>
    <row r="1915" spans="3:4" x14ac:dyDescent="0.2">
      <c r="C1915" s="19"/>
      <c r="D1915" s="19"/>
    </row>
    <row r="1916" spans="3:4" x14ac:dyDescent="0.2">
      <c r="C1916" s="19"/>
      <c r="D1916" s="19"/>
    </row>
    <row r="1917" spans="3:4" x14ac:dyDescent="0.2">
      <c r="C1917" s="19"/>
      <c r="D1917" s="19"/>
    </row>
    <row r="1918" spans="3:4" x14ac:dyDescent="0.2">
      <c r="C1918" s="19"/>
      <c r="D1918" s="19"/>
    </row>
    <row r="1919" spans="3:4" x14ac:dyDescent="0.2">
      <c r="C1919" s="19"/>
      <c r="D1919" s="19"/>
    </row>
    <row r="1920" spans="3:4" x14ac:dyDescent="0.2">
      <c r="C1920" s="19"/>
      <c r="D1920" s="19"/>
    </row>
    <row r="1921" spans="3:4" x14ac:dyDescent="0.2">
      <c r="C1921" s="19"/>
      <c r="D1921" s="19"/>
    </row>
    <row r="1922" spans="3:4" x14ac:dyDescent="0.2">
      <c r="C1922" s="19"/>
      <c r="D1922" s="19"/>
    </row>
    <row r="1923" spans="3:4" x14ac:dyDescent="0.2">
      <c r="C1923" s="19"/>
      <c r="D1923" s="19"/>
    </row>
    <row r="1924" spans="3:4" x14ac:dyDescent="0.2">
      <c r="C1924" s="19"/>
      <c r="D1924" s="19"/>
    </row>
    <row r="1925" spans="3:4" x14ac:dyDescent="0.2">
      <c r="C1925" s="19"/>
      <c r="D1925" s="19"/>
    </row>
    <row r="1926" spans="3:4" x14ac:dyDescent="0.2">
      <c r="C1926" s="19"/>
      <c r="D1926" s="19"/>
    </row>
    <row r="1927" spans="3:4" x14ac:dyDescent="0.2">
      <c r="C1927" s="19"/>
      <c r="D1927" s="19"/>
    </row>
    <row r="1928" spans="3:4" x14ac:dyDescent="0.2">
      <c r="C1928" s="19"/>
      <c r="D1928" s="19"/>
    </row>
    <row r="1929" spans="3:4" x14ac:dyDescent="0.2">
      <c r="C1929" s="19"/>
      <c r="D1929" s="19"/>
    </row>
    <row r="1930" spans="3:4" x14ac:dyDescent="0.2">
      <c r="C1930" s="19"/>
      <c r="D1930" s="19"/>
    </row>
    <row r="1931" spans="3:4" x14ac:dyDescent="0.2">
      <c r="C1931" s="19"/>
      <c r="D1931" s="19"/>
    </row>
    <row r="1932" spans="3:4" x14ac:dyDescent="0.2">
      <c r="C1932" s="19"/>
      <c r="D1932" s="19"/>
    </row>
    <row r="1933" spans="3:4" x14ac:dyDescent="0.2">
      <c r="C1933" s="19"/>
      <c r="D1933" s="19"/>
    </row>
    <row r="1934" spans="3:4" x14ac:dyDescent="0.2">
      <c r="C1934" s="19"/>
      <c r="D1934" s="19"/>
    </row>
    <row r="1935" spans="3:4" x14ac:dyDescent="0.2">
      <c r="C1935" s="19"/>
      <c r="D1935" s="19"/>
    </row>
    <row r="1936" spans="3:4" x14ac:dyDescent="0.2">
      <c r="C1936" s="19"/>
      <c r="D1936" s="19"/>
    </row>
    <row r="1937" spans="3:4" x14ac:dyDescent="0.2">
      <c r="C1937" s="19"/>
      <c r="D1937" s="19"/>
    </row>
    <row r="1938" spans="3:4" x14ac:dyDescent="0.2">
      <c r="C1938" s="19"/>
      <c r="D1938" s="19"/>
    </row>
    <row r="1939" spans="3:4" x14ac:dyDescent="0.2">
      <c r="C1939" s="19"/>
      <c r="D1939" s="19"/>
    </row>
    <row r="1940" spans="3:4" x14ac:dyDescent="0.2">
      <c r="C1940" s="19"/>
      <c r="D1940" s="19"/>
    </row>
    <row r="1941" spans="3:4" x14ac:dyDescent="0.2">
      <c r="C1941" s="19"/>
      <c r="D1941" s="19"/>
    </row>
    <row r="1942" spans="3:4" x14ac:dyDescent="0.2">
      <c r="C1942" s="19"/>
      <c r="D1942" s="19"/>
    </row>
    <row r="1943" spans="3:4" x14ac:dyDescent="0.2">
      <c r="C1943" s="19"/>
      <c r="D1943" s="19"/>
    </row>
    <row r="1944" spans="3:4" x14ac:dyDescent="0.2">
      <c r="C1944" s="19"/>
      <c r="D1944" s="19"/>
    </row>
    <row r="1945" spans="3:4" x14ac:dyDescent="0.2">
      <c r="C1945" s="19"/>
      <c r="D1945" s="19"/>
    </row>
    <row r="1946" spans="3:4" x14ac:dyDescent="0.2">
      <c r="C1946" s="19"/>
      <c r="D1946" s="19"/>
    </row>
    <row r="1947" spans="3:4" x14ac:dyDescent="0.2">
      <c r="C1947" s="19"/>
      <c r="D1947" s="19"/>
    </row>
    <row r="1948" spans="3:4" x14ac:dyDescent="0.2">
      <c r="C1948" s="19"/>
      <c r="D1948" s="19"/>
    </row>
    <row r="1949" spans="3:4" x14ac:dyDescent="0.2">
      <c r="C1949" s="19"/>
      <c r="D1949" s="19"/>
    </row>
    <row r="1950" spans="3:4" x14ac:dyDescent="0.2">
      <c r="C1950" s="19"/>
      <c r="D1950" s="19"/>
    </row>
    <row r="1951" spans="3:4" x14ac:dyDescent="0.2">
      <c r="C1951" s="19"/>
      <c r="D1951" s="19"/>
    </row>
    <row r="1952" spans="3:4" x14ac:dyDescent="0.2">
      <c r="C1952" s="19"/>
      <c r="D1952" s="19"/>
    </row>
    <row r="1953" spans="3:4" x14ac:dyDescent="0.2">
      <c r="C1953" s="19"/>
      <c r="D1953" s="19"/>
    </row>
    <row r="1954" spans="3:4" x14ac:dyDescent="0.2">
      <c r="C1954" s="19"/>
      <c r="D1954" s="19"/>
    </row>
    <row r="1955" spans="3:4" x14ac:dyDescent="0.2">
      <c r="C1955" s="19"/>
      <c r="D1955" s="19"/>
    </row>
    <row r="1956" spans="3:4" x14ac:dyDescent="0.2">
      <c r="C1956" s="19"/>
      <c r="D1956" s="19"/>
    </row>
    <row r="1957" spans="3:4" x14ac:dyDescent="0.2">
      <c r="C1957" s="19"/>
      <c r="D1957" s="19"/>
    </row>
    <row r="1958" spans="3:4" x14ac:dyDescent="0.2">
      <c r="C1958" s="19"/>
      <c r="D1958" s="19"/>
    </row>
    <row r="1959" spans="3:4" x14ac:dyDescent="0.2">
      <c r="C1959" s="19"/>
      <c r="D1959" s="19"/>
    </row>
    <row r="1960" spans="3:4" x14ac:dyDescent="0.2">
      <c r="C1960" s="19"/>
      <c r="D1960" s="19"/>
    </row>
    <row r="1961" spans="3:4" x14ac:dyDescent="0.2">
      <c r="C1961" s="19"/>
      <c r="D1961" s="19"/>
    </row>
    <row r="1962" spans="3:4" x14ac:dyDescent="0.2">
      <c r="C1962" s="19"/>
      <c r="D1962" s="19"/>
    </row>
    <row r="1963" spans="3:4" x14ac:dyDescent="0.2">
      <c r="C1963" s="19"/>
      <c r="D1963" s="19"/>
    </row>
    <row r="1964" spans="3:4" x14ac:dyDescent="0.2">
      <c r="C1964" s="19"/>
      <c r="D1964" s="19"/>
    </row>
    <row r="1965" spans="3:4" x14ac:dyDescent="0.2">
      <c r="C1965" s="19"/>
      <c r="D1965" s="19"/>
    </row>
    <row r="1966" spans="3:4" x14ac:dyDescent="0.2">
      <c r="C1966" s="19"/>
      <c r="D1966" s="19"/>
    </row>
    <row r="1967" spans="3:4" x14ac:dyDescent="0.2">
      <c r="C1967" s="19"/>
      <c r="D1967" s="19"/>
    </row>
    <row r="1968" spans="3:4" x14ac:dyDescent="0.2">
      <c r="C1968" s="19"/>
      <c r="D1968" s="19"/>
    </row>
    <row r="1969" spans="3:4" x14ac:dyDescent="0.2">
      <c r="C1969" s="19"/>
      <c r="D1969" s="19"/>
    </row>
    <row r="1970" spans="3:4" x14ac:dyDescent="0.2">
      <c r="C1970" s="19"/>
      <c r="D1970" s="19"/>
    </row>
    <row r="1971" spans="3:4" x14ac:dyDescent="0.2">
      <c r="C1971" s="19"/>
      <c r="D1971" s="19"/>
    </row>
    <row r="1972" spans="3:4" x14ac:dyDescent="0.2">
      <c r="C1972" s="19"/>
      <c r="D1972" s="19"/>
    </row>
    <row r="1973" spans="3:4" x14ac:dyDescent="0.2">
      <c r="C1973" s="19"/>
      <c r="D1973" s="19"/>
    </row>
    <row r="1974" spans="3:4" x14ac:dyDescent="0.2">
      <c r="C1974" s="19"/>
      <c r="D1974" s="19"/>
    </row>
    <row r="1975" spans="3:4" x14ac:dyDescent="0.2">
      <c r="C1975" s="19"/>
      <c r="D1975" s="19"/>
    </row>
    <row r="1976" spans="3:4" x14ac:dyDescent="0.2">
      <c r="C1976" s="19"/>
      <c r="D1976" s="19"/>
    </row>
    <row r="1977" spans="3:4" x14ac:dyDescent="0.2">
      <c r="C1977" s="19"/>
      <c r="D1977" s="19"/>
    </row>
    <row r="1978" spans="3:4" x14ac:dyDescent="0.2">
      <c r="C1978" s="19"/>
      <c r="D1978" s="19"/>
    </row>
    <row r="1979" spans="3:4" x14ac:dyDescent="0.2">
      <c r="C1979" s="19"/>
      <c r="D1979" s="19"/>
    </row>
    <row r="1980" spans="3:4" x14ac:dyDescent="0.2">
      <c r="C1980" s="19"/>
      <c r="D1980" s="19"/>
    </row>
    <row r="1981" spans="3:4" x14ac:dyDescent="0.2">
      <c r="C1981" s="19"/>
      <c r="D1981" s="19"/>
    </row>
    <row r="1982" spans="3:4" x14ac:dyDescent="0.2">
      <c r="C1982" s="19"/>
      <c r="D1982" s="19"/>
    </row>
    <row r="1983" spans="3:4" x14ac:dyDescent="0.2">
      <c r="C1983" s="19"/>
      <c r="D1983" s="19"/>
    </row>
    <row r="1984" spans="3:4" x14ac:dyDescent="0.2">
      <c r="C1984" s="19"/>
      <c r="D1984" s="19"/>
    </row>
    <row r="1985" spans="3:4" x14ac:dyDescent="0.2">
      <c r="C1985" s="19"/>
      <c r="D1985" s="19"/>
    </row>
    <row r="1986" spans="3:4" x14ac:dyDescent="0.2">
      <c r="C1986" s="19"/>
      <c r="D1986" s="19"/>
    </row>
    <row r="1987" spans="3:4" x14ac:dyDescent="0.2">
      <c r="C1987" s="19"/>
      <c r="D1987" s="19"/>
    </row>
    <row r="1988" spans="3:4" x14ac:dyDescent="0.2">
      <c r="C1988" s="19"/>
      <c r="D1988" s="19"/>
    </row>
    <row r="1989" spans="3:4" x14ac:dyDescent="0.2">
      <c r="C1989" s="19"/>
      <c r="D1989" s="19"/>
    </row>
    <row r="1990" spans="3:4" x14ac:dyDescent="0.2">
      <c r="C1990" s="19"/>
      <c r="D1990" s="19"/>
    </row>
    <row r="1991" spans="3:4" x14ac:dyDescent="0.2">
      <c r="C1991" s="19"/>
      <c r="D1991" s="19"/>
    </row>
    <row r="1992" spans="3:4" x14ac:dyDescent="0.2">
      <c r="C1992" s="19"/>
      <c r="D1992" s="19"/>
    </row>
    <row r="1993" spans="3:4" x14ac:dyDescent="0.2">
      <c r="C1993" s="19"/>
      <c r="D1993" s="19"/>
    </row>
    <row r="1994" spans="3:4" x14ac:dyDescent="0.2">
      <c r="C1994" s="19"/>
      <c r="D1994" s="19"/>
    </row>
    <row r="1995" spans="3:4" x14ac:dyDescent="0.2">
      <c r="C1995" s="19"/>
      <c r="D1995" s="19"/>
    </row>
    <row r="1996" spans="3:4" x14ac:dyDescent="0.2">
      <c r="C1996" s="19"/>
      <c r="D1996" s="19"/>
    </row>
    <row r="1997" spans="3:4" x14ac:dyDescent="0.2">
      <c r="C1997" s="19"/>
      <c r="D1997" s="19"/>
    </row>
    <row r="1998" spans="3:4" x14ac:dyDescent="0.2">
      <c r="C1998" s="19"/>
      <c r="D1998" s="19"/>
    </row>
    <row r="1999" spans="3:4" x14ac:dyDescent="0.2">
      <c r="C1999" s="19"/>
      <c r="D1999" s="19"/>
    </row>
    <row r="2000" spans="3:4" x14ac:dyDescent="0.2">
      <c r="C2000" s="19"/>
      <c r="D2000" s="19"/>
    </row>
    <row r="2001" spans="3:4" x14ac:dyDescent="0.2">
      <c r="C2001" s="19"/>
      <c r="D2001" s="19"/>
    </row>
    <row r="2002" spans="3:4" x14ac:dyDescent="0.2">
      <c r="C2002" s="19"/>
      <c r="D2002" s="19"/>
    </row>
    <row r="2003" spans="3:4" x14ac:dyDescent="0.2">
      <c r="C2003" s="19"/>
      <c r="D2003" s="19"/>
    </row>
    <row r="2004" spans="3:4" x14ac:dyDescent="0.2">
      <c r="C2004" s="19"/>
      <c r="D2004" s="19"/>
    </row>
    <row r="2005" spans="3:4" x14ac:dyDescent="0.2">
      <c r="C2005" s="19"/>
      <c r="D2005" s="19"/>
    </row>
    <row r="2006" spans="3:4" x14ac:dyDescent="0.2">
      <c r="C2006" s="19"/>
      <c r="D2006" s="19"/>
    </row>
    <row r="2007" spans="3:4" x14ac:dyDescent="0.2">
      <c r="C2007" s="19"/>
      <c r="D2007" s="19"/>
    </row>
    <row r="2008" spans="3:4" x14ac:dyDescent="0.2">
      <c r="C2008" s="19"/>
      <c r="D2008" s="19"/>
    </row>
    <row r="2009" spans="3:4" x14ac:dyDescent="0.2">
      <c r="C2009" s="19"/>
      <c r="D2009" s="19"/>
    </row>
    <row r="2010" spans="3:4" x14ac:dyDescent="0.2">
      <c r="C2010" s="19"/>
      <c r="D2010" s="19"/>
    </row>
    <row r="2011" spans="3:4" x14ac:dyDescent="0.2">
      <c r="C2011" s="19"/>
      <c r="D2011" s="19"/>
    </row>
    <row r="2012" spans="3:4" x14ac:dyDescent="0.2">
      <c r="C2012" s="19"/>
      <c r="D2012" s="19"/>
    </row>
    <row r="2013" spans="3:4" x14ac:dyDescent="0.2">
      <c r="C2013" s="19"/>
      <c r="D2013" s="19"/>
    </row>
    <row r="2014" spans="3:4" x14ac:dyDescent="0.2">
      <c r="C2014" s="19"/>
      <c r="D2014" s="19"/>
    </row>
    <row r="2015" spans="3:4" x14ac:dyDescent="0.2">
      <c r="C2015" s="19"/>
      <c r="D2015" s="19"/>
    </row>
    <row r="2016" spans="3:4" x14ac:dyDescent="0.2">
      <c r="C2016" s="19"/>
      <c r="D2016" s="19"/>
    </row>
    <row r="2017" spans="3:4" x14ac:dyDescent="0.2">
      <c r="C2017" s="19"/>
      <c r="D2017" s="19"/>
    </row>
    <row r="2018" spans="3:4" x14ac:dyDescent="0.2">
      <c r="C2018" s="19"/>
      <c r="D2018" s="19"/>
    </row>
    <row r="2019" spans="3:4" x14ac:dyDescent="0.2">
      <c r="C2019" s="19"/>
      <c r="D2019" s="19"/>
    </row>
    <row r="2020" spans="3:4" x14ac:dyDescent="0.2">
      <c r="C2020" s="19"/>
      <c r="D2020" s="19"/>
    </row>
    <row r="2021" spans="3:4" x14ac:dyDescent="0.2">
      <c r="C2021" s="19"/>
      <c r="D2021" s="19"/>
    </row>
    <row r="2022" spans="3:4" x14ac:dyDescent="0.2">
      <c r="C2022" s="19"/>
      <c r="D2022" s="19"/>
    </row>
    <row r="2023" spans="3:4" x14ac:dyDescent="0.2">
      <c r="C2023" s="19"/>
      <c r="D2023" s="19"/>
    </row>
    <row r="2024" spans="3:4" x14ac:dyDescent="0.2">
      <c r="C2024" s="19"/>
      <c r="D2024" s="19"/>
    </row>
    <row r="2025" spans="3:4" x14ac:dyDescent="0.2">
      <c r="C2025" s="19"/>
      <c r="D2025" s="19"/>
    </row>
    <row r="2026" spans="3:4" x14ac:dyDescent="0.2">
      <c r="C2026" s="19"/>
      <c r="D2026" s="19"/>
    </row>
    <row r="2027" spans="3:4" x14ac:dyDescent="0.2">
      <c r="C2027" s="19"/>
      <c r="D2027" s="19"/>
    </row>
    <row r="2028" spans="3:4" x14ac:dyDescent="0.2">
      <c r="C2028" s="19"/>
      <c r="D2028" s="19"/>
    </row>
    <row r="2029" spans="3:4" x14ac:dyDescent="0.2">
      <c r="C2029" s="19"/>
      <c r="D2029" s="19"/>
    </row>
    <row r="2030" spans="3:4" x14ac:dyDescent="0.2">
      <c r="C2030" s="19"/>
      <c r="D2030" s="19"/>
    </row>
    <row r="2031" spans="3:4" x14ac:dyDescent="0.2">
      <c r="C2031" s="19"/>
      <c r="D2031" s="19"/>
    </row>
    <row r="2032" spans="3:4" x14ac:dyDescent="0.2">
      <c r="C2032" s="19"/>
      <c r="D2032" s="19"/>
    </row>
    <row r="2033" spans="3:4" x14ac:dyDescent="0.2">
      <c r="C2033" s="19"/>
      <c r="D2033" s="19"/>
    </row>
    <row r="2034" spans="3:4" x14ac:dyDescent="0.2">
      <c r="C2034" s="19"/>
      <c r="D2034" s="19"/>
    </row>
    <row r="2035" spans="3:4" x14ac:dyDescent="0.2">
      <c r="C2035" s="19"/>
      <c r="D2035" s="19"/>
    </row>
    <row r="2036" spans="3:4" x14ac:dyDescent="0.2">
      <c r="C2036" s="19"/>
      <c r="D2036" s="19"/>
    </row>
    <row r="2037" spans="3:4" x14ac:dyDescent="0.2">
      <c r="C2037" s="19"/>
      <c r="D2037" s="19"/>
    </row>
    <row r="2038" spans="3:4" x14ac:dyDescent="0.2">
      <c r="C2038" s="19"/>
      <c r="D2038" s="19"/>
    </row>
    <row r="2039" spans="3:4" x14ac:dyDescent="0.2">
      <c r="C2039" s="19"/>
      <c r="D2039" s="19"/>
    </row>
    <row r="2040" spans="3:4" x14ac:dyDescent="0.2">
      <c r="C2040" s="19"/>
      <c r="D2040" s="19"/>
    </row>
    <row r="2041" spans="3:4" x14ac:dyDescent="0.2">
      <c r="C2041" s="19"/>
      <c r="D2041" s="19"/>
    </row>
    <row r="2042" spans="3:4" x14ac:dyDescent="0.2">
      <c r="C2042" s="19"/>
      <c r="D2042" s="19"/>
    </row>
    <row r="2043" spans="3:4" x14ac:dyDescent="0.2">
      <c r="C2043" s="19"/>
      <c r="D2043" s="19"/>
    </row>
    <row r="2044" spans="3:4" x14ac:dyDescent="0.2">
      <c r="C2044" s="19"/>
      <c r="D2044" s="19"/>
    </row>
    <row r="2045" spans="3:4" x14ac:dyDescent="0.2">
      <c r="C2045" s="19"/>
      <c r="D2045" s="19"/>
    </row>
    <row r="2046" spans="3:4" x14ac:dyDescent="0.2">
      <c r="C2046" s="19"/>
      <c r="D2046" s="19"/>
    </row>
    <row r="2047" spans="3:4" x14ac:dyDescent="0.2">
      <c r="C2047" s="19"/>
      <c r="D2047" s="19"/>
    </row>
    <row r="2048" spans="3:4" x14ac:dyDescent="0.2">
      <c r="C2048" s="19"/>
      <c r="D2048" s="19"/>
    </row>
    <row r="2049" spans="3:4" x14ac:dyDescent="0.2">
      <c r="C2049" s="19"/>
      <c r="D2049" s="19"/>
    </row>
    <row r="2050" spans="3:4" x14ac:dyDescent="0.2">
      <c r="C2050" s="19"/>
      <c r="D2050" s="19"/>
    </row>
    <row r="2051" spans="3:4" x14ac:dyDescent="0.2">
      <c r="C2051" s="19"/>
      <c r="D2051" s="19"/>
    </row>
    <row r="2052" spans="3:4" x14ac:dyDescent="0.2">
      <c r="C2052" s="19"/>
      <c r="D2052" s="19"/>
    </row>
    <row r="2053" spans="3:4" x14ac:dyDescent="0.2">
      <c r="C2053" s="19"/>
      <c r="D2053" s="19"/>
    </row>
    <row r="2054" spans="3:4" x14ac:dyDescent="0.2">
      <c r="C2054" s="19"/>
      <c r="D2054" s="19"/>
    </row>
    <row r="2055" spans="3:4" x14ac:dyDescent="0.2">
      <c r="C2055" s="19"/>
      <c r="D2055" s="19"/>
    </row>
    <row r="2056" spans="3:4" x14ac:dyDescent="0.2">
      <c r="C2056" s="19"/>
      <c r="D2056" s="19"/>
    </row>
    <row r="2057" spans="3:4" x14ac:dyDescent="0.2">
      <c r="C2057" s="19"/>
      <c r="D2057" s="19"/>
    </row>
    <row r="2058" spans="3:4" x14ac:dyDescent="0.2">
      <c r="C2058" s="19"/>
      <c r="D2058" s="19"/>
    </row>
    <row r="2059" spans="3:4" x14ac:dyDescent="0.2">
      <c r="C2059" s="19"/>
      <c r="D2059" s="19"/>
    </row>
    <row r="2060" spans="3:4" x14ac:dyDescent="0.2">
      <c r="C2060" s="19"/>
      <c r="D2060" s="19"/>
    </row>
    <row r="2061" spans="3:4" x14ac:dyDescent="0.2">
      <c r="C2061" s="19"/>
      <c r="D2061" s="19"/>
    </row>
    <row r="2062" spans="3:4" x14ac:dyDescent="0.2">
      <c r="C2062" s="19"/>
      <c r="D2062" s="19"/>
    </row>
    <row r="2063" spans="3:4" x14ac:dyDescent="0.2">
      <c r="C2063" s="19"/>
      <c r="D2063" s="19"/>
    </row>
    <row r="2064" spans="3:4" x14ac:dyDescent="0.2">
      <c r="C2064" s="19"/>
      <c r="D2064" s="19"/>
    </row>
    <row r="2065" spans="3:4" x14ac:dyDescent="0.2">
      <c r="C2065" s="19"/>
      <c r="D2065" s="19"/>
    </row>
    <row r="2066" spans="3:4" x14ac:dyDescent="0.2">
      <c r="C2066" s="19"/>
      <c r="D2066" s="19"/>
    </row>
    <row r="2067" spans="3:4" x14ac:dyDescent="0.2">
      <c r="C2067" s="19"/>
      <c r="D2067" s="19"/>
    </row>
    <row r="2068" spans="3:4" x14ac:dyDescent="0.2">
      <c r="C2068" s="19"/>
      <c r="D2068" s="19"/>
    </row>
    <row r="2069" spans="3:4" x14ac:dyDescent="0.2">
      <c r="C2069" s="19"/>
      <c r="D2069" s="19"/>
    </row>
    <row r="2070" spans="3:4" x14ac:dyDescent="0.2">
      <c r="C2070" s="19"/>
      <c r="D2070" s="19"/>
    </row>
    <row r="2071" spans="3:4" x14ac:dyDescent="0.2">
      <c r="C2071" s="19"/>
      <c r="D2071" s="19"/>
    </row>
    <row r="2072" spans="3:4" x14ac:dyDescent="0.2">
      <c r="C2072" s="19"/>
      <c r="D2072" s="19"/>
    </row>
    <row r="2073" spans="3:4" x14ac:dyDescent="0.2">
      <c r="C2073" s="19"/>
      <c r="D2073" s="19"/>
    </row>
    <row r="2074" spans="3:4" x14ac:dyDescent="0.2">
      <c r="C2074" s="19"/>
      <c r="D2074" s="19"/>
    </row>
    <row r="2075" spans="3:4" x14ac:dyDescent="0.2">
      <c r="C2075" s="19"/>
      <c r="D2075" s="19"/>
    </row>
    <row r="2076" spans="3:4" x14ac:dyDescent="0.2">
      <c r="C2076" s="19"/>
      <c r="D2076" s="19"/>
    </row>
    <row r="2077" spans="3:4" x14ac:dyDescent="0.2">
      <c r="C2077" s="19"/>
      <c r="D2077" s="19"/>
    </row>
    <row r="2078" spans="3:4" x14ac:dyDescent="0.2">
      <c r="C2078" s="19"/>
      <c r="D2078" s="19"/>
    </row>
    <row r="2079" spans="3:4" x14ac:dyDescent="0.2">
      <c r="C2079" s="19"/>
      <c r="D2079" s="19"/>
    </row>
    <row r="2080" spans="3:4" x14ac:dyDescent="0.2">
      <c r="C2080" s="19"/>
      <c r="D2080" s="19"/>
    </row>
    <row r="2081" spans="3:4" x14ac:dyDescent="0.2">
      <c r="C2081" s="19"/>
      <c r="D2081" s="19"/>
    </row>
    <row r="2082" spans="3:4" x14ac:dyDescent="0.2">
      <c r="C2082" s="19"/>
      <c r="D2082" s="19"/>
    </row>
    <row r="2083" spans="3:4" x14ac:dyDescent="0.2">
      <c r="C2083" s="19"/>
      <c r="D2083" s="19"/>
    </row>
    <row r="2084" spans="3:4" x14ac:dyDescent="0.2">
      <c r="C2084" s="19"/>
      <c r="D2084" s="19"/>
    </row>
    <row r="2085" spans="3:4" x14ac:dyDescent="0.2">
      <c r="C2085" s="19"/>
      <c r="D2085" s="19"/>
    </row>
    <row r="2086" spans="3:4" x14ac:dyDescent="0.2">
      <c r="C2086" s="19"/>
      <c r="D2086" s="19"/>
    </row>
    <row r="2087" spans="3:4" x14ac:dyDescent="0.2">
      <c r="C2087" s="19"/>
      <c r="D2087" s="19"/>
    </row>
    <row r="2088" spans="3:4" x14ac:dyDescent="0.2">
      <c r="C2088" s="19"/>
      <c r="D2088" s="19"/>
    </row>
    <row r="2089" spans="3:4" x14ac:dyDescent="0.2">
      <c r="C2089" s="19"/>
      <c r="D2089" s="19"/>
    </row>
    <row r="2090" spans="3:4" x14ac:dyDescent="0.2">
      <c r="C2090" s="19"/>
      <c r="D2090" s="19"/>
    </row>
    <row r="2091" spans="3:4" x14ac:dyDescent="0.2">
      <c r="C2091" s="19"/>
      <c r="D2091" s="19"/>
    </row>
    <row r="2092" spans="3:4" x14ac:dyDescent="0.2">
      <c r="C2092" s="19"/>
      <c r="D2092" s="19"/>
    </row>
    <row r="2093" spans="3:4" x14ac:dyDescent="0.2">
      <c r="C2093" s="19"/>
      <c r="D2093" s="19"/>
    </row>
    <row r="2094" spans="3:4" x14ac:dyDescent="0.2">
      <c r="C2094" s="19"/>
      <c r="D2094" s="19"/>
    </row>
    <row r="2095" spans="3:4" x14ac:dyDescent="0.2">
      <c r="C2095" s="19"/>
      <c r="D2095" s="19"/>
    </row>
    <row r="2096" spans="3:4" x14ac:dyDescent="0.2">
      <c r="C2096" s="19"/>
      <c r="D2096" s="19"/>
    </row>
    <row r="2097" spans="3:4" x14ac:dyDescent="0.2">
      <c r="C2097" s="19"/>
      <c r="D2097" s="19"/>
    </row>
    <row r="2098" spans="3:4" x14ac:dyDescent="0.2">
      <c r="C2098" s="19"/>
      <c r="D2098" s="19"/>
    </row>
    <row r="2099" spans="3:4" x14ac:dyDescent="0.2">
      <c r="C2099" s="19"/>
      <c r="D2099" s="19"/>
    </row>
    <row r="2100" spans="3:4" x14ac:dyDescent="0.2">
      <c r="C2100" s="19"/>
      <c r="D2100" s="19"/>
    </row>
    <row r="2101" spans="3:4" x14ac:dyDescent="0.2">
      <c r="C2101" s="19"/>
      <c r="D2101" s="19"/>
    </row>
    <row r="2102" spans="3:4" x14ac:dyDescent="0.2">
      <c r="C2102" s="19"/>
      <c r="D2102" s="19"/>
    </row>
    <row r="2103" spans="3:4" x14ac:dyDescent="0.2">
      <c r="C2103" s="19"/>
      <c r="D2103" s="19"/>
    </row>
    <row r="2104" spans="3:4" x14ac:dyDescent="0.2">
      <c r="C2104" s="19"/>
      <c r="D2104" s="19"/>
    </row>
    <row r="2105" spans="3:4" x14ac:dyDescent="0.2">
      <c r="C2105" s="19"/>
      <c r="D2105" s="19"/>
    </row>
    <row r="2106" spans="3:4" x14ac:dyDescent="0.2">
      <c r="C2106" s="19"/>
      <c r="D2106" s="19"/>
    </row>
    <row r="2107" spans="3:4" x14ac:dyDescent="0.2">
      <c r="C2107" s="19"/>
      <c r="D2107" s="19"/>
    </row>
    <row r="2108" spans="3:4" x14ac:dyDescent="0.2">
      <c r="C2108" s="19"/>
      <c r="D2108" s="19"/>
    </row>
    <row r="2109" spans="3:4" x14ac:dyDescent="0.2">
      <c r="C2109" s="19"/>
      <c r="D2109" s="19"/>
    </row>
    <row r="2110" spans="3:4" x14ac:dyDescent="0.2">
      <c r="C2110" s="19"/>
      <c r="D2110" s="19"/>
    </row>
    <row r="2111" spans="3:4" x14ac:dyDescent="0.2">
      <c r="C2111" s="19"/>
      <c r="D2111" s="19"/>
    </row>
    <row r="2112" spans="3:4" x14ac:dyDescent="0.2">
      <c r="C2112" s="19"/>
      <c r="D2112" s="19"/>
    </row>
    <row r="2113" spans="3:4" x14ac:dyDescent="0.2">
      <c r="C2113" s="19"/>
      <c r="D2113" s="19"/>
    </row>
    <row r="2114" spans="3:4" x14ac:dyDescent="0.2">
      <c r="C2114" s="19"/>
      <c r="D2114" s="19"/>
    </row>
    <row r="2115" spans="3:4" x14ac:dyDescent="0.2">
      <c r="C2115" s="19"/>
      <c r="D2115" s="19"/>
    </row>
    <row r="2116" spans="3:4" x14ac:dyDescent="0.2">
      <c r="C2116" s="19"/>
      <c r="D2116" s="19"/>
    </row>
    <row r="2117" spans="3:4" x14ac:dyDescent="0.2">
      <c r="C2117" s="19"/>
      <c r="D2117" s="19"/>
    </row>
    <row r="2118" spans="3:4" x14ac:dyDescent="0.2">
      <c r="C2118" s="19"/>
      <c r="D2118" s="19"/>
    </row>
    <row r="2119" spans="3:4" x14ac:dyDescent="0.2">
      <c r="C2119" s="19"/>
      <c r="D2119" s="19"/>
    </row>
    <row r="2120" spans="3:4" x14ac:dyDescent="0.2">
      <c r="C2120" s="19"/>
      <c r="D2120" s="19"/>
    </row>
    <row r="2121" spans="3:4" x14ac:dyDescent="0.2">
      <c r="C2121" s="19"/>
      <c r="D2121" s="19"/>
    </row>
    <row r="2122" spans="3:4" x14ac:dyDescent="0.2">
      <c r="C2122" s="19"/>
      <c r="D2122" s="19"/>
    </row>
    <row r="2123" spans="3:4" x14ac:dyDescent="0.2">
      <c r="C2123" s="19"/>
      <c r="D2123" s="19"/>
    </row>
    <row r="2124" spans="3:4" x14ac:dyDescent="0.2">
      <c r="C2124" s="19"/>
      <c r="D2124" s="19"/>
    </row>
    <row r="2125" spans="3:4" x14ac:dyDescent="0.2">
      <c r="C2125" s="19"/>
      <c r="D2125" s="19"/>
    </row>
    <row r="2126" spans="3:4" x14ac:dyDescent="0.2">
      <c r="C2126" s="19"/>
      <c r="D2126" s="19"/>
    </row>
    <row r="2127" spans="3:4" x14ac:dyDescent="0.2">
      <c r="C2127" s="19"/>
      <c r="D2127" s="19"/>
    </row>
    <row r="2128" spans="3:4" x14ac:dyDescent="0.2">
      <c r="C2128" s="19"/>
      <c r="D2128" s="19"/>
    </row>
    <row r="2129" spans="3:4" x14ac:dyDescent="0.2">
      <c r="C2129" s="19"/>
      <c r="D2129" s="19"/>
    </row>
    <row r="2130" spans="3:4" x14ac:dyDescent="0.2">
      <c r="C2130" s="19"/>
      <c r="D2130" s="19"/>
    </row>
    <row r="2131" spans="3:4" x14ac:dyDescent="0.2">
      <c r="C2131" s="19"/>
      <c r="D2131" s="19"/>
    </row>
    <row r="2132" spans="3:4" x14ac:dyDescent="0.2">
      <c r="C2132" s="19"/>
      <c r="D2132" s="19"/>
    </row>
    <row r="2133" spans="3:4" x14ac:dyDescent="0.2">
      <c r="C2133" s="19"/>
      <c r="D2133" s="19"/>
    </row>
    <row r="2134" spans="3:4" x14ac:dyDescent="0.2">
      <c r="C2134" s="19"/>
      <c r="D2134" s="19"/>
    </row>
    <row r="2135" spans="3:4" x14ac:dyDescent="0.2">
      <c r="C2135" s="19"/>
      <c r="D2135" s="19"/>
    </row>
    <row r="2136" spans="3:4" x14ac:dyDescent="0.2">
      <c r="C2136" s="19"/>
      <c r="D2136" s="19"/>
    </row>
    <row r="2137" spans="3:4" x14ac:dyDescent="0.2">
      <c r="C2137" s="19"/>
      <c r="D2137" s="19"/>
    </row>
    <row r="2138" spans="3:4" x14ac:dyDescent="0.2">
      <c r="C2138" s="19"/>
      <c r="D2138" s="19"/>
    </row>
    <row r="2139" spans="3:4" x14ac:dyDescent="0.2">
      <c r="C2139" s="19"/>
      <c r="D2139" s="19"/>
    </row>
    <row r="2140" spans="3:4" x14ac:dyDescent="0.2">
      <c r="C2140" s="19"/>
      <c r="D2140" s="19"/>
    </row>
    <row r="2141" spans="3:4" x14ac:dyDescent="0.2">
      <c r="C2141" s="19"/>
      <c r="D2141" s="19"/>
    </row>
    <row r="2142" spans="3:4" x14ac:dyDescent="0.2">
      <c r="C2142" s="19"/>
      <c r="D2142" s="19"/>
    </row>
    <row r="2143" spans="3:4" x14ac:dyDescent="0.2">
      <c r="C2143" s="19"/>
      <c r="D2143" s="19"/>
    </row>
    <row r="2144" spans="3:4" x14ac:dyDescent="0.2">
      <c r="C2144" s="19"/>
      <c r="D2144" s="19"/>
    </row>
    <row r="2145" spans="3:4" x14ac:dyDescent="0.2">
      <c r="C2145" s="19"/>
      <c r="D2145" s="19"/>
    </row>
    <row r="2146" spans="3:4" x14ac:dyDescent="0.2">
      <c r="C2146" s="19"/>
      <c r="D2146" s="19"/>
    </row>
    <row r="2147" spans="3:4" x14ac:dyDescent="0.2">
      <c r="C2147" s="19"/>
      <c r="D2147" s="19"/>
    </row>
    <row r="2148" spans="3:4" x14ac:dyDescent="0.2">
      <c r="C2148" s="19"/>
      <c r="D2148" s="19"/>
    </row>
    <row r="2149" spans="3:4" x14ac:dyDescent="0.2">
      <c r="C2149" s="19"/>
      <c r="D2149" s="19"/>
    </row>
    <row r="2150" spans="3:4" x14ac:dyDescent="0.2">
      <c r="C2150" s="19"/>
      <c r="D2150" s="19"/>
    </row>
    <row r="2151" spans="3:4" x14ac:dyDescent="0.2">
      <c r="C2151" s="19"/>
      <c r="D2151" s="19"/>
    </row>
    <row r="2152" spans="3:4" x14ac:dyDescent="0.2">
      <c r="C2152" s="19"/>
      <c r="D2152" s="19"/>
    </row>
    <row r="2153" spans="3:4" x14ac:dyDescent="0.2">
      <c r="C2153" s="19"/>
      <c r="D2153" s="19"/>
    </row>
    <row r="2154" spans="3:4" x14ac:dyDescent="0.2">
      <c r="C2154" s="19"/>
      <c r="D2154" s="19"/>
    </row>
    <row r="2155" spans="3:4" x14ac:dyDescent="0.2">
      <c r="C2155" s="19"/>
      <c r="D2155" s="19"/>
    </row>
    <row r="2156" spans="3:4" x14ac:dyDescent="0.2">
      <c r="C2156" s="19"/>
      <c r="D2156" s="19"/>
    </row>
    <row r="2157" spans="3:4" x14ac:dyDescent="0.2">
      <c r="C2157" s="19"/>
      <c r="D2157" s="19"/>
    </row>
    <row r="2158" spans="3:4" x14ac:dyDescent="0.2">
      <c r="C2158" s="19"/>
      <c r="D2158" s="19"/>
    </row>
    <row r="2159" spans="3:4" x14ac:dyDescent="0.2">
      <c r="C2159" s="19"/>
      <c r="D2159" s="19"/>
    </row>
    <row r="2160" spans="3:4" x14ac:dyDescent="0.2">
      <c r="C2160" s="19"/>
      <c r="D2160" s="19"/>
    </row>
    <row r="2161" spans="3:4" x14ac:dyDescent="0.2">
      <c r="C2161" s="19"/>
      <c r="D2161" s="19"/>
    </row>
    <row r="2162" spans="3:4" x14ac:dyDescent="0.2">
      <c r="C2162" s="19"/>
      <c r="D2162" s="19"/>
    </row>
    <row r="2163" spans="3:4" x14ac:dyDescent="0.2">
      <c r="C2163" s="19"/>
      <c r="D2163" s="19"/>
    </row>
    <row r="2164" spans="3:4" x14ac:dyDescent="0.2">
      <c r="C2164" s="19"/>
      <c r="D2164" s="19"/>
    </row>
    <row r="2165" spans="3:4" x14ac:dyDescent="0.2">
      <c r="C2165" s="19"/>
      <c r="D2165" s="19"/>
    </row>
    <row r="2166" spans="3:4" x14ac:dyDescent="0.2">
      <c r="C2166" s="19"/>
      <c r="D2166" s="19"/>
    </row>
    <row r="2167" spans="3:4" x14ac:dyDescent="0.2">
      <c r="C2167" s="19"/>
      <c r="D2167" s="19"/>
    </row>
    <row r="2168" spans="3:4" x14ac:dyDescent="0.2">
      <c r="C2168" s="19"/>
      <c r="D2168" s="19"/>
    </row>
    <row r="2169" spans="3:4" x14ac:dyDescent="0.2">
      <c r="C2169" s="19"/>
      <c r="D2169" s="19"/>
    </row>
    <row r="2170" spans="3:4" x14ac:dyDescent="0.2">
      <c r="C2170" s="19"/>
      <c r="D2170" s="19"/>
    </row>
    <row r="2171" spans="3:4" x14ac:dyDescent="0.2">
      <c r="C2171" s="19"/>
      <c r="D2171" s="19"/>
    </row>
    <row r="2172" spans="3:4" x14ac:dyDescent="0.2">
      <c r="C2172" s="19"/>
      <c r="D2172" s="19"/>
    </row>
    <row r="2173" spans="3:4" x14ac:dyDescent="0.2">
      <c r="C2173" s="19"/>
      <c r="D2173" s="19"/>
    </row>
    <row r="2174" spans="3:4" x14ac:dyDescent="0.2">
      <c r="C2174" s="19"/>
      <c r="D2174" s="19"/>
    </row>
    <row r="2175" spans="3:4" x14ac:dyDescent="0.2">
      <c r="C2175" s="19"/>
      <c r="D2175" s="19"/>
    </row>
    <row r="2176" spans="3:4" x14ac:dyDescent="0.2">
      <c r="C2176" s="19"/>
      <c r="D2176" s="19"/>
    </row>
    <row r="2177" spans="3:4" x14ac:dyDescent="0.2">
      <c r="C2177" s="19"/>
      <c r="D2177" s="19"/>
    </row>
    <row r="2178" spans="3:4" x14ac:dyDescent="0.2">
      <c r="C2178" s="19"/>
      <c r="D2178" s="19"/>
    </row>
    <row r="2179" spans="3:4" x14ac:dyDescent="0.2">
      <c r="C2179" s="19"/>
      <c r="D2179" s="19"/>
    </row>
    <row r="2180" spans="3:4" x14ac:dyDescent="0.2">
      <c r="C2180" s="19"/>
      <c r="D2180" s="19"/>
    </row>
    <row r="2181" spans="3:4" x14ac:dyDescent="0.2">
      <c r="C2181" s="19"/>
      <c r="D2181" s="19"/>
    </row>
    <row r="2182" spans="3:4" x14ac:dyDescent="0.2">
      <c r="C2182" s="19"/>
      <c r="D2182" s="19"/>
    </row>
    <row r="2183" spans="3:4" x14ac:dyDescent="0.2">
      <c r="C2183" s="19"/>
      <c r="D2183" s="19"/>
    </row>
    <row r="2184" spans="3:4" x14ac:dyDescent="0.2">
      <c r="C2184" s="19"/>
      <c r="D2184" s="19"/>
    </row>
    <row r="2185" spans="3:4" x14ac:dyDescent="0.2">
      <c r="C2185" s="19"/>
      <c r="D2185" s="19"/>
    </row>
    <row r="2186" spans="3:4" x14ac:dyDescent="0.2">
      <c r="C2186" s="19"/>
      <c r="D2186" s="19"/>
    </row>
    <row r="2187" spans="3:4" x14ac:dyDescent="0.2">
      <c r="C2187" s="19"/>
      <c r="D2187" s="19"/>
    </row>
    <row r="2188" spans="3:4" x14ac:dyDescent="0.2">
      <c r="C2188" s="19"/>
      <c r="D2188" s="19"/>
    </row>
    <row r="2189" spans="3:4" x14ac:dyDescent="0.2">
      <c r="C2189" s="19"/>
      <c r="D2189" s="19"/>
    </row>
    <row r="2190" spans="3:4" x14ac:dyDescent="0.2">
      <c r="C2190" s="19"/>
      <c r="D2190" s="19"/>
    </row>
    <row r="2191" spans="3:4" x14ac:dyDescent="0.2">
      <c r="C2191" s="19"/>
      <c r="D2191" s="19"/>
    </row>
    <row r="2192" spans="3:4" x14ac:dyDescent="0.2">
      <c r="C2192" s="19"/>
      <c r="D2192" s="19"/>
    </row>
    <row r="2193" spans="3:4" x14ac:dyDescent="0.2">
      <c r="C2193" s="19"/>
      <c r="D2193" s="19"/>
    </row>
    <row r="2194" spans="3:4" x14ac:dyDescent="0.2">
      <c r="C2194" s="19"/>
      <c r="D2194" s="19"/>
    </row>
    <row r="2195" spans="3:4" x14ac:dyDescent="0.2">
      <c r="C2195" s="19"/>
      <c r="D2195" s="19"/>
    </row>
    <row r="2196" spans="3:4" x14ac:dyDescent="0.2">
      <c r="C2196" s="19"/>
      <c r="D2196" s="19"/>
    </row>
    <row r="2197" spans="3:4" x14ac:dyDescent="0.2">
      <c r="C2197" s="19"/>
      <c r="D2197" s="19"/>
    </row>
    <row r="2198" spans="3:4" x14ac:dyDescent="0.2">
      <c r="C2198" s="19"/>
      <c r="D2198" s="19"/>
    </row>
    <row r="2199" spans="3:4" x14ac:dyDescent="0.2">
      <c r="C2199" s="19"/>
      <c r="D2199" s="19"/>
    </row>
    <row r="2200" spans="3:4" x14ac:dyDescent="0.2">
      <c r="C2200" s="19"/>
      <c r="D2200" s="19"/>
    </row>
    <row r="2201" spans="3:4" x14ac:dyDescent="0.2">
      <c r="C2201" s="19"/>
      <c r="D2201" s="19"/>
    </row>
    <row r="2202" spans="3:4" x14ac:dyDescent="0.2">
      <c r="C2202" s="19"/>
      <c r="D2202" s="19"/>
    </row>
    <row r="2203" spans="3:4" x14ac:dyDescent="0.2">
      <c r="C2203" s="19"/>
      <c r="D2203" s="19"/>
    </row>
    <row r="2204" spans="3:4" x14ac:dyDescent="0.2">
      <c r="C2204" s="19"/>
      <c r="D2204" s="19"/>
    </row>
    <row r="2205" spans="3:4" x14ac:dyDescent="0.2">
      <c r="C2205" s="19"/>
      <c r="D2205" s="19"/>
    </row>
    <row r="2206" spans="3:4" x14ac:dyDescent="0.2">
      <c r="C2206" s="19"/>
      <c r="D2206" s="19"/>
    </row>
    <row r="2207" spans="3:4" x14ac:dyDescent="0.2">
      <c r="C2207" s="19"/>
      <c r="D2207" s="19"/>
    </row>
    <row r="2208" spans="3:4" x14ac:dyDescent="0.2">
      <c r="C2208" s="19"/>
      <c r="D2208" s="19"/>
    </row>
    <row r="2209" spans="3:4" x14ac:dyDescent="0.2">
      <c r="C2209" s="19"/>
      <c r="D2209" s="19"/>
    </row>
    <row r="2210" spans="3:4" x14ac:dyDescent="0.2">
      <c r="C2210" s="19"/>
      <c r="D2210" s="19"/>
    </row>
    <row r="2211" spans="3:4" x14ac:dyDescent="0.2">
      <c r="C2211" s="19"/>
      <c r="D2211" s="19"/>
    </row>
    <row r="2212" spans="3:4" x14ac:dyDescent="0.2">
      <c r="C2212" s="19"/>
      <c r="D2212" s="19"/>
    </row>
    <row r="2213" spans="3:4" x14ac:dyDescent="0.2">
      <c r="C2213" s="19"/>
      <c r="D2213" s="19"/>
    </row>
    <row r="2214" spans="3:4" x14ac:dyDescent="0.2">
      <c r="C2214" s="19"/>
      <c r="D2214" s="19"/>
    </row>
    <row r="2215" spans="3:4" x14ac:dyDescent="0.2">
      <c r="C2215" s="19"/>
      <c r="D2215" s="19"/>
    </row>
    <row r="2216" spans="3:4" x14ac:dyDescent="0.2">
      <c r="C2216" s="19"/>
      <c r="D2216" s="19"/>
    </row>
    <row r="2217" spans="3:4" x14ac:dyDescent="0.2">
      <c r="C2217" s="19"/>
      <c r="D2217" s="19"/>
    </row>
    <row r="2218" spans="3:4" x14ac:dyDescent="0.2">
      <c r="C2218" s="19"/>
      <c r="D2218" s="19"/>
    </row>
    <row r="2219" spans="3:4" x14ac:dyDescent="0.2">
      <c r="C2219" s="19"/>
      <c r="D2219" s="19"/>
    </row>
    <row r="2220" spans="3:4" x14ac:dyDescent="0.2">
      <c r="C2220" s="19"/>
      <c r="D2220" s="19"/>
    </row>
    <row r="2221" spans="3:4" x14ac:dyDescent="0.2">
      <c r="C2221" s="19"/>
      <c r="D2221" s="19"/>
    </row>
    <row r="2222" spans="3:4" x14ac:dyDescent="0.2">
      <c r="C2222" s="19"/>
      <c r="D2222" s="19"/>
    </row>
    <row r="2223" spans="3:4" x14ac:dyDescent="0.2">
      <c r="C2223" s="19"/>
      <c r="D2223" s="19"/>
    </row>
    <row r="2224" spans="3:4" x14ac:dyDescent="0.2">
      <c r="C2224" s="19"/>
      <c r="D2224" s="19"/>
    </row>
    <row r="2225" spans="3:4" x14ac:dyDescent="0.2">
      <c r="C2225" s="19"/>
      <c r="D2225" s="19"/>
    </row>
    <row r="2226" spans="3:4" x14ac:dyDescent="0.2">
      <c r="C2226" s="19"/>
      <c r="D2226" s="19"/>
    </row>
    <row r="2227" spans="3:4" x14ac:dyDescent="0.2">
      <c r="C2227" s="19"/>
      <c r="D2227" s="19"/>
    </row>
    <row r="2228" spans="3:4" x14ac:dyDescent="0.2">
      <c r="C2228" s="19"/>
      <c r="D2228" s="19"/>
    </row>
    <row r="2229" spans="3:4" x14ac:dyDescent="0.2">
      <c r="C2229" s="19"/>
      <c r="D2229" s="19"/>
    </row>
    <row r="2230" spans="3:4" x14ac:dyDescent="0.2">
      <c r="C2230" s="19"/>
      <c r="D2230" s="19"/>
    </row>
    <row r="2231" spans="3:4" x14ac:dyDescent="0.2">
      <c r="C2231" s="19"/>
      <c r="D2231" s="19"/>
    </row>
    <row r="2232" spans="3:4" x14ac:dyDescent="0.2">
      <c r="C2232" s="19"/>
      <c r="D2232" s="19"/>
    </row>
    <row r="2233" spans="3:4" x14ac:dyDescent="0.2">
      <c r="C2233" s="19"/>
      <c r="D2233" s="19"/>
    </row>
    <row r="2234" spans="3:4" x14ac:dyDescent="0.2">
      <c r="C2234" s="19"/>
      <c r="D2234" s="19"/>
    </row>
    <row r="2235" spans="3:4" x14ac:dyDescent="0.2">
      <c r="C2235" s="19"/>
      <c r="D2235" s="19"/>
    </row>
    <row r="2236" spans="3:4" x14ac:dyDescent="0.2">
      <c r="C2236" s="19"/>
      <c r="D2236" s="19"/>
    </row>
    <row r="2237" spans="3:4" x14ac:dyDescent="0.2">
      <c r="C2237" s="19"/>
      <c r="D2237" s="19"/>
    </row>
    <row r="2238" spans="3:4" x14ac:dyDescent="0.2">
      <c r="C2238" s="19"/>
      <c r="D2238" s="19"/>
    </row>
    <row r="2239" spans="3:4" x14ac:dyDescent="0.2">
      <c r="C2239" s="19"/>
      <c r="D2239" s="19"/>
    </row>
    <row r="2240" spans="3:4" x14ac:dyDescent="0.2">
      <c r="C2240" s="19"/>
      <c r="D2240" s="19"/>
    </row>
    <row r="2241" spans="3:4" x14ac:dyDescent="0.2">
      <c r="C2241" s="19"/>
      <c r="D2241" s="19"/>
    </row>
    <row r="2242" spans="3:4" x14ac:dyDescent="0.2">
      <c r="C2242" s="19"/>
      <c r="D2242" s="19"/>
    </row>
    <row r="2243" spans="3:4" x14ac:dyDescent="0.2">
      <c r="C2243" s="19"/>
      <c r="D2243" s="19"/>
    </row>
    <row r="2244" spans="3:4" x14ac:dyDescent="0.2">
      <c r="C2244" s="19"/>
      <c r="D2244" s="19"/>
    </row>
    <row r="2245" spans="3:4" x14ac:dyDescent="0.2">
      <c r="C2245" s="19"/>
      <c r="D2245" s="19"/>
    </row>
    <row r="2246" spans="3:4" x14ac:dyDescent="0.2">
      <c r="C2246" s="19"/>
      <c r="D2246" s="19"/>
    </row>
    <row r="2247" spans="3:4" x14ac:dyDescent="0.2">
      <c r="C2247" s="19"/>
      <c r="D2247" s="19"/>
    </row>
    <row r="2248" spans="3:4" x14ac:dyDescent="0.2">
      <c r="C2248" s="19"/>
      <c r="D2248" s="19"/>
    </row>
    <row r="2249" spans="3:4" x14ac:dyDescent="0.2">
      <c r="C2249" s="19"/>
      <c r="D2249" s="19"/>
    </row>
    <row r="2250" spans="3:4" x14ac:dyDescent="0.2">
      <c r="C2250" s="19"/>
      <c r="D2250" s="19"/>
    </row>
    <row r="2251" spans="3:4" x14ac:dyDescent="0.2">
      <c r="C2251" s="19"/>
      <c r="D2251" s="19"/>
    </row>
    <row r="2252" spans="3:4" x14ac:dyDescent="0.2">
      <c r="C2252" s="19"/>
      <c r="D2252" s="19"/>
    </row>
    <row r="2253" spans="3:4" x14ac:dyDescent="0.2">
      <c r="C2253" s="19"/>
      <c r="D2253" s="19"/>
    </row>
    <row r="2254" spans="3:4" x14ac:dyDescent="0.2">
      <c r="C2254" s="19"/>
      <c r="D2254" s="19"/>
    </row>
    <row r="2255" spans="3:4" x14ac:dyDescent="0.2">
      <c r="C2255" s="19"/>
      <c r="D2255" s="19"/>
    </row>
    <row r="2256" spans="3:4" x14ac:dyDescent="0.2">
      <c r="C2256" s="19"/>
      <c r="D2256" s="19"/>
    </row>
    <row r="2257" spans="3:4" x14ac:dyDescent="0.2">
      <c r="C2257" s="19"/>
      <c r="D2257" s="19"/>
    </row>
    <row r="2258" spans="3:4" x14ac:dyDescent="0.2">
      <c r="C2258" s="19"/>
      <c r="D2258" s="19"/>
    </row>
    <row r="2259" spans="3:4" x14ac:dyDescent="0.2">
      <c r="C2259" s="19"/>
      <c r="D2259" s="19"/>
    </row>
    <row r="2260" spans="3:4" x14ac:dyDescent="0.2">
      <c r="C2260" s="19"/>
      <c r="D2260" s="19"/>
    </row>
    <row r="2261" spans="3:4" x14ac:dyDescent="0.2">
      <c r="C2261" s="19"/>
      <c r="D2261" s="19"/>
    </row>
    <row r="2262" spans="3:4" x14ac:dyDescent="0.2">
      <c r="C2262" s="19"/>
      <c r="D2262" s="19"/>
    </row>
    <row r="2263" spans="3:4" x14ac:dyDescent="0.2">
      <c r="C2263" s="19"/>
      <c r="D2263" s="19"/>
    </row>
    <row r="2264" spans="3:4" x14ac:dyDescent="0.2">
      <c r="C2264" s="19"/>
      <c r="D2264" s="19"/>
    </row>
    <row r="2265" spans="3:4" x14ac:dyDescent="0.2">
      <c r="C2265" s="19"/>
      <c r="D2265" s="19"/>
    </row>
    <row r="2266" spans="3:4" x14ac:dyDescent="0.2">
      <c r="C2266" s="19"/>
      <c r="D2266" s="19"/>
    </row>
    <row r="2267" spans="3:4" x14ac:dyDescent="0.2">
      <c r="C2267" s="19"/>
      <c r="D2267" s="19"/>
    </row>
    <row r="2268" spans="3:4" x14ac:dyDescent="0.2">
      <c r="C2268" s="19"/>
      <c r="D2268" s="19"/>
    </row>
    <row r="2269" spans="3:4" x14ac:dyDescent="0.2">
      <c r="C2269" s="19"/>
      <c r="D2269" s="19"/>
    </row>
    <row r="2270" spans="3:4" x14ac:dyDescent="0.2">
      <c r="C2270" s="19"/>
      <c r="D2270" s="19"/>
    </row>
    <row r="2271" spans="3:4" x14ac:dyDescent="0.2">
      <c r="C2271" s="19"/>
      <c r="D2271" s="19"/>
    </row>
    <row r="2272" spans="3:4" x14ac:dyDescent="0.2">
      <c r="C2272" s="19"/>
      <c r="D2272" s="19"/>
    </row>
    <row r="2273" spans="3:4" x14ac:dyDescent="0.2">
      <c r="C2273" s="19"/>
      <c r="D2273" s="19"/>
    </row>
    <row r="2274" spans="3:4" x14ac:dyDescent="0.2">
      <c r="C2274" s="19"/>
      <c r="D2274" s="19"/>
    </row>
    <row r="2275" spans="3:4" x14ac:dyDescent="0.2">
      <c r="C2275" s="19"/>
      <c r="D2275" s="19"/>
    </row>
    <row r="2276" spans="3:4" x14ac:dyDescent="0.2">
      <c r="C2276" s="19"/>
      <c r="D2276" s="19"/>
    </row>
    <row r="2277" spans="3:4" x14ac:dyDescent="0.2">
      <c r="C2277" s="19"/>
      <c r="D2277" s="19"/>
    </row>
    <row r="2278" spans="3:4" x14ac:dyDescent="0.2">
      <c r="C2278" s="19"/>
      <c r="D2278" s="19"/>
    </row>
    <row r="2279" spans="3:4" x14ac:dyDescent="0.2">
      <c r="C2279" s="19"/>
      <c r="D2279" s="19"/>
    </row>
    <row r="2280" spans="3:4" x14ac:dyDescent="0.2">
      <c r="C2280" s="19"/>
      <c r="D2280" s="19"/>
    </row>
    <row r="2281" spans="3:4" x14ac:dyDescent="0.2">
      <c r="C2281" s="19"/>
      <c r="D2281" s="19"/>
    </row>
    <row r="2282" spans="3:4" x14ac:dyDescent="0.2">
      <c r="C2282" s="19"/>
      <c r="D2282" s="19"/>
    </row>
    <row r="2283" spans="3:4" x14ac:dyDescent="0.2">
      <c r="C2283" s="19"/>
      <c r="D2283" s="19"/>
    </row>
    <row r="2284" spans="3:4" x14ac:dyDescent="0.2">
      <c r="C2284" s="19"/>
      <c r="D2284" s="19"/>
    </row>
    <row r="2285" spans="3:4" x14ac:dyDescent="0.2">
      <c r="C2285" s="19"/>
      <c r="D2285" s="19"/>
    </row>
    <row r="2286" spans="3:4" x14ac:dyDescent="0.2">
      <c r="C2286" s="19"/>
      <c r="D2286" s="19"/>
    </row>
    <row r="2287" spans="3:4" x14ac:dyDescent="0.2">
      <c r="C2287" s="19"/>
      <c r="D2287" s="19"/>
    </row>
    <row r="2288" spans="3:4" x14ac:dyDescent="0.2">
      <c r="C2288" s="19"/>
      <c r="D2288" s="19"/>
    </row>
    <row r="2289" spans="3:4" x14ac:dyDescent="0.2">
      <c r="C2289" s="19"/>
      <c r="D2289" s="19"/>
    </row>
    <row r="2290" spans="3:4" x14ac:dyDescent="0.2">
      <c r="C2290" s="19"/>
      <c r="D2290" s="19"/>
    </row>
    <row r="2291" spans="3:4" x14ac:dyDescent="0.2">
      <c r="C2291" s="19"/>
      <c r="D2291" s="19"/>
    </row>
    <row r="2292" spans="3:4" x14ac:dyDescent="0.2">
      <c r="C2292" s="19"/>
      <c r="D2292" s="19"/>
    </row>
    <row r="2293" spans="3:4" x14ac:dyDescent="0.2">
      <c r="C2293" s="19"/>
      <c r="D2293" s="19"/>
    </row>
    <row r="2294" spans="3:4" x14ac:dyDescent="0.2">
      <c r="C2294" s="19"/>
      <c r="D2294" s="19"/>
    </row>
    <row r="2295" spans="3:4" x14ac:dyDescent="0.2">
      <c r="C2295" s="19"/>
      <c r="D2295" s="19"/>
    </row>
    <row r="2296" spans="3:4" x14ac:dyDescent="0.2">
      <c r="C2296" s="19"/>
      <c r="D2296" s="19"/>
    </row>
    <row r="2297" spans="3:4" x14ac:dyDescent="0.2">
      <c r="C2297" s="19"/>
      <c r="D2297" s="19"/>
    </row>
    <row r="2298" spans="3:4" x14ac:dyDescent="0.2">
      <c r="C2298" s="19"/>
      <c r="D2298" s="19"/>
    </row>
    <row r="2299" spans="3:4" x14ac:dyDescent="0.2">
      <c r="C2299" s="19"/>
      <c r="D2299" s="19"/>
    </row>
    <row r="2300" spans="3:4" x14ac:dyDescent="0.2">
      <c r="C2300" s="19"/>
      <c r="D2300" s="19"/>
    </row>
    <row r="2301" spans="3:4" x14ac:dyDescent="0.2">
      <c r="C2301" s="19"/>
      <c r="D2301" s="19"/>
    </row>
    <row r="2302" spans="3:4" x14ac:dyDescent="0.2">
      <c r="C2302" s="19"/>
      <c r="D2302" s="19"/>
    </row>
    <row r="2303" spans="3:4" x14ac:dyDescent="0.2">
      <c r="C2303" s="19"/>
      <c r="D2303" s="19"/>
    </row>
    <row r="2304" spans="3:4" x14ac:dyDescent="0.2">
      <c r="C2304" s="19"/>
      <c r="D2304" s="19"/>
    </row>
    <row r="2305" spans="3:4" x14ac:dyDescent="0.2">
      <c r="C2305" s="19"/>
      <c r="D2305" s="19"/>
    </row>
    <row r="2306" spans="3:4" x14ac:dyDescent="0.2">
      <c r="C2306" s="19"/>
      <c r="D2306" s="19"/>
    </row>
    <row r="2307" spans="3:4" x14ac:dyDescent="0.2">
      <c r="C2307" s="19"/>
      <c r="D2307" s="19"/>
    </row>
    <row r="2308" spans="3:4" x14ac:dyDescent="0.2">
      <c r="C2308" s="19"/>
      <c r="D2308" s="19"/>
    </row>
    <row r="2309" spans="3:4" x14ac:dyDescent="0.2">
      <c r="C2309" s="19"/>
      <c r="D2309" s="19"/>
    </row>
    <row r="2310" spans="3:4" x14ac:dyDescent="0.2">
      <c r="C2310" s="19"/>
      <c r="D2310" s="19"/>
    </row>
    <row r="2311" spans="3:4" x14ac:dyDescent="0.2">
      <c r="C2311" s="19"/>
      <c r="D2311" s="19"/>
    </row>
    <row r="2312" spans="3:4" x14ac:dyDescent="0.2">
      <c r="C2312" s="19"/>
      <c r="D2312" s="19"/>
    </row>
    <row r="2313" spans="3:4" x14ac:dyDescent="0.2">
      <c r="C2313" s="19"/>
      <c r="D2313" s="19"/>
    </row>
    <row r="2314" spans="3:4" x14ac:dyDescent="0.2">
      <c r="C2314" s="19"/>
      <c r="D2314" s="19"/>
    </row>
    <row r="2315" spans="3:4" x14ac:dyDescent="0.2">
      <c r="C2315" s="19"/>
      <c r="D2315" s="19"/>
    </row>
    <row r="2316" spans="3:4" x14ac:dyDescent="0.2">
      <c r="C2316" s="19"/>
      <c r="D2316" s="19"/>
    </row>
    <row r="2317" spans="3:4" x14ac:dyDescent="0.2">
      <c r="C2317" s="19"/>
      <c r="D2317" s="19"/>
    </row>
    <row r="2318" spans="3:4" x14ac:dyDescent="0.2">
      <c r="C2318" s="19"/>
      <c r="D2318" s="19"/>
    </row>
    <row r="2319" spans="3:4" x14ac:dyDescent="0.2">
      <c r="C2319" s="19"/>
      <c r="D2319" s="19"/>
    </row>
    <row r="2320" spans="3:4" x14ac:dyDescent="0.2">
      <c r="C2320" s="19"/>
      <c r="D2320" s="19"/>
    </row>
    <row r="2321" spans="3:4" x14ac:dyDescent="0.2">
      <c r="C2321" s="19"/>
      <c r="D2321" s="19"/>
    </row>
    <row r="2322" spans="3:4" x14ac:dyDescent="0.2">
      <c r="C2322" s="19"/>
      <c r="D2322" s="19"/>
    </row>
    <row r="2323" spans="3:4" x14ac:dyDescent="0.2">
      <c r="C2323" s="19"/>
      <c r="D2323" s="19"/>
    </row>
    <row r="2324" spans="3:4" x14ac:dyDescent="0.2">
      <c r="C2324" s="19"/>
      <c r="D2324" s="19"/>
    </row>
    <row r="2325" spans="3:4" x14ac:dyDescent="0.2">
      <c r="C2325" s="19"/>
      <c r="D2325" s="19"/>
    </row>
    <row r="2326" spans="3:4" x14ac:dyDescent="0.2">
      <c r="C2326" s="19"/>
      <c r="D2326" s="19"/>
    </row>
    <row r="2327" spans="3:4" x14ac:dyDescent="0.2">
      <c r="C2327" s="19"/>
      <c r="D2327" s="19"/>
    </row>
    <row r="2328" spans="3:4" x14ac:dyDescent="0.2">
      <c r="C2328" s="19"/>
      <c r="D2328" s="19"/>
    </row>
    <row r="2329" spans="3:4" x14ac:dyDescent="0.2">
      <c r="C2329" s="19"/>
      <c r="D2329" s="19"/>
    </row>
    <row r="2330" spans="3:4" x14ac:dyDescent="0.2">
      <c r="C2330" s="19"/>
      <c r="D2330" s="19"/>
    </row>
    <row r="2331" spans="3:4" x14ac:dyDescent="0.2">
      <c r="C2331" s="19"/>
      <c r="D2331" s="19"/>
    </row>
    <row r="2332" spans="3:4" x14ac:dyDescent="0.2">
      <c r="C2332" s="19"/>
      <c r="D2332" s="19"/>
    </row>
    <row r="2333" spans="3:4" x14ac:dyDescent="0.2">
      <c r="C2333" s="19"/>
      <c r="D2333" s="19"/>
    </row>
    <row r="2334" spans="3:4" x14ac:dyDescent="0.2">
      <c r="C2334" s="19"/>
      <c r="D2334" s="19"/>
    </row>
    <row r="2335" spans="3:4" x14ac:dyDescent="0.2">
      <c r="C2335" s="19"/>
      <c r="D2335" s="19"/>
    </row>
    <row r="2336" spans="3:4" x14ac:dyDescent="0.2">
      <c r="C2336" s="19"/>
      <c r="D2336" s="19"/>
    </row>
    <row r="2337" spans="3:4" x14ac:dyDescent="0.2">
      <c r="C2337" s="19"/>
      <c r="D2337" s="19"/>
    </row>
    <row r="2338" spans="3:4" x14ac:dyDescent="0.2">
      <c r="C2338" s="19"/>
      <c r="D2338" s="19"/>
    </row>
    <row r="2339" spans="3:4" x14ac:dyDescent="0.2">
      <c r="C2339" s="19"/>
      <c r="D2339" s="19"/>
    </row>
    <row r="2340" spans="3:4" x14ac:dyDescent="0.2">
      <c r="C2340" s="19"/>
      <c r="D2340" s="19"/>
    </row>
    <row r="2341" spans="3:4" x14ac:dyDescent="0.2">
      <c r="C2341" s="19"/>
      <c r="D2341" s="19"/>
    </row>
    <row r="2342" spans="3:4" x14ac:dyDescent="0.2">
      <c r="C2342" s="19"/>
      <c r="D2342" s="19"/>
    </row>
    <row r="2343" spans="3:4" x14ac:dyDescent="0.2">
      <c r="C2343" s="19"/>
      <c r="D2343" s="19"/>
    </row>
    <row r="2344" spans="3:4" x14ac:dyDescent="0.2">
      <c r="C2344" s="19"/>
      <c r="D2344" s="19"/>
    </row>
    <row r="2345" spans="3:4" x14ac:dyDescent="0.2">
      <c r="C2345" s="19"/>
      <c r="D2345" s="19"/>
    </row>
    <row r="2346" spans="3:4" x14ac:dyDescent="0.2">
      <c r="C2346" s="19"/>
      <c r="D2346" s="19"/>
    </row>
    <row r="2347" spans="3:4" x14ac:dyDescent="0.2">
      <c r="C2347" s="19"/>
      <c r="D2347" s="19"/>
    </row>
    <row r="2348" spans="3:4" x14ac:dyDescent="0.2">
      <c r="C2348" s="19"/>
      <c r="D2348" s="19"/>
    </row>
    <row r="2349" spans="3:4" x14ac:dyDescent="0.2">
      <c r="C2349" s="19"/>
      <c r="D2349" s="19"/>
    </row>
    <row r="2350" spans="3:4" x14ac:dyDescent="0.2">
      <c r="C2350" s="19"/>
      <c r="D2350" s="19"/>
    </row>
    <row r="2351" spans="3:4" x14ac:dyDescent="0.2">
      <c r="C2351" s="19"/>
      <c r="D2351" s="19"/>
    </row>
    <row r="2352" spans="3:4" x14ac:dyDescent="0.2">
      <c r="C2352" s="19"/>
      <c r="D2352" s="19"/>
    </row>
    <row r="2353" spans="3:4" x14ac:dyDescent="0.2">
      <c r="C2353" s="19"/>
      <c r="D2353" s="19"/>
    </row>
    <row r="2354" spans="3:4" x14ac:dyDescent="0.2">
      <c r="C2354" s="19"/>
      <c r="D2354" s="19"/>
    </row>
    <row r="2355" spans="3:4" x14ac:dyDescent="0.2">
      <c r="C2355" s="19"/>
      <c r="D2355" s="19"/>
    </row>
    <row r="2356" spans="3:4" x14ac:dyDescent="0.2">
      <c r="C2356" s="19"/>
      <c r="D2356" s="19"/>
    </row>
    <row r="2357" spans="3:4" x14ac:dyDescent="0.2">
      <c r="C2357" s="19"/>
      <c r="D2357" s="19"/>
    </row>
    <row r="2358" spans="3:4" x14ac:dyDescent="0.2">
      <c r="C2358" s="19"/>
      <c r="D2358" s="19"/>
    </row>
    <row r="2359" spans="3:4" x14ac:dyDescent="0.2">
      <c r="C2359" s="19"/>
      <c r="D2359" s="19"/>
    </row>
    <row r="2360" spans="3:4" x14ac:dyDescent="0.2">
      <c r="C2360" s="19"/>
      <c r="D2360" s="19"/>
    </row>
    <row r="2361" spans="3:4" x14ac:dyDescent="0.2">
      <c r="C2361" s="19"/>
      <c r="D2361" s="19"/>
    </row>
    <row r="2362" spans="3:4" x14ac:dyDescent="0.2">
      <c r="C2362" s="19"/>
      <c r="D2362" s="19"/>
    </row>
    <row r="2363" spans="3:4" x14ac:dyDescent="0.2">
      <c r="C2363" s="19"/>
      <c r="D2363" s="19"/>
    </row>
    <row r="2364" spans="3:4" x14ac:dyDescent="0.2">
      <c r="C2364" s="19"/>
      <c r="D2364" s="19"/>
    </row>
    <row r="2365" spans="3:4" x14ac:dyDescent="0.2">
      <c r="C2365" s="19"/>
      <c r="D2365" s="19"/>
    </row>
    <row r="2366" spans="3:4" x14ac:dyDescent="0.2">
      <c r="C2366" s="19"/>
      <c r="D2366" s="19"/>
    </row>
    <row r="2367" spans="3:4" x14ac:dyDescent="0.2">
      <c r="C2367" s="19"/>
      <c r="D2367" s="19"/>
    </row>
    <row r="2368" spans="3:4" x14ac:dyDescent="0.2">
      <c r="C2368" s="19"/>
      <c r="D2368" s="19"/>
    </row>
    <row r="2369" spans="3:4" x14ac:dyDescent="0.2">
      <c r="C2369" s="19"/>
      <c r="D2369" s="19"/>
    </row>
    <row r="2370" spans="3:4" x14ac:dyDescent="0.2">
      <c r="C2370" s="19"/>
      <c r="D2370" s="19"/>
    </row>
    <row r="2371" spans="3:4" x14ac:dyDescent="0.2">
      <c r="C2371" s="19"/>
      <c r="D2371" s="19"/>
    </row>
    <row r="2372" spans="3:4" x14ac:dyDescent="0.2">
      <c r="C2372" s="19"/>
      <c r="D2372" s="19"/>
    </row>
    <row r="2373" spans="3:4" x14ac:dyDescent="0.2">
      <c r="C2373" s="19"/>
      <c r="D2373" s="19"/>
    </row>
    <row r="2374" spans="3:4" x14ac:dyDescent="0.2">
      <c r="C2374" s="19"/>
      <c r="D2374" s="19"/>
    </row>
    <row r="2375" spans="3:4" x14ac:dyDescent="0.2">
      <c r="C2375" s="19"/>
      <c r="D2375" s="19"/>
    </row>
    <row r="2376" spans="3:4" x14ac:dyDescent="0.2">
      <c r="C2376" s="19"/>
      <c r="D2376" s="19"/>
    </row>
    <row r="2377" spans="3:4" x14ac:dyDescent="0.2">
      <c r="C2377" s="19"/>
      <c r="D2377" s="19"/>
    </row>
    <row r="2378" spans="3:4" x14ac:dyDescent="0.2">
      <c r="C2378" s="19"/>
      <c r="D2378" s="19"/>
    </row>
    <row r="2379" spans="3:4" x14ac:dyDescent="0.2">
      <c r="C2379" s="19"/>
      <c r="D2379" s="19"/>
    </row>
    <row r="2380" spans="3:4" x14ac:dyDescent="0.2">
      <c r="C2380" s="19"/>
      <c r="D2380" s="19"/>
    </row>
    <row r="2381" spans="3:4" x14ac:dyDescent="0.2">
      <c r="C2381" s="19"/>
      <c r="D2381" s="19"/>
    </row>
    <row r="2382" spans="3:4" x14ac:dyDescent="0.2">
      <c r="C2382" s="19"/>
      <c r="D2382" s="19"/>
    </row>
    <row r="2383" spans="3:4" x14ac:dyDescent="0.2">
      <c r="C2383" s="19"/>
      <c r="D2383" s="19"/>
    </row>
    <row r="2384" spans="3:4" x14ac:dyDescent="0.2">
      <c r="C2384" s="19"/>
      <c r="D2384" s="19"/>
    </row>
    <row r="2385" spans="3:4" x14ac:dyDescent="0.2">
      <c r="C2385" s="19"/>
      <c r="D2385" s="19"/>
    </row>
    <row r="2386" spans="3:4" x14ac:dyDescent="0.2">
      <c r="C2386" s="19"/>
      <c r="D2386" s="19"/>
    </row>
    <row r="2387" spans="3:4" x14ac:dyDescent="0.2">
      <c r="C2387" s="19"/>
      <c r="D2387" s="19"/>
    </row>
    <row r="2388" spans="3:4" x14ac:dyDescent="0.2">
      <c r="C2388" s="19"/>
      <c r="D2388" s="19"/>
    </row>
    <row r="2389" spans="3:4" x14ac:dyDescent="0.2">
      <c r="C2389" s="19"/>
      <c r="D2389" s="19"/>
    </row>
    <row r="2390" spans="3:4" x14ac:dyDescent="0.2">
      <c r="C2390" s="19"/>
      <c r="D2390" s="19"/>
    </row>
    <row r="2391" spans="3:4" x14ac:dyDescent="0.2">
      <c r="C2391" s="19"/>
      <c r="D2391" s="19"/>
    </row>
    <row r="2392" spans="3:4" x14ac:dyDescent="0.2">
      <c r="C2392" s="19"/>
      <c r="D2392" s="19"/>
    </row>
    <row r="2393" spans="3:4" x14ac:dyDescent="0.2">
      <c r="C2393" s="19"/>
      <c r="D2393" s="19"/>
    </row>
    <row r="2394" spans="3:4" x14ac:dyDescent="0.2">
      <c r="C2394" s="19"/>
      <c r="D2394" s="19"/>
    </row>
    <row r="2395" spans="3:4" x14ac:dyDescent="0.2">
      <c r="C2395" s="19"/>
      <c r="D2395" s="19"/>
    </row>
    <row r="2396" spans="3:4" x14ac:dyDescent="0.2">
      <c r="C2396" s="19"/>
      <c r="D2396" s="19"/>
    </row>
    <row r="2397" spans="3:4" x14ac:dyDescent="0.2">
      <c r="C2397" s="19"/>
      <c r="D2397" s="19"/>
    </row>
    <row r="2398" spans="3:4" x14ac:dyDescent="0.2">
      <c r="C2398" s="19"/>
      <c r="D2398" s="19"/>
    </row>
    <row r="2399" spans="3:4" x14ac:dyDescent="0.2">
      <c r="C2399" s="19"/>
      <c r="D2399" s="19"/>
    </row>
    <row r="2400" spans="3:4" x14ac:dyDescent="0.2">
      <c r="C2400" s="19"/>
      <c r="D2400" s="19"/>
    </row>
    <row r="2401" spans="3:4" x14ac:dyDescent="0.2">
      <c r="C2401" s="19"/>
      <c r="D2401" s="19"/>
    </row>
    <row r="2402" spans="3:4" x14ac:dyDescent="0.2">
      <c r="C2402" s="19"/>
      <c r="D2402" s="19"/>
    </row>
    <row r="2403" spans="3:4" x14ac:dyDescent="0.2">
      <c r="C2403" s="19"/>
      <c r="D2403" s="19"/>
    </row>
    <row r="2404" spans="3:4" x14ac:dyDescent="0.2">
      <c r="C2404" s="19"/>
      <c r="D2404" s="19"/>
    </row>
    <row r="2405" spans="3:4" x14ac:dyDescent="0.2">
      <c r="C2405" s="19"/>
      <c r="D2405" s="19"/>
    </row>
    <row r="2406" spans="3:4" x14ac:dyDescent="0.2">
      <c r="C2406" s="19"/>
      <c r="D2406" s="19"/>
    </row>
    <row r="2407" spans="3:4" x14ac:dyDescent="0.2">
      <c r="C2407" s="19"/>
      <c r="D2407" s="19"/>
    </row>
    <row r="2408" spans="3:4" x14ac:dyDescent="0.2">
      <c r="C2408" s="19"/>
      <c r="D2408" s="19"/>
    </row>
    <row r="2409" spans="3:4" x14ac:dyDescent="0.2">
      <c r="C2409" s="19"/>
      <c r="D2409" s="19"/>
    </row>
    <row r="2410" spans="3:4" x14ac:dyDescent="0.2">
      <c r="C2410" s="19"/>
      <c r="D2410" s="19"/>
    </row>
    <row r="2411" spans="3:4" x14ac:dyDescent="0.2">
      <c r="C2411" s="19"/>
      <c r="D2411" s="19"/>
    </row>
    <row r="2412" spans="3:4" x14ac:dyDescent="0.2">
      <c r="C2412" s="19"/>
      <c r="D2412" s="19"/>
    </row>
    <row r="2413" spans="3:4" x14ac:dyDescent="0.2">
      <c r="C2413" s="19"/>
      <c r="D2413" s="19"/>
    </row>
    <row r="2414" spans="3:4" x14ac:dyDescent="0.2">
      <c r="C2414" s="19"/>
      <c r="D2414" s="19"/>
    </row>
    <row r="2415" spans="3:4" x14ac:dyDescent="0.2">
      <c r="C2415" s="19"/>
      <c r="D2415" s="19"/>
    </row>
    <row r="2416" spans="3:4" x14ac:dyDescent="0.2">
      <c r="C2416" s="19"/>
      <c r="D2416" s="19"/>
    </row>
    <row r="2417" spans="3:4" x14ac:dyDescent="0.2">
      <c r="C2417" s="19"/>
      <c r="D2417" s="19"/>
    </row>
    <row r="2418" spans="3:4" x14ac:dyDescent="0.2">
      <c r="C2418" s="19"/>
      <c r="D2418" s="19"/>
    </row>
    <row r="2419" spans="3:4" x14ac:dyDescent="0.2">
      <c r="C2419" s="19"/>
      <c r="D2419" s="19"/>
    </row>
    <row r="2420" spans="3:4" x14ac:dyDescent="0.2">
      <c r="C2420" s="19"/>
      <c r="D2420" s="19"/>
    </row>
    <row r="2421" spans="3:4" x14ac:dyDescent="0.2">
      <c r="C2421" s="19"/>
      <c r="D2421" s="19"/>
    </row>
    <row r="2422" spans="3:4" x14ac:dyDescent="0.2">
      <c r="C2422" s="19"/>
      <c r="D2422" s="19"/>
    </row>
    <row r="2423" spans="3:4" x14ac:dyDescent="0.2">
      <c r="C2423" s="19"/>
      <c r="D2423" s="19"/>
    </row>
    <row r="2424" spans="3:4" x14ac:dyDescent="0.2">
      <c r="C2424" s="19"/>
      <c r="D2424" s="19"/>
    </row>
    <row r="2425" spans="3:4" x14ac:dyDescent="0.2">
      <c r="C2425" s="19"/>
      <c r="D2425" s="19"/>
    </row>
    <row r="2426" spans="3:4" x14ac:dyDescent="0.2">
      <c r="C2426" s="19"/>
      <c r="D2426" s="19"/>
    </row>
    <row r="2427" spans="3:4" x14ac:dyDescent="0.2">
      <c r="C2427" s="19"/>
      <c r="D2427" s="19"/>
    </row>
    <row r="2428" spans="3:4" x14ac:dyDescent="0.2">
      <c r="C2428" s="19"/>
      <c r="D2428" s="19"/>
    </row>
    <row r="2429" spans="3:4" x14ac:dyDescent="0.2">
      <c r="C2429" s="19"/>
      <c r="D2429" s="19"/>
    </row>
    <row r="2430" spans="3:4" x14ac:dyDescent="0.2">
      <c r="C2430" s="19"/>
      <c r="D2430" s="19"/>
    </row>
    <row r="2431" spans="3:4" x14ac:dyDescent="0.2">
      <c r="C2431" s="19"/>
      <c r="D2431" s="19"/>
    </row>
    <row r="2432" spans="3:4" x14ac:dyDescent="0.2">
      <c r="C2432" s="19"/>
      <c r="D2432" s="19"/>
    </row>
    <row r="2433" spans="3:4" x14ac:dyDescent="0.2">
      <c r="C2433" s="19"/>
      <c r="D2433" s="19"/>
    </row>
    <row r="2434" spans="3:4" x14ac:dyDescent="0.2">
      <c r="C2434" s="19"/>
      <c r="D2434" s="19"/>
    </row>
    <row r="2435" spans="3:4" x14ac:dyDescent="0.2">
      <c r="C2435" s="19"/>
      <c r="D2435" s="19"/>
    </row>
    <row r="2436" spans="3:4" x14ac:dyDescent="0.2">
      <c r="C2436" s="19"/>
      <c r="D2436" s="19"/>
    </row>
    <row r="2437" spans="3:4" x14ac:dyDescent="0.2">
      <c r="C2437" s="19"/>
      <c r="D2437" s="19"/>
    </row>
    <row r="2438" spans="3:4" x14ac:dyDescent="0.2">
      <c r="C2438" s="19"/>
      <c r="D2438" s="19"/>
    </row>
    <row r="2439" spans="3:4" x14ac:dyDescent="0.2">
      <c r="C2439" s="19"/>
      <c r="D2439" s="19"/>
    </row>
    <row r="2440" spans="3:4" x14ac:dyDescent="0.2">
      <c r="C2440" s="19"/>
      <c r="D2440" s="19"/>
    </row>
    <row r="2441" spans="3:4" x14ac:dyDescent="0.2">
      <c r="C2441" s="19"/>
      <c r="D2441" s="19"/>
    </row>
    <row r="2442" spans="3:4" x14ac:dyDescent="0.2">
      <c r="C2442" s="19"/>
      <c r="D2442" s="19"/>
    </row>
    <row r="2443" spans="3:4" x14ac:dyDescent="0.2">
      <c r="C2443" s="19"/>
      <c r="D2443" s="19"/>
    </row>
    <row r="2444" spans="3:4" x14ac:dyDescent="0.2">
      <c r="C2444" s="19"/>
      <c r="D2444" s="19"/>
    </row>
    <row r="2445" spans="3:4" x14ac:dyDescent="0.2">
      <c r="C2445" s="19"/>
      <c r="D2445" s="19"/>
    </row>
    <row r="2446" spans="3:4" x14ac:dyDescent="0.2">
      <c r="C2446" s="19"/>
      <c r="D2446" s="19"/>
    </row>
    <row r="2447" spans="3:4" x14ac:dyDescent="0.2">
      <c r="C2447" s="19"/>
      <c r="D2447" s="19"/>
    </row>
    <row r="2448" spans="3:4" x14ac:dyDescent="0.2">
      <c r="C2448" s="19"/>
      <c r="D2448" s="19"/>
    </row>
    <row r="2449" spans="3:4" x14ac:dyDescent="0.2">
      <c r="C2449" s="19"/>
      <c r="D2449" s="19"/>
    </row>
    <row r="2450" spans="3:4" x14ac:dyDescent="0.2">
      <c r="C2450" s="19"/>
      <c r="D2450" s="19"/>
    </row>
    <row r="2451" spans="3:4" x14ac:dyDescent="0.2">
      <c r="C2451" s="19"/>
      <c r="D2451" s="19"/>
    </row>
    <row r="2452" spans="3:4" x14ac:dyDescent="0.2">
      <c r="C2452" s="19"/>
      <c r="D2452" s="19"/>
    </row>
    <row r="2453" spans="3:4" x14ac:dyDescent="0.2">
      <c r="C2453" s="19"/>
      <c r="D2453" s="19"/>
    </row>
    <row r="2454" spans="3:4" x14ac:dyDescent="0.2">
      <c r="C2454" s="19"/>
      <c r="D2454" s="19"/>
    </row>
    <row r="2455" spans="3:4" x14ac:dyDescent="0.2">
      <c r="C2455" s="19"/>
      <c r="D2455" s="19"/>
    </row>
    <row r="2456" spans="3:4" x14ac:dyDescent="0.2">
      <c r="C2456" s="19"/>
      <c r="D2456" s="19"/>
    </row>
    <row r="2457" spans="3:4" x14ac:dyDescent="0.2">
      <c r="C2457" s="19"/>
      <c r="D2457" s="19"/>
    </row>
    <row r="2458" spans="3:4" x14ac:dyDescent="0.2">
      <c r="C2458" s="19"/>
      <c r="D2458" s="19"/>
    </row>
    <row r="2459" spans="3:4" x14ac:dyDescent="0.2">
      <c r="C2459" s="19"/>
      <c r="D2459" s="19"/>
    </row>
    <row r="2460" spans="3:4" x14ac:dyDescent="0.2">
      <c r="C2460" s="19"/>
      <c r="D2460" s="19"/>
    </row>
    <row r="2461" spans="3:4" x14ac:dyDescent="0.2">
      <c r="C2461" s="19"/>
      <c r="D2461" s="19"/>
    </row>
    <row r="2462" spans="3:4" x14ac:dyDescent="0.2">
      <c r="C2462" s="19"/>
      <c r="D2462" s="19"/>
    </row>
    <row r="2463" spans="3:4" x14ac:dyDescent="0.2">
      <c r="C2463" s="19"/>
      <c r="D2463" s="19"/>
    </row>
    <row r="2464" spans="3:4" x14ac:dyDescent="0.2">
      <c r="C2464" s="19"/>
      <c r="D2464" s="19"/>
    </row>
    <row r="2465" spans="3:4" x14ac:dyDescent="0.2">
      <c r="C2465" s="19"/>
      <c r="D2465" s="19"/>
    </row>
    <row r="2466" spans="3:4" x14ac:dyDescent="0.2">
      <c r="C2466" s="19"/>
      <c r="D2466" s="19"/>
    </row>
    <row r="2467" spans="3:4" x14ac:dyDescent="0.2">
      <c r="C2467" s="19"/>
      <c r="D2467" s="19"/>
    </row>
    <row r="2468" spans="3:4" x14ac:dyDescent="0.2">
      <c r="C2468" s="19"/>
      <c r="D2468" s="19"/>
    </row>
    <row r="2469" spans="3:4" x14ac:dyDescent="0.2">
      <c r="C2469" s="19"/>
      <c r="D2469" s="19"/>
    </row>
    <row r="2470" spans="3:4" x14ac:dyDescent="0.2">
      <c r="C2470" s="19"/>
      <c r="D2470" s="19"/>
    </row>
    <row r="2471" spans="3:4" x14ac:dyDescent="0.2">
      <c r="C2471" s="19"/>
      <c r="D2471" s="19"/>
    </row>
    <row r="2472" spans="3:4" x14ac:dyDescent="0.2">
      <c r="C2472" s="19"/>
      <c r="D2472" s="19"/>
    </row>
    <row r="2473" spans="3:4" x14ac:dyDescent="0.2">
      <c r="C2473" s="19"/>
      <c r="D2473" s="19"/>
    </row>
    <row r="2474" spans="3:4" x14ac:dyDescent="0.2">
      <c r="C2474" s="19"/>
      <c r="D2474" s="19"/>
    </row>
    <row r="2475" spans="3:4" x14ac:dyDescent="0.2">
      <c r="C2475" s="19"/>
      <c r="D2475" s="19"/>
    </row>
    <row r="2476" spans="3:4" x14ac:dyDescent="0.2">
      <c r="C2476" s="19"/>
      <c r="D2476" s="19"/>
    </row>
    <row r="2477" spans="3:4" x14ac:dyDescent="0.2">
      <c r="C2477" s="19"/>
      <c r="D2477" s="19"/>
    </row>
    <row r="2478" spans="3:4" x14ac:dyDescent="0.2">
      <c r="C2478" s="19"/>
      <c r="D2478" s="19"/>
    </row>
    <row r="2479" spans="3:4" x14ac:dyDescent="0.2">
      <c r="C2479" s="19"/>
      <c r="D2479" s="19"/>
    </row>
    <row r="2480" spans="3:4" x14ac:dyDescent="0.2">
      <c r="C2480" s="19"/>
      <c r="D2480" s="19"/>
    </row>
    <row r="2481" spans="3:4" x14ac:dyDescent="0.2">
      <c r="C2481" s="19"/>
      <c r="D2481" s="19"/>
    </row>
    <row r="2482" spans="3:4" x14ac:dyDescent="0.2">
      <c r="C2482" s="19"/>
      <c r="D2482" s="19"/>
    </row>
    <row r="2483" spans="3:4" x14ac:dyDescent="0.2">
      <c r="C2483" s="19"/>
      <c r="D2483" s="19"/>
    </row>
    <row r="2484" spans="3:4" x14ac:dyDescent="0.2">
      <c r="C2484" s="19"/>
      <c r="D2484" s="19"/>
    </row>
    <row r="2485" spans="3:4" x14ac:dyDescent="0.2">
      <c r="C2485" s="19"/>
      <c r="D2485" s="19"/>
    </row>
    <row r="2486" spans="3:4" x14ac:dyDescent="0.2">
      <c r="C2486" s="19"/>
      <c r="D2486" s="19"/>
    </row>
    <row r="2487" spans="3:4" x14ac:dyDescent="0.2">
      <c r="C2487" s="19"/>
      <c r="D2487" s="19"/>
    </row>
    <row r="2488" spans="3:4" x14ac:dyDescent="0.2">
      <c r="C2488" s="19"/>
      <c r="D2488" s="19"/>
    </row>
    <row r="2489" spans="3:4" x14ac:dyDescent="0.2">
      <c r="C2489" s="19"/>
      <c r="D2489" s="19"/>
    </row>
    <row r="2490" spans="3:4" x14ac:dyDescent="0.2">
      <c r="C2490" s="19"/>
      <c r="D2490" s="19"/>
    </row>
    <row r="2491" spans="3:4" x14ac:dyDescent="0.2">
      <c r="C2491" s="19"/>
      <c r="D2491" s="19"/>
    </row>
    <row r="2492" spans="3:4" x14ac:dyDescent="0.2">
      <c r="C2492" s="19"/>
      <c r="D2492" s="19"/>
    </row>
    <row r="2493" spans="3:4" x14ac:dyDescent="0.2">
      <c r="C2493" s="19"/>
      <c r="D2493" s="19"/>
    </row>
    <row r="2494" spans="3:4" x14ac:dyDescent="0.2">
      <c r="C2494" s="19"/>
      <c r="D2494" s="19"/>
    </row>
    <row r="2495" spans="3:4" x14ac:dyDescent="0.2">
      <c r="C2495" s="19"/>
      <c r="D2495" s="19"/>
    </row>
    <row r="2496" spans="3:4" x14ac:dyDescent="0.2">
      <c r="C2496" s="19"/>
      <c r="D2496" s="19"/>
    </row>
    <row r="2497" spans="3:4" x14ac:dyDescent="0.2">
      <c r="C2497" s="19"/>
      <c r="D2497" s="19"/>
    </row>
    <row r="2498" spans="3:4" x14ac:dyDescent="0.2">
      <c r="C2498" s="19"/>
      <c r="D2498" s="19"/>
    </row>
    <row r="2499" spans="3:4" x14ac:dyDescent="0.2">
      <c r="C2499" s="19"/>
      <c r="D2499" s="19"/>
    </row>
    <row r="2500" spans="3:4" x14ac:dyDescent="0.2">
      <c r="C2500" s="19"/>
      <c r="D2500" s="19"/>
    </row>
    <row r="2501" spans="3:4" x14ac:dyDescent="0.2">
      <c r="C2501" s="19"/>
      <c r="D2501" s="19"/>
    </row>
    <row r="2502" spans="3:4" x14ac:dyDescent="0.2">
      <c r="C2502" s="19"/>
      <c r="D2502" s="19"/>
    </row>
    <row r="2503" spans="3:4" x14ac:dyDescent="0.2">
      <c r="C2503" s="19"/>
      <c r="D2503" s="19"/>
    </row>
    <row r="2504" spans="3:4" x14ac:dyDescent="0.2">
      <c r="C2504" s="19"/>
      <c r="D2504" s="19"/>
    </row>
    <row r="2505" spans="3:4" x14ac:dyDescent="0.2">
      <c r="C2505" s="19"/>
      <c r="D2505" s="19"/>
    </row>
    <row r="2506" spans="3:4" x14ac:dyDescent="0.2">
      <c r="C2506" s="19"/>
      <c r="D2506" s="19"/>
    </row>
    <row r="2507" spans="3:4" x14ac:dyDescent="0.2">
      <c r="C2507" s="19"/>
      <c r="D2507" s="19"/>
    </row>
    <row r="2508" spans="3:4" x14ac:dyDescent="0.2">
      <c r="C2508" s="19"/>
      <c r="D2508" s="19"/>
    </row>
    <row r="2509" spans="3:4" x14ac:dyDescent="0.2">
      <c r="C2509" s="19"/>
      <c r="D2509" s="19"/>
    </row>
    <row r="2510" spans="3:4" x14ac:dyDescent="0.2">
      <c r="C2510" s="19"/>
      <c r="D2510" s="19"/>
    </row>
    <row r="2511" spans="3:4" x14ac:dyDescent="0.2">
      <c r="C2511" s="19"/>
      <c r="D2511" s="19"/>
    </row>
    <row r="2512" spans="3:4" x14ac:dyDescent="0.2">
      <c r="C2512" s="19"/>
      <c r="D2512" s="19"/>
    </row>
    <row r="2513" spans="3:4" x14ac:dyDescent="0.2">
      <c r="C2513" s="19"/>
      <c r="D2513" s="19"/>
    </row>
    <row r="2514" spans="3:4" x14ac:dyDescent="0.2">
      <c r="C2514" s="19"/>
      <c r="D2514" s="19"/>
    </row>
    <row r="2515" spans="3:4" x14ac:dyDescent="0.2">
      <c r="C2515" s="19"/>
      <c r="D2515" s="19"/>
    </row>
    <row r="2516" spans="3:4" x14ac:dyDescent="0.2">
      <c r="C2516" s="19"/>
      <c r="D2516" s="19"/>
    </row>
    <row r="2517" spans="3:4" x14ac:dyDescent="0.2">
      <c r="C2517" s="19"/>
      <c r="D2517" s="19"/>
    </row>
    <row r="2518" spans="3:4" x14ac:dyDescent="0.2">
      <c r="C2518" s="19"/>
      <c r="D2518" s="19"/>
    </row>
    <row r="2519" spans="3:4" x14ac:dyDescent="0.2">
      <c r="C2519" s="19"/>
      <c r="D2519" s="19"/>
    </row>
    <row r="2520" spans="3:4" x14ac:dyDescent="0.2">
      <c r="C2520" s="19"/>
      <c r="D2520" s="19"/>
    </row>
    <row r="2521" spans="3:4" x14ac:dyDescent="0.2">
      <c r="C2521" s="19"/>
      <c r="D2521" s="19"/>
    </row>
    <row r="2522" spans="3:4" x14ac:dyDescent="0.2">
      <c r="C2522" s="19"/>
      <c r="D2522" s="19"/>
    </row>
    <row r="2523" spans="3:4" x14ac:dyDescent="0.2">
      <c r="C2523" s="19"/>
      <c r="D2523" s="19"/>
    </row>
    <row r="2524" spans="3:4" x14ac:dyDescent="0.2">
      <c r="C2524" s="19"/>
      <c r="D2524" s="19"/>
    </row>
    <row r="2525" spans="3:4" x14ac:dyDescent="0.2">
      <c r="C2525" s="19"/>
      <c r="D2525" s="19"/>
    </row>
    <row r="2526" spans="3:4" x14ac:dyDescent="0.2">
      <c r="C2526" s="19"/>
      <c r="D2526" s="19"/>
    </row>
    <row r="2527" spans="3:4" x14ac:dyDescent="0.2">
      <c r="C2527" s="19"/>
      <c r="D2527" s="19"/>
    </row>
    <row r="2528" spans="3:4" x14ac:dyDescent="0.2">
      <c r="C2528" s="19"/>
      <c r="D2528" s="19"/>
    </row>
    <row r="2529" spans="3:4" x14ac:dyDescent="0.2">
      <c r="C2529" s="19"/>
      <c r="D2529" s="19"/>
    </row>
    <row r="2530" spans="3:4" x14ac:dyDescent="0.2">
      <c r="C2530" s="19"/>
      <c r="D2530" s="19"/>
    </row>
    <row r="2531" spans="3:4" x14ac:dyDescent="0.2">
      <c r="C2531" s="19"/>
      <c r="D2531" s="19"/>
    </row>
    <row r="2532" spans="3:4" x14ac:dyDescent="0.2">
      <c r="C2532" s="19"/>
      <c r="D2532" s="19"/>
    </row>
    <row r="2533" spans="3:4" x14ac:dyDescent="0.2">
      <c r="C2533" s="19"/>
      <c r="D2533" s="19"/>
    </row>
    <row r="2534" spans="3:4" x14ac:dyDescent="0.2">
      <c r="C2534" s="19"/>
      <c r="D2534" s="19"/>
    </row>
    <row r="2535" spans="3:4" x14ac:dyDescent="0.2">
      <c r="C2535" s="19"/>
      <c r="D2535" s="19"/>
    </row>
    <row r="2536" spans="3:4" x14ac:dyDescent="0.2">
      <c r="C2536" s="19"/>
      <c r="D2536" s="19"/>
    </row>
    <row r="2537" spans="3:4" x14ac:dyDescent="0.2">
      <c r="C2537" s="19"/>
      <c r="D2537" s="19"/>
    </row>
    <row r="2538" spans="3:4" x14ac:dyDescent="0.2">
      <c r="C2538" s="19"/>
      <c r="D2538" s="19"/>
    </row>
    <row r="2539" spans="3:4" x14ac:dyDescent="0.2">
      <c r="C2539" s="19"/>
      <c r="D2539" s="19"/>
    </row>
    <row r="2540" spans="3:4" x14ac:dyDescent="0.2">
      <c r="C2540" s="19"/>
      <c r="D2540" s="19"/>
    </row>
    <row r="2541" spans="3:4" x14ac:dyDescent="0.2">
      <c r="C2541" s="19"/>
      <c r="D2541" s="19"/>
    </row>
    <row r="2542" spans="3:4" x14ac:dyDescent="0.2">
      <c r="C2542" s="19"/>
      <c r="D2542" s="19"/>
    </row>
    <row r="2543" spans="3:4" x14ac:dyDescent="0.2">
      <c r="C2543" s="19"/>
      <c r="D2543" s="19"/>
    </row>
    <row r="2544" spans="3:4" x14ac:dyDescent="0.2">
      <c r="C2544" s="19"/>
      <c r="D2544" s="19"/>
    </row>
    <row r="2545" spans="3:4" x14ac:dyDescent="0.2">
      <c r="C2545" s="19"/>
      <c r="D2545" s="19"/>
    </row>
    <row r="2546" spans="3:4" x14ac:dyDescent="0.2">
      <c r="C2546" s="19"/>
      <c r="D2546" s="19"/>
    </row>
    <row r="2547" spans="3:4" x14ac:dyDescent="0.2">
      <c r="C2547" s="19"/>
      <c r="D2547" s="19"/>
    </row>
    <row r="2548" spans="3:4" x14ac:dyDescent="0.2">
      <c r="C2548" s="19"/>
      <c r="D2548" s="19"/>
    </row>
    <row r="2549" spans="3:4" x14ac:dyDescent="0.2">
      <c r="C2549" s="19"/>
      <c r="D2549" s="19"/>
    </row>
    <row r="2550" spans="3:4" x14ac:dyDescent="0.2">
      <c r="C2550" s="19"/>
      <c r="D2550" s="19"/>
    </row>
    <row r="2551" spans="3:4" x14ac:dyDescent="0.2">
      <c r="C2551" s="19"/>
      <c r="D2551" s="19"/>
    </row>
    <row r="2552" spans="3:4" x14ac:dyDescent="0.2">
      <c r="C2552" s="19"/>
      <c r="D2552" s="19"/>
    </row>
    <row r="2553" spans="3:4" x14ac:dyDescent="0.2">
      <c r="C2553" s="19"/>
      <c r="D2553" s="19"/>
    </row>
    <row r="2554" spans="3:4" x14ac:dyDescent="0.2">
      <c r="C2554" s="19"/>
      <c r="D2554" s="19"/>
    </row>
    <row r="2555" spans="3:4" x14ac:dyDescent="0.2">
      <c r="C2555" s="19"/>
      <c r="D2555" s="19"/>
    </row>
    <row r="2556" spans="3:4" x14ac:dyDescent="0.2">
      <c r="C2556" s="19"/>
      <c r="D2556" s="19"/>
    </row>
    <row r="2557" spans="3:4" x14ac:dyDescent="0.2">
      <c r="C2557" s="19"/>
      <c r="D2557" s="19"/>
    </row>
    <row r="2558" spans="3:4" x14ac:dyDescent="0.2">
      <c r="C2558" s="19"/>
      <c r="D2558" s="19"/>
    </row>
    <row r="2559" spans="3:4" x14ac:dyDescent="0.2">
      <c r="C2559" s="19"/>
      <c r="D2559" s="19"/>
    </row>
    <row r="2560" spans="3:4" x14ac:dyDescent="0.2">
      <c r="C2560" s="19"/>
      <c r="D2560" s="19"/>
    </row>
    <row r="2561" spans="3:4" x14ac:dyDescent="0.2">
      <c r="C2561" s="19"/>
      <c r="D2561" s="19"/>
    </row>
  </sheetData>
  <protectedRanges>
    <protectedRange sqref="A602:D605" name="Range1"/>
  </protectedRanges>
  <sortState xmlns:xlrd2="http://schemas.microsoft.com/office/spreadsheetml/2017/richdata2" ref="A21:Y610">
    <sortCondition ref="C21:C610"/>
  </sortState>
  <phoneticPr fontId="10" type="noConversion"/>
  <hyperlinks>
    <hyperlink ref="H63425" r:id="rId1" display="http://vsolj.cetus-net.org/bulletin.html" xr:uid="{00000000-0004-0000-0000-000000000000}"/>
    <hyperlink ref="H63418" r:id="rId2" display="https://www.aavso.org/ejaavso" xr:uid="{00000000-0004-0000-0000-000001000000}"/>
    <hyperlink ref="I63425" r:id="rId3" display="http://vsolj.cetus-net.org/bulletin.html" xr:uid="{00000000-0004-0000-0000-000002000000}"/>
    <hyperlink ref="AQ57076" r:id="rId4" display="http://cdsbib.u-strasbg.fr/cgi-bin/cdsbib?1990RMxAA..21..381G" xr:uid="{00000000-0004-0000-0000-000003000000}"/>
    <hyperlink ref="H63422" r:id="rId5" display="https://www.aavso.org/ejaavso" xr:uid="{00000000-0004-0000-0000-000004000000}"/>
    <hyperlink ref="AP4440" r:id="rId6" display="http://cdsbib.u-strasbg.fr/cgi-bin/cdsbib?1990RMxAA..21..381G" xr:uid="{00000000-0004-0000-0000-000005000000}"/>
    <hyperlink ref="AP4443" r:id="rId7" display="http://cdsbib.u-strasbg.fr/cgi-bin/cdsbib?1990RMxAA..21..381G" xr:uid="{00000000-0004-0000-0000-000006000000}"/>
    <hyperlink ref="AP4441" r:id="rId8" display="http://cdsbib.u-strasbg.fr/cgi-bin/cdsbib?1990RMxAA..21..381G" xr:uid="{00000000-0004-0000-0000-000007000000}"/>
    <hyperlink ref="AP4425" r:id="rId9" display="http://cdsbib.u-strasbg.fr/cgi-bin/cdsbib?1990RMxAA..21..381G" xr:uid="{00000000-0004-0000-0000-000008000000}"/>
    <hyperlink ref="AQ4654" r:id="rId10" display="http://cdsbib.u-strasbg.fr/cgi-bin/cdsbib?1990RMxAA..21..381G" xr:uid="{00000000-0004-0000-0000-000009000000}"/>
    <hyperlink ref="AQ4658" r:id="rId11" display="http://cdsbib.u-strasbg.fr/cgi-bin/cdsbib?1990RMxAA..21..381G" xr:uid="{00000000-0004-0000-0000-00000A000000}"/>
    <hyperlink ref="AQ64338" r:id="rId12" display="http://cdsbib.u-strasbg.fr/cgi-bin/cdsbib?1990RMxAA..21..381G" xr:uid="{00000000-0004-0000-0000-00000B000000}"/>
    <hyperlink ref="I1546" r:id="rId13" display="http://vsolj.cetus-net.org/bulletin.html" xr:uid="{00000000-0004-0000-0000-00000C000000}"/>
    <hyperlink ref="H1546" r:id="rId14" display="http://vsolj.cetus-net.org/bulletin.html" xr:uid="{00000000-0004-0000-0000-00000D000000}"/>
    <hyperlink ref="AQ64999" r:id="rId15" display="http://cdsbib.u-strasbg.fr/cgi-bin/cdsbib?1990RMxAA..21..381G" xr:uid="{00000000-0004-0000-0000-00000E000000}"/>
    <hyperlink ref="AQ64998" r:id="rId16" display="http://cdsbib.u-strasbg.fr/cgi-bin/cdsbib?1990RMxAA..21..381G" xr:uid="{00000000-0004-0000-0000-00000F000000}"/>
    <hyperlink ref="AP2716" r:id="rId17" display="http://cdsbib.u-strasbg.fr/cgi-bin/cdsbib?1990RMxAA..21..381G" xr:uid="{00000000-0004-0000-0000-000010000000}"/>
    <hyperlink ref="AP2734" r:id="rId18" display="http://cdsbib.u-strasbg.fr/cgi-bin/cdsbib?1990RMxAA..21..381G" xr:uid="{00000000-0004-0000-0000-000011000000}"/>
    <hyperlink ref="AP2735" r:id="rId19" display="http://cdsbib.u-strasbg.fr/cgi-bin/cdsbib?1990RMxAA..21..381G" xr:uid="{00000000-0004-0000-0000-000012000000}"/>
    <hyperlink ref="AP2731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79"/>
  <sheetViews>
    <sheetView workbookViewId="0"/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5" width="8.5703125" customWidth="1"/>
    <col min="16" max="16" width="8" customWidth="1"/>
    <col min="17" max="17" width="7.7109375" customWidth="1"/>
    <col min="18" max="18" width="9.85546875" customWidth="1"/>
  </cols>
  <sheetData>
    <row r="1" spans="1:4" ht="20.25" x14ac:dyDescent="0.3">
      <c r="A1" s="1" t="s">
        <v>28</v>
      </c>
      <c r="C1" t="s">
        <v>40</v>
      </c>
    </row>
    <row r="2" spans="1:4" x14ac:dyDescent="0.2">
      <c r="A2" t="s">
        <v>27</v>
      </c>
      <c r="B2" t="s">
        <v>39</v>
      </c>
      <c r="C2" s="12" t="s">
        <v>41</v>
      </c>
    </row>
    <row r="4" spans="1:4" x14ac:dyDescent="0.2">
      <c r="A4" s="8" t="s">
        <v>2</v>
      </c>
      <c r="C4" s="3">
        <v>17130.411400000001</v>
      </c>
      <c r="D4" s="4">
        <v>3.38061933</v>
      </c>
    </row>
    <row r="6" spans="1:4" x14ac:dyDescent="0.2">
      <c r="A6" s="8" t="s">
        <v>3</v>
      </c>
    </row>
    <row r="7" spans="1:4" x14ac:dyDescent="0.2">
      <c r="A7" t="s">
        <v>4</v>
      </c>
      <c r="C7">
        <f>+C4</f>
        <v>17130.411400000001</v>
      </c>
    </row>
    <row r="8" spans="1:4" x14ac:dyDescent="0.2">
      <c r="A8" t="s">
        <v>5</v>
      </c>
      <c r="C8">
        <f>+D4</f>
        <v>3.38061933</v>
      </c>
    </row>
    <row r="10" spans="1:4" ht="13.5" thickBot="1" x14ac:dyDescent="0.25">
      <c r="C10" s="7" t="s">
        <v>22</v>
      </c>
      <c r="D10" s="7" t="s">
        <v>23</v>
      </c>
    </row>
    <row r="11" spans="1:4" x14ac:dyDescent="0.2">
      <c r="A11" t="s">
        <v>18</v>
      </c>
      <c r="C11">
        <f>INTERCEPT(G229:G999,F229:F999)</f>
        <v>-0.56281935357348323</v>
      </c>
      <c r="D11" s="6"/>
    </row>
    <row r="12" spans="1:4" x14ac:dyDescent="0.2">
      <c r="A12" t="s">
        <v>19</v>
      </c>
      <c r="C12">
        <f>SLOPE(G229:G999,F229:F999)</f>
        <v>5.1967375808520912E-5</v>
      </c>
      <c r="D12" s="6"/>
    </row>
    <row r="13" spans="1:4" x14ac:dyDescent="0.2">
      <c r="A13" t="s">
        <v>21</v>
      </c>
      <c r="C13" s="6" t="s">
        <v>16</v>
      </c>
      <c r="D13" s="6"/>
    </row>
    <row r="14" spans="1:4" x14ac:dyDescent="0.2">
      <c r="A14" t="s">
        <v>26</v>
      </c>
    </row>
    <row r="15" spans="1:4" x14ac:dyDescent="0.2">
      <c r="A15" s="5" t="s">
        <v>20</v>
      </c>
      <c r="C15">
        <v>50287.517800000001</v>
      </c>
    </row>
    <row r="16" spans="1:4" x14ac:dyDescent="0.2">
      <c r="A16" s="8" t="s">
        <v>6</v>
      </c>
      <c r="C16">
        <f>+C8+C12</f>
        <v>3.3806712973758084</v>
      </c>
    </row>
    <row r="17" spans="1:35" ht="13.5" thickBot="1" x14ac:dyDescent="0.25"/>
    <row r="18" spans="1:35" x14ac:dyDescent="0.2">
      <c r="A18" s="8" t="s">
        <v>7</v>
      </c>
      <c r="C18" s="3">
        <f>+C15</f>
        <v>50287.517800000001</v>
      </c>
      <c r="D18" s="4">
        <f>+C16</f>
        <v>3.3806712973758084</v>
      </c>
    </row>
    <row r="19" spans="1:35" ht="13.5" thickTop="1" x14ac:dyDescent="0.2"/>
    <row r="20" spans="1:35" ht="13.5" thickBot="1" x14ac:dyDescent="0.25">
      <c r="A20" s="7" t="s">
        <v>8</v>
      </c>
      <c r="B20" s="7" t="s">
        <v>9</v>
      </c>
      <c r="C20" s="7" t="s">
        <v>10</v>
      </c>
      <c r="D20" s="7" t="s">
        <v>15</v>
      </c>
      <c r="E20" s="7" t="s">
        <v>11</v>
      </c>
      <c r="F20" s="7" t="s">
        <v>12</v>
      </c>
      <c r="G20" s="7" t="s">
        <v>13</v>
      </c>
      <c r="H20" s="10" t="s">
        <v>14</v>
      </c>
      <c r="I20" s="10" t="s">
        <v>36</v>
      </c>
      <c r="J20" s="10" t="s">
        <v>37</v>
      </c>
      <c r="K20" s="10" t="s">
        <v>38</v>
      </c>
      <c r="L20" s="10" t="s">
        <v>68</v>
      </c>
      <c r="M20" s="10" t="s">
        <v>180</v>
      </c>
      <c r="N20" s="10" t="s">
        <v>182</v>
      </c>
      <c r="O20" s="10" t="s">
        <v>181</v>
      </c>
      <c r="P20" s="10" t="s">
        <v>25</v>
      </c>
      <c r="Q20" s="9" t="s">
        <v>24</v>
      </c>
      <c r="R20" s="7" t="s">
        <v>17</v>
      </c>
    </row>
    <row r="21" spans="1:35" x14ac:dyDescent="0.2">
      <c r="A21" t="s">
        <v>14</v>
      </c>
      <c r="C21">
        <v>17130.411400000001</v>
      </c>
      <c r="D21" s="6" t="s">
        <v>16</v>
      </c>
      <c r="E21">
        <f t="shared" ref="E21:E84" si="0">+(C21-C$7)/C$8</f>
        <v>0</v>
      </c>
      <c r="F21">
        <f t="shared" ref="F21:F84" si="1">ROUND(2*E21,0)/2</f>
        <v>0</v>
      </c>
      <c r="G21">
        <f t="shared" ref="G21:G84" si="2">+C21-(C$7+F21*C$8)</f>
        <v>0</v>
      </c>
      <c r="H21">
        <f>+G21</f>
        <v>0</v>
      </c>
      <c r="R21" s="2">
        <f t="shared" ref="R21:R84" si="3">+C21-15018.5</f>
        <v>2111.9114000000009</v>
      </c>
    </row>
    <row r="22" spans="1:35" x14ac:dyDescent="0.2">
      <c r="A22" t="s">
        <v>70</v>
      </c>
      <c r="C22">
        <v>38624.385999999999</v>
      </c>
      <c r="E22">
        <f t="shared" si="0"/>
        <v>6357.9990829668468</v>
      </c>
      <c r="F22">
        <f t="shared" si="1"/>
        <v>6358</v>
      </c>
      <c r="G22">
        <f t="shared" si="2"/>
        <v>-3.1001400056993589E-3</v>
      </c>
      <c r="M22">
        <f>G22</f>
        <v>-3.1001400056993589E-3</v>
      </c>
      <c r="R22" s="2">
        <f t="shared" si="3"/>
        <v>23605.885999999999</v>
      </c>
      <c r="AE22">
        <v>14</v>
      </c>
      <c r="AG22" t="s">
        <v>69</v>
      </c>
      <c r="AI22" t="s">
        <v>71</v>
      </c>
    </row>
    <row r="23" spans="1:35" x14ac:dyDescent="0.2">
      <c r="A23" t="s">
        <v>70</v>
      </c>
      <c r="C23">
        <v>38668.343000000001</v>
      </c>
      <c r="E23">
        <f t="shared" si="0"/>
        <v>6371.0017300291538</v>
      </c>
      <c r="F23">
        <f t="shared" si="1"/>
        <v>6371</v>
      </c>
      <c r="G23">
        <f t="shared" si="2"/>
        <v>5.8485699992161244E-3</v>
      </c>
      <c r="M23">
        <f>G23</f>
        <v>5.8485699992161244E-3</v>
      </c>
      <c r="R23" s="2">
        <f t="shared" si="3"/>
        <v>23649.843000000001</v>
      </c>
      <c r="AE23">
        <v>17</v>
      </c>
      <c r="AG23" t="s">
        <v>69</v>
      </c>
      <c r="AI23" t="s">
        <v>71</v>
      </c>
    </row>
    <row r="24" spans="1:35" x14ac:dyDescent="0.2">
      <c r="A24" t="s">
        <v>70</v>
      </c>
      <c r="C24">
        <v>38935.417000000001</v>
      </c>
      <c r="E24">
        <f t="shared" si="0"/>
        <v>6450.0032306210587</v>
      </c>
      <c r="F24">
        <f t="shared" si="1"/>
        <v>6450</v>
      </c>
      <c r="G24">
        <f t="shared" si="2"/>
        <v>1.0921499997493811E-2</v>
      </c>
      <c r="M24">
        <f>G24</f>
        <v>1.0921499997493811E-2</v>
      </c>
      <c r="R24" s="2">
        <f t="shared" si="3"/>
        <v>23916.917000000001</v>
      </c>
      <c r="AE24">
        <v>14</v>
      </c>
      <c r="AG24" t="s">
        <v>69</v>
      </c>
      <c r="AI24" t="s">
        <v>71</v>
      </c>
    </row>
    <row r="25" spans="1:35" x14ac:dyDescent="0.2">
      <c r="A25" s="16" t="s">
        <v>183</v>
      </c>
      <c r="B25" s="14"/>
      <c r="C25" s="15">
        <v>38938.796000000002</v>
      </c>
      <c r="D25" s="15"/>
      <c r="E25">
        <f t="shared" si="0"/>
        <v>6451.0027516171131</v>
      </c>
      <c r="F25">
        <f t="shared" si="1"/>
        <v>6451</v>
      </c>
      <c r="G25">
        <f t="shared" si="2"/>
        <v>9.3021700013196096E-3</v>
      </c>
      <c r="K25">
        <f>+G25</f>
        <v>9.3021700013196096E-3</v>
      </c>
      <c r="M25" s="12"/>
      <c r="P25">
        <f>+C$11+C$12*F25</f>
        <v>-0.22757781223271484</v>
      </c>
      <c r="R25" s="2">
        <f t="shared" si="3"/>
        <v>23920.296000000002</v>
      </c>
    </row>
    <row r="26" spans="1:35" x14ac:dyDescent="0.2">
      <c r="A26" s="16" t="s">
        <v>183</v>
      </c>
      <c r="B26" s="14"/>
      <c r="C26" s="15">
        <v>38955.696000000004</v>
      </c>
      <c r="D26" s="15"/>
      <c r="E26">
        <f t="shared" si="0"/>
        <v>6456.0018356163164</v>
      </c>
      <c r="F26">
        <f t="shared" si="1"/>
        <v>6456</v>
      </c>
      <c r="G26">
        <f t="shared" si="2"/>
        <v>6.2055200032773428E-3</v>
      </c>
      <c r="K26">
        <f>+G26</f>
        <v>6.2055200032773428E-3</v>
      </c>
      <c r="M26" s="12"/>
      <c r="P26">
        <f>+C$11+C$12*F26</f>
        <v>-0.22731797535367221</v>
      </c>
      <c r="R26" s="2">
        <f t="shared" si="3"/>
        <v>23937.196000000004</v>
      </c>
    </row>
    <row r="27" spans="1:35" x14ac:dyDescent="0.2">
      <c r="A27" t="s">
        <v>70</v>
      </c>
      <c r="C27">
        <v>39023.315000000002</v>
      </c>
      <c r="E27">
        <f t="shared" si="0"/>
        <v>6476.0037918850812</v>
      </c>
      <c r="F27">
        <f t="shared" si="1"/>
        <v>6476</v>
      </c>
      <c r="G27">
        <f t="shared" si="2"/>
        <v>1.2818920004065149E-2</v>
      </c>
      <c r="M27">
        <f>G27</f>
        <v>1.2818920004065149E-2</v>
      </c>
      <c r="R27" s="2">
        <f t="shared" si="3"/>
        <v>24004.815000000002</v>
      </c>
      <c r="AE27">
        <v>18</v>
      </c>
      <c r="AG27" t="s">
        <v>69</v>
      </c>
      <c r="AI27" t="s">
        <v>71</v>
      </c>
    </row>
    <row r="28" spans="1:35" x14ac:dyDescent="0.2">
      <c r="A28" t="s">
        <v>73</v>
      </c>
      <c r="C28">
        <v>39317.42</v>
      </c>
      <c r="E28">
        <f t="shared" si="0"/>
        <v>6563.0011646416269</v>
      </c>
      <c r="F28">
        <f t="shared" si="1"/>
        <v>6563</v>
      </c>
      <c r="G28">
        <f t="shared" si="2"/>
        <v>3.937210000003688E-3</v>
      </c>
      <c r="M28">
        <f>G28</f>
        <v>3.937210000003688E-3</v>
      </c>
      <c r="R28" s="2">
        <f t="shared" si="3"/>
        <v>24298.92</v>
      </c>
      <c r="AE28">
        <v>9</v>
      </c>
      <c r="AG28" t="s">
        <v>72</v>
      </c>
      <c r="AI28" t="s">
        <v>71</v>
      </c>
    </row>
    <row r="29" spans="1:35" x14ac:dyDescent="0.2">
      <c r="A29" t="s">
        <v>73</v>
      </c>
      <c r="C29">
        <v>39317.423000000003</v>
      </c>
      <c r="E29">
        <f t="shared" si="0"/>
        <v>6563.0020520529888</v>
      </c>
      <c r="F29">
        <f t="shared" si="1"/>
        <v>6563</v>
      </c>
      <c r="G29">
        <f t="shared" si="2"/>
        <v>6.9372100042528473E-3</v>
      </c>
      <c r="M29">
        <f>G29</f>
        <v>6.9372100042528473E-3</v>
      </c>
      <c r="R29" s="2">
        <f t="shared" si="3"/>
        <v>24298.923000000003</v>
      </c>
      <c r="AE29">
        <v>13</v>
      </c>
      <c r="AG29" t="s">
        <v>69</v>
      </c>
      <c r="AI29" t="s">
        <v>71</v>
      </c>
    </row>
    <row r="30" spans="1:35" x14ac:dyDescent="0.2">
      <c r="A30" s="16" t="s">
        <v>184</v>
      </c>
      <c r="B30" s="14"/>
      <c r="C30" s="15">
        <v>39320.798000000003</v>
      </c>
      <c r="D30" s="15"/>
      <c r="E30">
        <f t="shared" si="0"/>
        <v>6564.0003898338955</v>
      </c>
      <c r="F30">
        <f t="shared" si="1"/>
        <v>6564</v>
      </c>
      <c r="G30">
        <f t="shared" si="2"/>
        <v>1.317879999987781E-3</v>
      </c>
      <c r="K30">
        <f>+G30</f>
        <v>1.317879999987781E-3</v>
      </c>
      <c r="M30" s="12"/>
      <c r="P30">
        <f>+C$11+C$12*F30</f>
        <v>-0.22170549876635198</v>
      </c>
      <c r="R30" s="2">
        <f t="shared" si="3"/>
        <v>24302.298000000003</v>
      </c>
    </row>
    <row r="31" spans="1:35" x14ac:dyDescent="0.2">
      <c r="A31" s="16" t="s">
        <v>185</v>
      </c>
      <c r="B31" s="14" t="s">
        <v>186</v>
      </c>
      <c r="C31" s="15">
        <v>39337.697999999997</v>
      </c>
      <c r="D31" s="15"/>
      <c r="E31">
        <f t="shared" si="0"/>
        <v>6568.999473833097</v>
      </c>
      <c r="F31">
        <f t="shared" si="1"/>
        <v>6569</v>
      </c>
      <c r="G31">
        <f t="shared" si="2"/>
        <v>-1.7787700053304434E-3</v>
      </c>
      <c r="K31">
        <f>+G31</f>
        <v>-1.7787700053304434E-3</v>
      </c>
      <c r="M31" s="12"/>
      <c r="P31">
        <f>+C$11+C$12*F31</f>
        <v>-0.22144566188730935</v>
      </c>
      <c r="R31" s="2">
        <f t="shared" si="3"/>
        <v>24319.197999999997</v>
      </c>
    </row>
    <row r="32" spans="1:35" x14ac:dyDescent="0.2">
      <c r="A32" t="s">
        <v>74</v>
      </c>
      <c r="C32">
        <v>39388.410000000003</v>
      </c>
      <c r="E32">
        <f t="shared" si="0"/>
        <v>6584.0002754761517</v>
      </c>
      <c r="F32">
        <f t="shared" si="1"/>
        <v>6584</v>
      </c>
      <c r="G32">
        <f t="shared" si="2"/>
        <v>9.3128000298747793E-4</v>
      </c>
      <c r="M32">
        <f>G32</f>
        <v>9.3128000298747793E-4</v>
      </c>
      <c r="R32" s="2">
        <f t="shared" si="3"/>
        <v>24369.910000000003</v>
      </c>
      <c r="AE32">
        <v>20</v>
      </c>
      <c r="AG32" t="s">
        <v>69</v>
      </c>
      <c r="AI32" t="s">
        <v>71</v>
      </c>
    </row>
    <row r="33" spans="1:35" x14ac:dyDescent="0.2">
      <c r="A33" t="s">
        <v>74</v>
      </c>
      <c r="C33">
        <v>39405.315000000002</v>
      </c>
      <c r="E33">
        <f t="shared" si="0"/>
        <v>6589.0008384942885</v>
      </c>
      <c r="F33">
        <f t="shared" si="1"/>
        <v>6589</v>
      </c>
      <c r="G33">
        <f t="shared" si="2"/>
        <v>2.8346300023258664E-3</v>
      </c>
      <c r="M33">
        <f>G33</f>
        <v>2.8346300023258664E-3</v>
      </c>
      <c r="R33" s="2">
        <f t="shared" si="3"/>
        <v>24386.815000000002</v>
      </c>
      <c r="AE33">
        <v>20</v>
      </c>
      <c r="AG33" t="s">
        <v>69</v>
      </c>
      <c r="AI33" t="s">
        <v>71</v>
      </c>
    </row>
    <row r="34" spans="1:35" x14ac:dyDescent="0.2">
      <c r="A34" t="s">
        <v>33</v>
      </c>
      <c r="C34">
        <v>39672.381699999998</v>
      </c>
      <c r="D34" s="6"/>
      <c r="E34">
        <f t="shared" si="0"/>
        <v>6668.0001797185478</v>
      </c>
      <c r="F34">
        <f t="shared" si="1"/>
        <v>6668</v>
      </c>
      <c r="G34">
        <f t="shared" si="2"/>
        <v>6.0755999584216624E-4</v>
      </c>
      <c r="I34">
        <f>+G34</f>
        <v>6.0755999584216624E-4</v>
      </c>
      <c r="R34" s="2">
        <f t="shared" si="3"/>
        <v>24653.881699999998</v>
      </c>
    </row>
    <row r="35" spans="1:35" x14ac:dyDescent="0.2">
      <c r="A35" s="16" t="s">
        <v>187</v>
      </c>
      <c r="B35" s="14"/>
      <c r="C35" s="15">
        <v>39736.642999999996</v>
      </c>
      <c r="D35" s="15"/>
      <c r="E35">
        <f t="shared" si="0"/>
        <v>6687.0089156119202</v>
      </c>
      <c r="F35">
        <f t="shared" si="1"/>
        <v>6687</v>
      </c>
      <c r="G35">
        <f t="shared" si="2"/>
        <v>3.0140289993141778E-2</v>
      </c>
      <c r="K35">
        <f>+G35</f>
        <v>3.0140289993141778E-2</v>
      </c>
      <c r="M35" s="12"/>
      <c r="P35">
        <f>+C$11+C$12*F35</f>
        <v>-0.21531351154190387</v>
      </c>
      <c r="R35" s="2">
        <f t="shared" si="3"/>
        <v>24718.142999999996</v>
      </c>
    </row>
    <row r="36" spans="1:35" x14ac:dyDescent="0.2">
      <c r="A36" t="s">
        <v>75</v>
      </c>
      <c r="C36">
        <v>40010.449999999997</v>
      </c>
      <c r="E36">
        <f t="shared" si="0"/>
        <v>6768.0020631012594</v>
      </c>
      <c r="F36">
        <f t="shared" si="1"/>
        <v>6768</v>
      </c>
      <c r="G36">
        <f t="shared" si="2"/>
        <v>6.9745599976158701E-3</v>
      </c>
      <c r="M36">
        <f>G36</f>
        <v>6.9745599976158701E-3</v>
      </c>
      <c r="R36" s="2">
        <f t="shared" si="3"/>
        <v>24991.949999999997</v>
      </c>
      <c r="AE36">
        <v>18</v>
      </c>
      <c r="AG36" t="s">
        <v>69</v>
      </c>
      <c r="AI36" t="s">
        <v>71</v>
      </c>
    </row>
    <row r="37" spans="1:35" x14ac:dyDescent="0.2">
      <c r="A37" t="s">
        <v>75</v>
      </c>
      <c r="C37">
        <v>40046.536</v>
      </c>
      <c r="E37">
        <f t="shared" si="0"/>
        <v>6778.6764385566003</v>
      </c>
      <c r="F37">
        <f t="shared" si="1"/>
        <v>6778.5</v>
      </c>
      <c r="G37">
        <f t="shared" si="2"/>
        <v>0.59647159500309499</v>
      </c>
      <c r="M37">
        <f>G37</f>
        <v>0.59647159500309499</v>
      </c>
      <c r="R37" s="2">
        <f t="shared" si="3"/>
        <v>25028.036</v>
      </c>
      <c r="AE37">
        <v>17</v>
      </c>
      <c r="AG37" t="s">
        <v>69</v>
      </c>
      <c r="AI37" t="s">
        <v>71</v>
      </c>
    </row>
    <row r="38" spans="1:35" x14ac:dyDescent="0.2">
      <c r="A38" s="16" t="s">
        <v>188</v>
      </c>
      <c r="B38" s="14"/>
      <c r="C38" s="15">
        <v>40081.441400000003</v>
      </c>
      <c r="D38" s="15"/>
      <c r="E38">
        <f t="shared" si="0"/>
        <v>6789.0015880610854</v>
      </c>
      <c r="F38">
        <f t="shared" si="1"/>
        <v>6789</v>
      </c>
      <c r="G38">
        <f t="shared" si="2"/>
        <v>5.3686300016124733E-3</v>
      </c>
      <c r="K38">
        <f>+G38</f>
        <v>5.3686300016124733E-3</v>
      </c>
      <c r="M38" s="12"/>
      <c r="P38">
        <f>+C$11+C$12*F38</f>
        <v>-0.21001283920943475</v>
      </c>
      <c r="R38" s="2">
        <f t="shared" si="3"/>
        <v>25062.941400000003</v>
      </c>
    </row>
    <row r="39" spans="1:35" x14ac:dyDescent="0.2">
      <c r="A39" s="16" t="s">
        <v>188</v>
      </c>
      <c r="B39" s="14"/>
      <c r="C39" s="15">
        <v>40098.343800000002</v>
      </c>
      <c r="D39" s="15"/>
      <c r="E39">
        <f t="shared" si="0"/>
        <v>6794.0013819893766</v>
      </c>
      <c r="F39">
        <f t="shared" si="1"/>
        <v>6794</v>
      </c>
      <c r="G39">
        <f t="shared" si="2"/>
        <v>4.6719800011487678E-3</v>
      </c>
      <c r="K39">
        <f>+G39</f>
        <v>4.6719800011487678E-3</v>
      </c>
      <c r="M39" s="12"/>
      <c r="P39">
        <f>+C$11+C$12*F39</f>
        <v>-0.20975300233039218</v>
      </c>
      <c r="R39" s="2">
        <f t="shared" si="3"/>
        <v>25079.843800000002</v>
      </c>
    </row>
    <row r="40" spans="1:35" x14ac:dyDescent="0.2">
      <c r="A40" s="16" t="s">
        <v>188</v>
      </c>
      <c r="B40" s="14"/>
      <c r="C40" s="15">
        <v>40125.387600000002</v>
      </c>
      <c r="D40" s="15"/>
      <c r="E40">
        <f t="shared" si="0"/>
        <v>6802.001040442492</v>
      </c>
      <c r="F40">
        <f t="shared" si="1"/>
        <v>6802</v>
      </c>
      <c r="G40">
        <f t="shared" si="2"/>
        <v>3.5173399955965579E-3</v>
      </c>
      <c r="K40">
        <f>+G40</f>
        <v>3.5173399955965579E-3</v>
      </c>
      <c r="M40" s="12"/>
      <c r="P40">
        <f>+C$11+C$12*F40</f>
        <v>-0.20933726332392399</v>
      </c>
      <c r="R40" s="2">
        <f t="shared" si="3"/>
        <v>25106.887600000002</v>
      </c>
    </row>
    <row r="41" spans="1:35" x14ac:dyDescent="0.2">
      <c r="A41" s="16" t="s">
        <v>188</v>
      </c>
      <c r="B41" s="14"/>
      <c r="C41" s="15">
        <v>40135.531799999997</v>
      </c>
      <c r="D41" s="15"/>
      <c r="E41">
        <f t="shared" si="0"/>
        <v>6805.0017332179177</v>
      </c>
      <c r="F41">
        <f t="shared" si="1"/>
        <v>6805</v>
      </c>
      <c r="G41">
        <f t="shared" si="2"/>
        <v>5.8593499998096377E-3</v>
      </c>
      <c r="K41">
        <f>+G41</f>
        <v>5.8593499998096377E-3</v>
      </c>
      <c r="M41" s="12"/>
      <c r="P41">
        <f>+C$11+C$12*F41</f>
        <v>-0.20918136119649844</v>
      </c>
      <c r="R41" s="2">
        <f t="shared" si="3"/>
        <v>25117.031799999997</v>
      </c>
    </row>
    <row r="42" spans="1:35" x14ac:dyDescent="0.2">
      <c r="A42" t="s">
        <v>33</v>
      </c>
      <c r="C42">
        <v>40405.976900000001</v>
      </c>
      <c r="D42" s="6"/>
      <c r="E42">
        <f t="shared" si="0"/>
        <v>6885.000417955961</v>
      </c>
      <c r="F42">
        <f t="shared" si="1"/>
        <v>6885</v>
      </c>
      <c r="G42">
        <f t="shared" si="2"/>
        <v>1.4129499977570958E-3</v>
      </c>
      <c r="I42">
        <f>+G42</f>
        <v>1.4129499977570958E-3</v>
      </c>
      <c r="R42" s="2">
        <f t="shared" si="3"/>
        <v>25387.476900000001</v>
      </c>
    </row>
    <row r="43" spans="1:35" x14ac:dyDescent="0.2">
      <c r="A43" t="s">
        <v>76</v>
      </c>
      <c r="C43">
        <v>40419.500999999997</v>
      </c>
      <c r="E43">
        <f t="shared" si="0"/>
        <v>6889.0008979508484</v>
      </c>
      <c r="F43">
        <f t="shared" si="1"/>
        <v>6889</v>
      </c>
      <c r="G43">
        <f t="shared" si="2"/>
        <v>3.0356299903360195E-3</v>
      </c>
      <c r="M43">
        <f>G43</f>
        <v>3.0356299903360195E-3</v>
      </c>
      <c r="R43" s="2">
        <f t="shared" si="3"/>
        <v>25401.000999999997</v>
      </c>
      <c r="AE43">
        <v>21</v>
      </c>
      <c r="AG43" t="s">
        <v>69</v>
      </c>
      <c r="AI43" t="s">
        <v>71</v>
      </c>
    </row>
    <row r="44" spans="1:35" x14ac:dyDescent="0.2">
      <c r="A44" s="17" t="s">
        <v>189</v>
      </c>
      <c r="B44" s="14" t="s">
        <v>186</v>
      </c>
      <c r="C44" s="15">
        <v>40422.879500000003</v>
      </c>
      <c r="D44" s="15"/>
      <c r="E44">
        <f t="shared" si="0"/>
        <v>6890.0002710450108</v>
      </c>
      <c r="F44">
        <f t="shared" si="1"/>
        <v>6890</v>
      </c>
      <c r="G44">
        <f t="shared" si="2"/>
        <v>9.1629999951692298E-4</v>
      </c>
      <c r="K44">
        <f>+G44</f>
        <v>9.1629999951692298E-4</v>
      </c>
      <c r="M44" s="12"/>
      <c r="P44">
        <f>+C$11+C$12*F44</f>
        <v>-0.20476413425277412</v>
      </c>
      <c r="R44" s="2">
        <f t="shared" si="3"/>
        <v>25404.379500000003</v>
      </c>
    </row>
    <row r="45" spans="1:35" x14ac:dyDescent="0.2">
      <c r="A45" s="17" t="s">
        <v>190</v>
      </c>
      <c r="B45" s="14"/>
      <c r="C45" s="15">
        <v>40463.443599999999</v>
      </c>
      <c r="D45" s="15"/>
      <c r="E45">
        <f t="shared" si="0"/>
        <v>6901.9992854386237</v>
      </c>
      <c r="F45">
        <f t="shared" si="1"/>
        <v>6902</v>
      </c>
      <c r="G45">
        <f t="shared" si="2"/>
        <v>-2.4156599974958226E-3</v>
      </c>
      <c r="K45">
        <f>+G45</f>
        <v>-2.4156599974958226E-3</v>
      </c>
      <c r="M45" s="12"/>
      <c r="P45">
        <f>+C$11+C$12*F45</f>
        <v>-0.2041405257430719</v>
      </c>
      <c r="R45" s="2">
        <f t="shared" si="3"/>
        <v>25444.943599999999</v>
      </c>
    </row>
    <row r="46" spans="1:35" x14ac:dyDescent="0.2">
      <c r="A46" t="s">
        <v>76</v>
      </c>
      <c r="C46">
        <v>40507.394</v>
      </c>
      <c r="E46">
        <f t="shared" si="0"/>
        <v>6914.9999801959366</v>
      </c>
      <c r="F46">
        <f t="shared" si="1"/>
        <v>6915</v>
      </c>
      <c r="G46">
        <f t="shared" si="2"/>
        <v>-6.6950000473298132E-5</v>
      </c>
      <c r="M46">
        <f>G46</f>
        <v>-6.6950000473298132E-5</v>
      </c>
      <c r="R46" s="2">
        <f t="shared" si="3"/>
        <v>25488.894</v>
      </c>
      <c r="AE46">
        <v>20</v>
      </c>
      <c r="AG46" t="s">
        <v>72</v>
      </c>
      <c r="AI46" t="s">
        <v>71</v>
      </c>
    </row>
    <row r="47" spans="1:35" x14ac:dyDescent="0.2">
      <c r="A47" t="s">
        <v>77</v>
      </c>
      <c r="C47">
        <v>40524.298999999999</v>
      </c>
      <c r="E47">
        <f t="shared" si="0"/>
        <v>6920.0005432140733</v>
      </c>
      <c r="F47">
        <f t="shared" si="1"/>
        <v>6920</v>
      </c>
      <c r="G47">
        <f t="shared" si="2"/>
        <v>1.8363999988650903E-3</v>
      </c>
      <c r="M47">
        <f>G47</f>
        <v>1.8363999988650903E-3</v>
      </c>
      <c r="R47" s="2">
        <f t="shared" si="3"/>
        <v>25505.798999999999</v>
      </c>
      <c r="AE47">
        <v>14</v>
      </c>
      <c r="AG47" t="s">
        <v>72</v>
      </c>
      <c r="AI47" t="s">
        <v>71</v>
      </c>
    </row>
    <row r="48" spans="1:35" x14ac:dyDescent="0.2">
      <c r="A48" t="s">
        <v>77</v>
      </c>
      <c r="C48">
        <v>40524.300000000003</v>
      </c>
      <c r="E48">
        <f t="shared" si="0"/>
        <v>6920.0008390178618</v>
      </c>
      <c r="F48">
        <f t="shared" si="1"/>
        <v>6920</v>
      </c>
      <c r="G48">
        <f t="shared" si="2"/>
        <v>2.8364000027067959E-3</v>
      </c>
      <c r="M48">
        <f>G48</f>
        <v>2.8364000027067959E-3</v>
      </c>
      <c r="R48" s="2">
        <f t="shared" si="3"/>
        <v>25505.800000000003</v>
      </c>
      <c r="AE48">
        <v>17</v>
      </c>
      <c r="AG48" t="s">
        <v>69</v>
      </c>
      <c r="AI48" t="s">
        <v>71</v>
      </c>
    </row>
    <row r="49" spans="1:35" x14ac:dyDescent="0.2">
      <c r="A49" t="s">
        <v>78</v>
      </c>
      <c r="C49">
        <v>40730.514000000003</v>
      </c>
      <c r="E49">
        <f t="shared" si="0"/>
        <v>6980.9997211368964</v>
      </c>
      <c r="F49">
        <f t="shared" si="1"/>
        <v>6981</v>
      </c>
      <c r="G49">
        <f t="shared" si="2"/>
        <v>-9.4273000286193565E-4</v>
      </c>
      <c r="M49">
        <f>G49</f>
        <v>-9.4273000286193565E-4</v>
      </c>
      <c r="R49" s="2">
        <f t="shared" si="3"/>
        <v>25712.014000000003</v>
      </c>
      <c r="AE49">
        <v>18</v>
      </c>
      <c r="AG49" t="s">
        <v>69</v>
      </c>
      <c r="AI49" t="s">
        <v>71</v>
      </c>
    </row>
    <row r="50" spans="1:35" x14ac:dyDescent="0.2">
      <c r="A50" t="s">
        <v>33</v>
      </c>
      <c r="C50">
        <v>40771.084699999999</v>
      </c>
      <c r="D50" s="6"/>
      <c r="E50">
        <f t="shared" si="0"/>
        <v>6993.0006878355034</v>
      </c>
      <c r="F50">
        <f t="shared" si="1"/>
        <v>6993</v>
      </c>
      <c r="G50">
        <f t="shared" si="2"/>
        <v>2.32531000074232E-3</v>
      </c>
      <c r="I50">
        <f>+G50</f>
        <v>2.32531000074232E-3</v>
      </c>
      <c r="R50" s="2">
        <f t="shared" si="3"/>
        <v>25752.584699999999</v>
      </c>
    </row>
    <row r="51" spans="1:35" x14ac:dyDescent="0.2">
      <c r="A51" t="s">
        <v>80</v>
      </c>
      <c r="C51">
        <v>40774.46</v>
      </c>
      <c r="E51">
        <f t="shared" si="0"/>
        <v>6993.9991143575453</v>
      </c>
      <c r="F51">
        <f t="shared" si="1"/>
        <v>6994</v>
      </c>
      <c r="G51">
        <f t="shared" si="2"/>
        <v>-2.9940199965494685E-3</v>
      </c>
      <c r="M51">
        <f t="shared" ref="M51:M56" si="4">G51</f>
        <v>-2.9940199965494685E-3</v>
      </c>
      <c r="R51" s="2">
        <f t="shared" si="3"/>
        <v>25755.96</v>
      </c>
      <c r="AE51">
        <v>7</v>
      </c>
      <c r="AG51" t="s">
        <v>79</v>
      </c>
      <c r="AI51" t="s">
        <v>71</v>
      </c>
    </row>
    <row r="52" spans="1:35" x14ac:dyDescent="0.2">
      <c r="A52" t="s">
        <v>80</v>
      </c>
      <c r="C52">
        <v>40774.464999999997</v>
      </c>
      <c r="E52">
        <f t="shared" si="0"/>
        <v>6994.0005933764787</v>
      </c>
      <c r="F52">
        <f t="shared" si="1"/>
        <v>6994</v>
      </c>
      <c r="G52">
        <f t="shared" si="2"/>
        <v>2.0059800008311868E-3</v>
      </c>
      <c r="M52">
        <f t="shared" si="4"/>
        <v>2.0059800008311868E-3</v>
      </c>
      <c r="R52" s="2">
        <f t="shared" si="3"/>
        <v>25755.964999999997</v>
      </c>
      <c r="AE52">
        <v>15</v>
      </c>
      <c r="AG52" t="s">
        <v>69</v>
      </c>
      <c r="AI52" t="s">
        <v>71</v>
      </c>
    </row>
    <row r="53" spans="1:35" x14ac:dyDescent="0.2">
      <c r="A53" t="s">
        <v>80</v>
      </c>
      <c r="C53">
        <v>40774.466</v>
      </c>
      <c r="E53">
        <f t="shared" si="0"/>
        <v>6994.0008891802672</v>
      </c>
      <c r="F53">
        <f t="shared" si="1"/>
        <v>6994</v>
      </c>
      <c r="G53">
        <f t="shared" si="2"/>
        <v>3.0059800046728924E-3</v>
      </c>
      <c r="M53">
        <f t="shared" si="4"/>
        <v>3.0059800046728924E-3</v>
      </c>
      <c r="R53" s="2">
        <f t="shared" si="3"/>
        <v>25755.966</v>
      </c>
      <c r="AE53">
        <v>12</v>
      </c>
      <c r="AG53" t="s">
        <v>81</v>
      </c>
      <c r="AI53" t="s">
        <v>71</v>
      </c>
    </row>
    <row r="54" spans="1:35" x14ac:dyDescent="0.2">
      <c r="A54" t="s">
        <v>80</v>
      </c>
      <c r="C54">
        <v>40774.472000000002</v>
      </c>
      <c r="E54">
        <f t="shared" si="0"/>
        <v>6994.0026640029891</v>
      </c>
      <c r="F54">
        <f t="shared" si="1"/>
        <v>6994</v>
      </c>
      <c r="G54">
        <f t="shared" si="2"/>
        <v>9.0059800058952533E-3</v>
      </c>
      <c r="M54">
        <f t="shared" si="4"/>
        <v>9.0059800058952533E-3</v>
      </c>
      <c r="R54" s="2">
        <f t="shared" si="3"/>
        <v>25755.972000000002</v>
      </c>
      <c r="AE54">
        <v>7</v>
      </c>
      <c r="AG54" t="s">
        <v>82</v>
      </c>
      <c r="AI54" t="s">
        <v>71</v>
      </c>
    </row>
    <row r="55" spans="1:35" x14ac:dyDescent="0.2">
      <c r="A55" t="s">
        <v>80</v>
      </c>
      <c r="C55">
        <v>40801.510999999999</v>
      </c>
      <c r="E55">
        <f t="shared" si="0"/>
        <v>7002.0009025979261</v>
      </c>
      <c r="F55">
        <f t="shared" si="1"/>
        <v>7002</v>
      </c>
      <c r="G55">
        <f t="shared" si="2"/>
        <v>3.0513399979099631E-3</v>
      </c>
      <c r="M55">
        <f t="shared" si="4"/>
        <v>3.0513399979099631E-3</v>
      </c>
      <c r="R55" s="2">
        <f t="shared" si="3"/>
        <v>25783.010999999999</v>
      </c>
      <c r="AE55">
        <v>11</v>
      </c>
      <c r="AG55" t="s">
        <v>81</v>
      </c>
      <c r="AI55" t="s">
        <v>71</v>
      </c>
    </row>
    <row r="56" spans="1:35" x14ac:dyDescent="0.2">
      <c r="A56" t="s">
        <v>80</v>
      </c>
      <c r="C56">
        <v>40801.514999999999</v>
      </c>
      <c r="E56">
        <f t="shared" si="0"/>
        <v>7002.0020858130747</v>
      </c>
      <c r="F56">
        <f t="shared" si="1"/>
        <v>7002</v>
      </c>
      <c r="G56">
        <f t="shared" si="2"/>
        <v>7.0513399987248704E-3</v>
      </c>
      <c r="M56">
        <f t="shared" si="4"/>
        <v>7.0513399987248704E-3</v>
      </c>
      <c r="R56" s="2">
        <f t="shared" si="3"/>
        <v>25783.014999999999</v>
      </c>
      <c r="AE56">
        <v>13</v>
      </c>
      <c r="AG56" t="s">
        <v>72</v>
      </c>
      <c r="AI56" t="s">
        <v>71</v>
      </c>
    </row>
    <row r="57" spans="1:35" x14ac:dyDescent="0.2">
      <c r="A57" s="17" t="s">
        <v>189</v>
      </c>
      <c r="B57" s="14" t="s">
        <v>186</v>
      </c>
      <c r="C57" s="15">
        <v>40821.792300000001</v>
      </c>
      <c r="D57" s="15">
        <v>4.0000000000000002E-4</v>
      </c>
      <c r="E57">
        <f t="shared" si="0"/>
        <v>7008.0001879418942</v>
      </c>
      <c r="F57">
        <f t="shared" si="1"/>
        <v>7008</v>
      </c>
      <c r="G57">
        <f t="shared" si="2"/>
        <v>6.3536000379826874E-4</v>
      </c>
      <c r="K57">
        <f>+G57</f>
        <v>6.3536000379826874E-4</v>
      </c>
      <c r="M57" s="12"/>
      <c r="P57">
        <f>+C$11+C$12*F57</f>
        <v>-0.19863198390736869</v>
      </c>
      <c r="R57" s="2">
        <f t="shared" si="3"/>
        <v>25803.292300000001</v>
      </c>
    </row>
    <row r="58" spans="1:35" x14ac:dyDescent="0.2">
      <c r="A58" s="17" t="s">
        <v>189</v>
      </c>
      <c r="B58" s="14" t="s">
        <v>186</v>
      </c>
      <c r="C58" s="15">
        <v>41132.808299999997</v>
      </c>
      <c r="D58" s="15">
        <v>2.0000000000000001E-4</v>
      </c>
      <c r="E58">
        <f t="shared" si="0"/>
        <v>7099.9998985392995</v>
      </c>
      <c r="F58">
        <f t="shared" si="1"/>
        <v>7100</v>
      </c>
      <c r="G58">
        <f t="shared" si="2"/>
        <v>-3.4299999970244244E-4</v>
      </c>
      <c r="K58">
        <f>+G58</f>
        <v>-3.4299999970244244E-4</v>
      </c>
      <c r="M58" s="12"/>
      <c r="P58">
        <f>+C$11+C$12*F58</f>
        <v>-0.19385098533298473</v>
      </c>
      <c r="R58" s="2">
        <f t="shared" si="3"/>
        <v>26114.308299999997</v>
      </c>
    </row>
    <row r="59" spans="1:35" x14ac:dyDescent="0.2">
      <c r="A59" t="s">
        <v>84</v>
      </c>
      <c r="C59">
        <v>41173.377999999997</v>
      </c>
      <c r="E59">
        <f t="shared" si="0"/>
        <v>7112.0005694341207</v>
      </c>
      <c r="F59">
        <f t="shared" si="1"/>
        <v>7112</v>
      </c>
      <c r="G59">
        <f t="shared" si="2"/>
        <v>1.9250399927841499E-3</v>
      </c>
      <c r="M59">
        <f>G59</f>
        <v>1.9250399927841499E-3</v>
      </c>
      <c r="R59" s="2">
        <f t="shared" si="3"/>
        <v>26154.877999999997</v>
      </c>
      <c r="AE59">
        <v>6</v>
      </c>
      <c r="AG59" t="s">
        <v>83</v>
      </c>
      <c r="AI59" t="s">
        <v>71</v>
      </c>
    </row>
    <row r="60" spans="1:35" x14ac:dyDescent="0.2">
      <c r="A60" t="s">
        <v>84</v>
      </c>
      <c r="C60">
        <v>41173.379999999997</v>
      </c>
      <c r="E60">
        <f t="shared" si="0"/>
        <v>7112.001161041695</v>
      </c>
      <c r="F60">
        <f t="shared" si="1"/>
        <v>7112</v>
      </c>
      <c r="G60">
        <f t="shared" si="2"/>
        <v>3.9250399931916036E-3</v>
      </c>
      <c r="M60">
        <f>G60</f>
        <v>3.9250399931916036E-3</v>
      </c>
      <c r="R60" s="2">
        <f t="shared" si="3"/>
        <v>26154.879999999997</v>
      </c>
      <c r="AE60">
        <v>6</v>
      </c>
      <c r="AG60" t="s">
        <v>81</v>
      </c>
      <c r="AI60" t="s">
        <v>71</v>
      </c>
    </row>
    <row r="61" spans="1:35" x14ac:dyDescent="0.2">
      <c r="A61" t="s">
        <v>85</v>
      </c>
      <c r="C61">
        <v>41188.434999999998</v>
      </c>
      <c r="E61">
        <f t="shared" si="0"/>
        <v>7116.454487054003</v>
      </c>
      <c r="F61">
        <f t="shared" si="1"/>
        <v>7116.5</v>
      </c>
      <c r="G61">
        <f t="shared" si="2"/>
        <v>-0.1538619450002443</v>
      </c>
      <c r="M61">
        <f>G61</f>
        <v>-0.1538619450002443</v>
      </c>
      <c r="R61" s="2">
        <f t="shared" si="3"/>
        <v>26169.934999999998</v>
      </c>
      <c r="AE61">
        <v>12</v>
      </c>
      <c r="AG61" t="s">
        <v>69</v>
      </c>
      <c r="AI61" t="s">
        <v>71</v>
      </c>
    </row>
    <row r="62" spans="1:35" x14ac:dyDescent="0.2">
      <c r="A62" t="s">
        <v>84</v>
      </c>
      <c r="C62">
        <v>41200.419000000002</v>
      </c>
      <c r="E62">
        <f t="shared" si="0"/>
        <v>7119.9993996366338</v>
      </c>
      <c r="F62">
        <f t="shared" si="1"/>
        <v>7120</v>
      </c>
      <c r="G62">
        <f t="shared" si="2"/>
        <v>-2.0296000002417713E-3</v>
      </c>
      <c r="M62">
        <f>G62</f>
        <v>-2.0296000002417713E-3</v>
      </c>
      <c r="R62" s="2">
        <f t="shared" si="3"/>
        <v>26181.919000000002</v>
      </c>
      <c r="AE62">
        <v>6</v>
      </c>
      <c r="AG62" t="s">
        <v>72</v>
      </c>
      <c r="AI62" t="s">
        <v>71</v>
      </c>
    </row>
    <row r="63" spans="1:35" x14ac:dyDescent="0.2">
      <c r="A63" t="s">
        <v>87</v>
      </c>
      <c r="C63">
        <v>41200.421000000002</v>
      </c>
      <c r="E63">
        <f t="shared" si="0"/>
        <v>7119.9999912442081</v>
      </c>
      <c r="F63">
        <f t="shared" si="1"/>
        <v>7120</v>
      </c>
      <c r="G63">
        <f t="shared" si="2"/>
        <v>-2.9599999834317714E-5</v>
      </c>
      <c r="M63">
        <f>G63</f>
        <v>-2.9599999834317714E-5</v>
      </c>
      <c r="R63" s="2">
        <f t="shared" si="3"/>
        <v>26181.921000000002</v>
      </c>
      <c r="AE63">
        <v>10</v>
      </c>
      <c r="AG63" t="s">
        <v>86</v>
      </c>
      <c r="AI63" t="s">
        <v>71</v>
      </c>
    </row>
    <row r="64" spans="1:35" x14ac:dyDescent="0.2">
      <c r="A64" s="17" t="s">
        <v>191</v>
      </c>
      <c r="B64" s="14"/>
      <c r="C64" s="15">
        <v>41203.802000000003</v>
      </c>
      <c r="D64" s="15"/>
      <c r="E64">
        <f t="shared" si="0"/>
        <v>7121.0001038478358</v>
      </c>
      <c r="F64">
        <f t="shared" si="1"/>
        <v>7121</v>
      </c>
      <c r="G64">
        <f t="shared" si="2"/>
        <v>3.5106999712297693E-4</v>
      </c>
      <c r="K64">
        <f>+G64</f>
        <v>3.5106999712297693E-4</v>
      </c>
      <c r="M64" s="12"/>
      <c r="P64">
        <f>+C$11+C$12*F64</f>
        <v>-0.19275967044100584</v>
      </c>
      <c r="R64" s="2">
        <f t="shared" si="3"/>
        <v>26185.302000000003</v>
      </c>
    </row>
    <row r="65" spans="1:35" x14ac:dyDescent="0.2">
      <c r="A65" t="s">
        <v>87</v>
      </c>
      <c r="C65">
        <v>41217.328000000001</v>
      </c>
      <c r="E65">
        <f t="shared" si="0"/>
        <v>7125.00114586992</v>
      </c>
      <c r="F65">
        <f t="shared" si="1"/>
        <v>7125</v>
      </c>
      <c r="G65">
        <f t="shared" si="2"/>
        <v>3.8737499999115244E-3</v>
      </c>
      <c r="M65">
        <f>G65</f>
        <v>3.8737499999115244E-3</v>
      </c>
      <c r="R65" s="2">
        <f t="shared" si="3"/>
        <v>26198.828000000001</v>
      </c>
      <c r="AE65">
        <v>10</v>
      </c>
      <c r="AG65" t="s">
        <v>72</v>
      </c>
      <c r="AI65" t="s">
        <v>71</v>
      </c>
    </row>
    <row r="66" spans="1:35" x14ac:dyDescent="0.2">
      <c r="A66" t="s">
        <v>85</v>
      </c>
      <c r="C66">
        <v>41244.373</v>
      </c>
      <c r="E66">
        <f t="shared" si="0"/>
        <v>7133.001159287579</v>
      </c>
      <c r="F66">
        <f t="shared" si="1"/>
        <v>7133</v>
      </c>
      <c r="G66">
        <f t="shared" si="2"/>
        <v>3.9191100004245527E-3</v>
      </c>
      <c r="M66">
        <f>G66</f>
        <v>3.9191100004245527E-3</v>
      </c>
      <c r="R66" s="2">
        <f t="shared" si="3"/>
        <v>26225.873</v>
      </c>
      <c r="AE66">
        <v>11</v>
      </c>
      <c r="AG66" t="s">
        <v>72</v>
      </c>
      <c r="AI66" t="s">
        <v>71</v>
      </c>
    </row>
    <row r="67" spans="1:35" x14ac:dyDescent="0.2">
      <c r="A67" t="s">
        <v>85</v>
      </c>
      <c r="C67">
        <v>41261.271000000001</v>
      </c>
      <c r="E67">
        <f t="shared" si="0"/>
        <v>7137.9996516792089</v>
      </c>
      <c r="F67">
        <f t="shared" si="1"/>
        <v>7138</v>
      </c>
      <c r="G67">
        <f t="shared" si="2"/>
        <v>-1.1775399980251677E-3</v>
      </c>
      <c r="M67">
        <f>G67</f>
        <v>-1.1775399980251677E-3</v>
      </c>
      <c r="R67" s="2">
        <f t="shared" si="3"/>
        <v>26242.771000000001</v>
      </c>
      <c r="AE67">
        <v>11</v>
      </c>
      <c r="AG67" t="s">
        <v>72</v>
      </c>
      <c r="AI67" t="s">
        <v>71</v>
      </c>
    </row>
    <row r="68" spans="1:35" x14ac:dyDescent="0.2">
      <c r="A68" t="s">
        <v>33</v>
      </c>
      <c r="C68">
        <v>41501.297200000001</v>
      </c>
      <c r="D68" s="6"/>
      <c r="E68">
        <f t="shared" si="0"/>
        <v>7209.0003106028507</v>
      </c>
      <c r="F68">
        <f t="shared" si="1"/>
        <v>7209</v>
      </c>
      <c r="G68">
        <f t="shared" si="2"/>
        <v>1.0500299977138638E-3</v>
      </c>
      <c r="I68">
        <f>+G68</f>
        <v>1.0500299977138638E-3</v>
      </c>
      <c r="R68" s="2">
        <f t="shared" si="3"/>
        <v>26482.797200000001</v>
      </c>
    </row>
    <row r="69" spans="1:35" x14ac:dyDescent="0.2">
      <c r="A69" t="s">
        <v>88</v>
      </c>
      <c r="C69">
        <v>41511.445</v>
      </c>
      <c r="E69">
        <f t="shared" si="0"/>
        <v>7212.0020682719096</v>
      </c>
      <c r="F69">
        <f t="shared" si="1"/>
        <v>7212</v>
      </c>
      <c r="G69">
        <f t="shared" si="2"/>
        <v>6.9920399982947856E-3</v>
      </c>
      <c r="M69">
        <f>G69</f>
        <v>6.9920399982947856E-3</v>
      </c>
      <c r="R69" s="2">
        <f t="shared" si="3"/>
        <v>26492.945</v>
      </c>
      <c r="AE69">
        <v>11</v>
      </c>
      <c r="AG69" t="s">
        <v>72</v>
      </c>
      <c r="AI69" t="s">
        <v>71</v>
      </c>
    </row>
    <row r="70" spans="1:35" x14ac:dyDescent="0.2">
      <c r="A70" t="s">
        <v>34</v>
      </c>
      <c r="C70">
        <v>41514.817199999998</v>
      </c>
      <c r="D70" s="6"/>
      <c r="E70">
        <f t="shared" si="0"/>
        <v>7212.9995778022121</v>
      </c>
      <c r="F70">
        <f t="shared" si="1"/>
        <v>7213</v>
      </c>
      <c r="G70">
        <f t="shared" si="2"/>
        <v>-1.4272900079959072E-3</v>
      </c>
      <c r="K70">
        <f>+G70</f>
        <v>-1.4272900079959072E-3</v>
      </c>
      <c r="R70" s="2">
        <f t="shared" si="3"/>
        <v>26496.317199999998</v>
      </c>
    </row>
    <row r="71" spans="1:35" x14ac:dyDescent="0.2">
      <c r="A71" t="s">
        <v>89</v>
      </c>
      <c r="C71">
        <v>41555.377</v>
      </c>
      <c r="E71">
        <f t="shared" si="0"/>
        <v>7224.9973202395431</v>
      </c>
      <c r="F71">
        <f t="shared" si="1"/>
        <v>7225</v>
      </c>
      <c r="G71">
        <f t="shared" si="2"/>
        <v>-9.0592499982449226E-3</v>
      </c>
      <c r="M71">
        <f t="shared" ref="M71:M77" si="5">G71</f>
        <v>-9.0592499982449226E-3</v>
      </c>
      <c r="R71" s="2">
        <f t="shared" si="3"/>
        <v>26536.877</v>
      </c>
      <c r="AE71">
        <v>15</v>
      </c>
      <c r="AG71" t="s">
        <v>81</v>
      </c>
      <c r="AI71" t="s">
        <v>71</v>
      </c>
    </row>
    <row r="72" spans="1:35" x14ac:dyDescent="0.2">
      <c r="A72" t="s">
        <v>89</v>
      </c>
      <c r="C72">
        <v>41555.383000000002</v>
      </c>
      <c r="E72">
        <f t="shared" si="0"/>
        <v>7224.999095062265</v>
      </c>
      <c r="F72">
        <f t="shared" si="1"/>
        <v>7225</v>
      </c>
      <c r="G72">
        <f t="shared" si="2"/>
        <v>-3.0592499970225617E-3</v>
      </c>
      <c r="M72">
        <f t="shared" si="5"/>
        <v>-3.0592499970225617E-3</v>
      </c>
      <c r="R72" s="2">
        <f t="shared" si="3"/>
        <v>26536.883000000002</v>
      </c>
      <c r="AE72">
        <v>14</v>
      </c>
      <c r="AG72" t="s">
        <v>69</v>
      </c>
      <c r="AI72" t="s">
        <v>71</v>
      </c>
    </row>
    <row r="73" spans="1:35" x14ac:dyDescent="0.2">
      <c r="A73" t="s">
        <v>89</v>
      </c>
      <c r="C73">
        <v>41555.402000000002</v>
      </c>
      <c r="E73">
        <f t="shared" si="0"/>
        <v>7225.0047153342166</v>
      </c>
      <c r="F73">
        <f t="shared" si="1"/>
        <v>7225</v>
      </c>
      <c r="G73">
        <f t="shared" si="2"/>
        <v>1.5940750003210269E-2</v>
      </c>
      <c r="M73">
        <f t="shared" si="5"/>
        <v>1.5940750003210269E-2</v>
      </c>
      <c r="R73" s="2">
        <f t="shared" si="3"/>
        <v>26536.902000000002</v>
      </c>
      <c r="AE73">
        <v>5</v>
      </c>
      <c r="AG73" t="s">
        <v>72</v>
      </c>
      <c r="AI73" t="s">
        <v>71</v>
      </c>
    </row>
    <row r="74" spans="1:35" x14ac:dyDescent="0.2">
      <c r="A74" t="s">
        <v>89</v>
      </c>
      <c r="C74">
        <v>41582.427000000003</v>
      </c>
      <c r="E74">
        <f t="shared" si="0"/>
        <v>7232.9988126761382</v>
      </c>
      <c r="F74">
        <f t="shared" si="1"/>
        <v>7233</v>
      </c>
      <c r="G74">
        <f t="shared" si="2"/>
        <v>-4.013890000351239E-3</v>
      </c>
      <c r="M74">
        <f t="shared" si="5"/>
        <v>-4.013890000351239E-3</v>
      </c>
      <c r="R74" s="2">
        <f t="shared" si="3"/>
        <v>26563.927000000003</v>
      </c>
      <c r="AE74">
        <v>11</v>
      </c>
      <c r="AG74" t="s">
        <v>81</v>
      </c>
      <c r="AI74" t="s">
        <v>71</v>
      </c>
    </row>
    <row r="75" spans="1:35" x14ac:dyDescent="0.2">
      <c r="A75" t="s">
        <v>89</v>
      </c>
      <c r="C75">
        <v>41582.43</v>
      </c>
      <c r="E75">
        <f t="shared" si="0"/>
        <v>7232.9997000874982</v>
      </c>
      <c r="F75">
        <f t="shared" si="1"/>
        <v>7233</v>
      </c>
      <c r="G75">
        <f t="shared" si="2"/>
        <v>-1.0138900033780374E-3</v>
      </c>
      <c r="M75">
        <f t="shared" si="5"/>
        <v>-1.0138900033780374E-3</v>
      </c>
      <c r="R75" s="2">
        <f t="shared" si="3"/>
        <v>26563.93</v>
      </c>
      <c r="AE75">
        <v>18</v>
      </c>
      <c r="AG75" t="s">
        <v>69</v>
      </c>
      <c r="AI75" t="s">
        <v>71</v>
      </c>
    </row>
    <row r="76" spans="1:35" x14ac:dyDescent="0.2">
      <c r="A76" t="s">
        <v>90</v>
      </c>
      <c r="C76">
        <v>41599.334999999999</v>
      </c>
      <c r="E76">
        <f t="shared" si="0"/>
        <v>7238.0002631056359</v>
      </c>
      <c r="F76">
        <f t="shared" si="1"/>
        <v>7238</v>
      </c>
      <c r="G76">
        <f t="shared" si="2"/>
        <v>8.8945999596035108E-4</v>
      </c>
      <c r="M76">
        <f t="shared" si="5"/>
        <v>8.8945999596035108E-4</v>
      </c>
      <c r="R76" s="2">
        <f t="shared" si="3"/>
        <v>26580.834999999999</v>
      </c>
      <c r="AE76">
        <v>20</v>
      </c>
      <c r="AG76" t="s">
        <v>69</v>
      </c>
      <c r="AI76" t="s">
        <v>71</v>
      </c>
    </row>
    <row r="77" spans="1:35" x14ac:dyDescent="0.2">
      <c r="A77" t="s">
        <v>91</v>
      </c>
      <c r="C77">
        <v>41849.5</v>
      </c>
      <c r="E77">
        <f t="shared" si="0"/>
        <v>7312.0000174642555</v>
      </c>
      <c r="F77">
        <f t="shared" si="1"/>
        <v>7312</v>
      </c>
      <c r="G77">
        <f t="shared" si="2"/>
        <v>5.9040001360699534E-5</v>
      </c>
      <c r="M77">
        <f t="shared" si="5"/>
        <v>5.9040001360699534E-5</v>
      </c>
      <c r="R77" s="2">
        <f t="shared" si="3"/>
        <v>26831</v>
      </c>
      <c r="AE77">
        <v>12</v>
      </c>
      <c r="AG77" t="s">
        <v>72</v>
      </c>
      <c r="AI77" t="s">
        <v>71</v>
      </c>
    </row>
    <row r="78" spans="1:35" x14ac:dyDescent="0.2">
      <c r="A78" t="s">
        <v>33</v>
      </c>
      <c r="C78">
        <v>41866.4035</v>
      </c>
      <c r="D78" s="6"/>
      <c r="E78">
        <f t="shared" si="0"/>
        <v>7317.0001367767127</v>
      </c>
      <c r="F78">
        <f t="shared" si="1"/>
        <v>7317</v>
      </c>
      <c r="G78">
        <f t="shared" si="2"/>
        <v>4.6239000221248716E-4</v>
      </c>
      <c r="I78">
        <f>+G78</f>
        <v>4.6239000221248716E-4</v>
      </c>
      <c r="R78" s="2">
        <f t="shared" si="3"/>
        <v>26847.9035</v>
      </c>
    </row>
    <row r="79" spans="1:35" x14ac:dyDescent="0.2">
      <c r="A79" s="11" t="s">
        <v>35</v>
      </c>
      <c r="C79">
        <v>41896.826999999997</v>
      </c>
      <c r="D79" s="6"/>
      <c r="E79">
        <f t="shared" si="0"/>
        <v>7325.9995232885321</v>
      </c>
      <c r="F79">
        <f t="shared" si="1"/>
        <v>7326</v>
      </c>
      <c r="G79">
        <f t="shared" si="2"/>
        <v>-1.6115800026454963E-3</v>
      </c>
      <c r="K79">
        <f>+G79</f>
        <v>-1.6115800026454963E-3</v>
      </c>
      <c r="R79" s="2">
        <f t="shared" si="3"/>
        <v>26878.326999999997</v>
      </c>
    </row>
    <row r="80" spans="1:35" x14ac:dyDescent="0.2">
      <c r="A80" s="17" t="s">
        <v>189</v>
      </c>
      <c r="B80" s="14" t="s">
        <v>186</v>
      </c>
      <c r="C80" s="15">
        <v>41896.827599999997</v>
      </c>
      <c r="D80" s="15">
        <v>1E-4</v>
      </c>
      <c r="E80">
        <f t="shared" si="0"/>
        <v>7325.9997007708043</v>
      </c>
      <c r="F80">
        <f t="shared" si="1"/>
        <v>7326</v>
      </c>
      <c r="G80">
        <f t="shared" si="2"/>
        <v>-1.011580003250856E-3</v>
      </c>
      <c r="K80">
        <f>+G80</f>
        <v>-1.011580003250856E-3</v>
      </c>
      <c r="M80" s="12"/>
      <c r="P80">
        <f>+C$11+C$12*F80</f>
        <v>-0.18210635840025902</v>
      </c>
      <c r="R80" s="2">
        <f t="shared" si="3"/>
        <v>26878.327599999997</v>
      </c>
    </row>
    <row r="81" spans="1:35" x14ac:dyDescent="0.2">
      <c r="A81" t="s">
        <v>92</v>
      </c>
      <c r="C81">
        <v>41903.589</v>
      </c>
      <c r="E81">
        <f t="shared" si="0"/>
        <v>7327.9997484957876</v>
      </c>
      <c r="F81">
        <f t="shared" si="1"/>
        <v>7328</v>
      </c>
      <c r="G81">
        <f t="shared" si="2"/>
        <v>-8.5024000145494938E-4</v>
      </c>
      <c r="M81">
        <f>G81</f>
        <v>-8.5024000145494938E-4</v>
      </c>
      <c r="R81" s="2">
        <f t="shared" si="3"/>
        <v>26885.089</v>
      </c>
      <c r="AE81">
        <v>10</v>
      </c>
      <c r="AG81" t="s">
        <v>72</v>
      </c>
      <c r="AI81" t="s">
        <v>71</v>
      </c>
    </row>
    <row r="82" spans="1:35" x14ac:dyDescent="0.2">
      <c r="A82" t="s">
        <v>92</v>
      </c>
      <c r="C82">
        <v>41954.307999999997</v>
      </c>
      <c r="E82">
        <f t="shared" si="0"/>
        <v>7343.0026207653482</v>
      </c>
      <c r="F82">
        <f t="shared" si="1"/>
        <v>7343</v>
      </c>
      <c r="G82">
        <f t="shared" si="2"/>
        <v>8.8598099973751232E-3</v>
      </c>
      <c r="M82">
        <f>G82</f>
        <v>8.8598099973751232E-3</v>
      </c>
      <c r="R82" s="2">
        <f t="shared" si="3"/>
        <v>26935.807999999997</v>
      </c>
      <c r="AE82">
        <v>8</v>
      </c>
      <c r="AG82" t="s">
        <v>72</v>
      </c>
      <c r="AI82" t="s">
        <v>71</v>
      </c>
    </row>
    <row r="83" spans="1:35" x14ac:dyDescent="0.2">
      <c r="A83" t="s">
        <v>93</v>
      </c>
      <c r="C83">
        <v>41981.34</v>
      </c>
      <c r="E83">
        <f t="shared" si="0"/>
        <v>7350.9987887337775</v>
      </c>
      <c r="F83">
        <f t="shared" si="1"/>
        <v>7351</v>
      </c>
      <c r="G83">
        <f t="shared" si="2"/>
        <v>-4.0948300011223182E-3</v>
      </c>
      <c r="M83">
        <f>G83</f>
        <v>-4.0948300011223182E-3</v>
      </c>
      <c r="R83" s="2">
        <f t="shared" si="3"/>
        <v>26962.839999999997</v>
      </c>
      <c r="AE83">
        <v>15</v>
      </c>
      <c r="AG83" t="s">
        <v>69</v>
      </c>
      <c r="AI83" t="s">
        <v>71</v>
      </c>
    </row>
    <row r="84" spans="1:35" x14ac:dyDescent="0.2">
      <c r="A84" t="s">
        <v>93</v>
      </c>
      <c r="C84">
        <v>41981.341999999997</v>
      </c>
      <c r="E84">
        <f t="shared" si="0"/>
        <v>7350.9993803413518</v>
      </c>
      <c r="F84">
        <f t="shared" si="1"/>
        <v>7351</v>
      </c>
      <c r="G84">
        <f t="shared" si="2"/>
        <v>-2.0948300007148646E-3</v>
      </c>
      <c r="M84">
        <f>G84</f>
        <v>-2.0948300007148646E-3</v>
      </c>
      <c r="R84" s="2">
        <f t="shared" si="3"/>
        <v>26962.841999999997</v>
      </c>
      <c r="AE84">
        <v>6</v>
      </c>
      <c r="AG84" t="s">
        <v>72</v>
      </c>
      <c r="AI84" t="s">
        <v>71</v>
      </c>
    </row>
    <row r="85" spans="1:35" x14ac:dyDescent="0.2">
      <c r="A85" s="11" t="s">
        <v>35</v>
      </c>
      <c r="C85">
        <v>42207.844400000002</v>
      </c>
      <c r="D85" s="6"/>
      <c r="E85">
        <f t="shared" ref="E85:E148" si="6">+(C85-C$7)/C$8</f>
        <v>7417.9996480112422</v>
      </c>
      <c r="F85">
        <f t="shared" ref="F85:F148" si="7">ROUND(2*E85,0)/2</f>
        <v>7418</v>
      </c>
      <c r="G85">
        <f t="shared" ref="G85:G148" si="8">+C85-(C$7+F85*C$8)</f>
        <v>-1.1899399978574365E-3</v>
      </c>
      <c r="K85">
        <f>+G85</f>
        <v>-1.1899399978574365E-3</v>
      </c>
      <c r="R85" s="2">
        <f t="shared" ref="R85:R148" si="9">+C85-15018.5</f>
        <v>27189.344400000002</v>
      </c>
    </row>
    <row r="86" spans="1:35" x14ac:dyDescent="0.2">
      <c r="A86" s="11" t="s">
        <v>34</v>
      </c>
      <c r="B86" s="14" t="s">
        <v>186</v>
      </c>
      <c r="C86">
        <v>42207.844700000001</v>
      </c>
      <c r="D86" s="6">
        <v>1E-4</v>
      </c>
      <c r="E86">
        <f t="shared" si="6"/>
        <v>7417.9997367523783</v>
      </c>
      <c r="F86">
        <f t="shared" si="7"/>
        <v>7418</v>
      </c>
      <c r="G86">
        <f t="shared" si="8"/>
        <v>-8.8993999816011637E-4</v>
      </c>
      <c r="K86">
        <f>+G86</f>
        <v>-8.8993999816011637E-4</v>
      </c>
      <c r="R86" s="2">
        <f t="shared" si="9"/>
        <v>27189.344700000001</v>
      </c>
    </row>
    <row r="87" spans="1:35" x14ac:dyDescent="0.2">
      <c r="A87" t="s">
        <v>95</v>
      </c>
      <c r="C87">
        <v>42258.58</v>
      </c>
      <c r="E87">
        <f t="shared" si="6"/>
        <v>7433.0074306236666</v>
      </c>
      <c r="F87">
        <f t="shared" si="7"/>
        <v>7433</v>
      </c>
      <c r="G87">
        <f t="shared" si="8"/>
        <v>2.5120110003626905E-2</v>
      </c>
      <c r="M87">
        <f>G87</f>
        <v>2.5120110003626905E-2</v>
      </c>
      <c r="R87" s="2">
        <f t="shared" si="9"/>
        <v>27240.080000000002</v>
      </c>
      <c r="AE87">
        <v>8</v>
      </c>
      <c r="AG87" t="s">
        <v>94</v>
      </c>
      <c r="AI87" t="s">
        <v>71</v>
      </c>
    </row>
    <row r="88" spans="1:35" x14ac:dyDescent="0.2">
      <c r="A88" t="s">
        <v>97</v>
      </c>
      <c r="C88">
        <v>42275.451999999997</v>
      </c>
      <c r="E88">
        <f t="shared" si="6"/>
        <v>7437.9982321168345</v>
      </c>
      <c r="F88">
        <f t="shared" si="7"/>
        <v>7438</v>
      </c>
      <c r="G88">
        <f t="shared" si="8"/>
        <v>-5.9765400001197122E-3</v>
      </c>
      <c r="M88">
        <f>G88</f>
        <v>-5.9765400001197122E-3</v>
      </c>
      <c r="R88" s="2">
        <f t="shared" si="9"/>
        <v>27256.951999999997</v>
      </c>
      <c r="AE88">
        <v>18</v>
      </c>
      <c r="AG88" t="s">
        <v>96</v>
      </c>
      <c r="AI88" t="s">
        <v>71</v>
      </c>
    </row>
    <row r="89" spans="1:35" x14ac:dyDescent="0.2">
      <c r="A89" s="17" t="s">
        <v>192</v>
      </c>
      <c r="B89" s="14" t="s">
        <v>193</v>
      </c>
      <c r="C89" s="15">
        <v>42275.457199999997</v>
      </c>
      <c r="D89" s="15"/>
      <c r="E89">
        <f t="shared" si="6"/>
        <v>7437.9997702965265</v>
      </c>
      <c r="F89">
        <f t="shared" si="7"/>
        <v>7438</v>
      </c>
      <c r="G89">
        <f t="shared" si="8"/>
        <v>-7.765400005155243E-4</v>
      </c>
      <c r="K89">
        <f>+G89</f>
        <v>-7.765400005155243E-4</v>
      </c>
      <c r="M89" s="12"/>
      <c r="P89">
        <f>+C$11+C$12*F89</f>
        <v>-0.1762860123097047</v>
      </c>
      <c r="R89" s="2">
        <f t="shared" si="9"/>
        <v>27256.957199999997</v>
      </c>
    </row>
    <row r="90" spans="1:35" x14ac:dyDescent="0.2">
      <c r="A90" t="s">
        <v>97</v>
      </c>
      <c r="C90">
        <v>42275.463000000003</v>
      </c>
      <c r="E90">
        <f t="shared" si="6"/>
        <v>7438.0014859584926</v>
      </c>
      <c r="F90">
        <f t="shared" si="7"/>
        <v>7438</v>
      </c>
      <c r="G90">
        <f t="shared" si="8"/>
        <v>5.0234600057592615E-3</v>
      </c>
      <c r="M90">
        <f>G90</f>
        <v>5.0234600057592615E-3</v>
      </c>
      <c r="R90" s="2">
        <f t="shared" si="9"/>
        <v>27256.963000000003</v>
      </c>
      <c r="AE90">
        <v>14</v>
      </c>
      <c r="AG90" t="s">
        <v>69</v>
      </c>
      <c r="AI90" t="s">
        <v>71</v>
      </c>
    </row>
    <row r="91" spans="1:35" x14ac:dyDescent="0.2">
      <c r="A91" t="s">
        <v>98</v>
      </c>
      <c r="C91">
        <v>42606.606</v>
      </c>
      <c r="E91">
        <f t="shared" si="6"/>
        <v>7535.9548393755413</v>
      </c>
      <c r="F91">
        <f t="shared" si="7"/>
        <v>7536</v>
      </c>
      <c r="G91">
        <f t="shared" si="8"/>
        <v>-0.15267088000109652</v>
      </c>
      <c r="M91">
        <f>G91</f>
        <v>-0.15267088000109652</v>
      </c>
      <c r="R91" s="2">
        <f t="shared" si="9"/>
        <v>27588.106</v>
      </c>
      <c r="AE91">
        <v>13</v>
      </c>
      <c r="AG91" t="s">
        <v>69</v>
      </c>
      <c r="AI91" t="s">
        <v>71</v>
      </c>
    </row>
    <row r="92" spans="1:35" x14ac:dyDescent="0.2">
      <c r="A92" s="11" t="s">
        <v>35</v>
      </c>
      <c r="C92">
        <v>42633.8033</v>
      </c>
      <c r="D92" s="6">
        <v>2.0000000000000001E-4</v>
      </c>
      <c r="E92">
        <f t="shared" si="6"/>
        <v>7543.9999037099506</v>
      </c>
      <c r="F92">
        <f t="shared" si="7"/>
        <v>7544</v>
      </c>
      <c r="G92">
        <f t="shared" si="8"/>
        <v>-3.2551999902352691E-4</v>
      </c>
      <c r="K92">
        <f>+G92</f>
        <v>-3.2551999902352691E-4</v>
      </c>
      <c r="R92" s="2">
        <f t="shared" si="9"/>
        <v>27615.3033</v>
      </c>
    </row>
    <row r="93" spans="1:35" x14ac:dyDescent="0.2">
      <c r="A93" s="17" t="s">
        <v>34</v>
      </c>
      <c r="B93" s="14" t="s">
        <v>186</v>
      </c>
      <c r="C93" s="15">
        <v>42633.8033</v>
      </c>
      <c r="D93" s="15">
        <v>2.0000000000000001E-4</v>
      </c>
      <c r="E93">
        <f t="shared" si="6"/>
        <v>7543.9999037099506</v>
      </c>
      <c r="F93">
        <f t="shared" si="7"/>
        <v>7544</v>
      </c>
      <c r="G93">
        <f t="shared" si="8"/>
        <v>-3.2551999902352691E-4</v>
      </c>
      <c r="K93">
        <f>+G93</f>
        <v>-3.2551999902352691E-4</v>
      </c>
      <c r="M93" s="12"/>
      <c r="P93">
        <f>+C$11+C$12*F93</f>
        <v>-0.17077747047400149</v>
      </c>
      <c r="R93" s="2">
        <f t="shared" si="9"/>
        <v>27615.3033</v>
      </c>
    </row>
    <row r="94" spans="1:35" x14ac:dyDescent="0.2">
      <c r="A94" t="s">
        <v>99</v>
      </c>
      <c r="C94">
        <v>42836.641000000003</v>
      </c>
      <c r="E94">
        <f t="shared" si="6"/>
        <v>7604.0000635031574</v>
      </c>
      <c r="F94">
        <f t="shared" si="7"/>
        <v>7604</v>
      </c>
      <c r="G94">
        <f t="shared" si="8"/>
        <v>2.1468000340973958E-4</v>
      </c>
      <c r="M94">
        <f>G94</f>
        <v>2.1468000340973958E-4</v>
      </c>
      <c r="R94" s="2">
        <f t="shared" si="9"/>
        <v>27818.141000000003</v>
      </c>
      <c r="AE94">
        <v>11</v>
      </c>
      <c r="AG94" t="s">
        <v>72</v>
      </c>
      <c r="AI94" t="s">
        <v>71</v>
      </c>
    </row>
    <row r="95" spans="1:35" x14ac:dyDescent="0.2">
      <c r="A95" t="s">
        <v>100</v>
      </c>
      <c r="C95">
        <v>42874.618000000002</v>
      </c>
      <c r="E95">
        <f t="shared" si="6"/>
        <v>7615.233803919592</v>
      </c>
      <c r="F95">
        <f t="shared" si="7"/>
        <v>7615</v>
      </c>
      <c r="G95">
        <f t="shared" si="8"/>
        <v>0.79040204999910202</v>
      </c>
      <c r="M95">
        <f>G95</f>
        <v>0.79040204999910202</v>
      </c>
      <c r="R95" s="2">
        <f t="shared" si="9"/>
        <v>27856.118000000002</v>
      </c>
      <c r="AE95">
        <v>10</v>
      </c>
      <c r="AG95" t="s">
        <v>72</v>
      </c>
      <c r="AI95" t="s">
        <v>71</v>
      </c>
    </row>
    <row r="96" spans="1:35" x14ac:dyDescent="0.2">
      <c r="A96" t="s">
        <v>68</v>
      </c>
      <c r="C96">
        <v>42917.771999999997</v>
      </c>
      <c r="D96" s="6"/>
      <c r="E96">
        <f t="shared" si="6"/>
        <v>7627.9989205409875</v>
      </c>
      <c r="F96">
        <f t="shared" si="7"/>
        <v>7628</v>
      </c>
      <c r="G96">
        <f t="shared" si="8"/>
        <v>-3.6492400031420402E-3</v>
      </c>
      <c r="L96">
        <f>+G96</f>
        <v>-3.6492400031420402E-3</v>
      </c>
      <c r="R96" s="2">
        <f t="shared" si="9"/>
        <v>27899.271999999997</v>
      </c>
    </row>
    <row r="97" spans="1:35" x14ac:dyDescent="0.2">
      <c r="A97" t="s">
        <v>33</v>
      </c>
      <c r="C97">
        <v>42961.724399999999</v>
      </c>
      <c r="D97" s="6"/>
      <c r="E97">
        <f t="shared" si="6"/>
        <v>7641.0002069058746</v>
      </c>
      <c r="F97">
        <f t="shared" si="7"/>
        <v>7641</v>
      </c>
      <c r="G97">
        <f t="shared" si="8"/>
        <v>6.9947000156389549E-4</v>
      </c>
      <c r="I97">
        <f>+G97</f>
        <v>6.9947000156389549E-4</v>
      </c>
      <c r="R97" s="2">
        <f t="shared" si="9"/>
        <v>27943.224399999999</v>
      </c>
    </row>
    <row r="98" spans="1:35" x14ac:dyDescent="0.2">
      <c r="A98" t="s">
        <v>103</v>
      </c>
      <c r="C98">
        <v>42968.485000000001</v>
      </c>
      <c r="E98">
        <f t="shared" si="6"/>
        <v>7643.000017987828</v>
      </c>
      <c r="F98">
        <f t="shared" si="7"/>
        <v>7643</v>
      </c>
      <c r="G98">
        <f t="shared" si="8"/>
        <v>6.080999446567148E-5</v>
      </c>
      <c r="M98">
        <f>G98</f>
        <v>6.080999446567148E-5</v>
      </c>
      <c r="R98" s="2">
        <f t="shared" si="9"/>
        <v>27949.985000000001</v>
      </c>
      <c r="AE98">
        <v>17</v>
      </c>
      <c r="AG98" t="s">
        <v>102</v>
      </c>
      <c r="AI98" t="s">
        <v>71</v>
      </c>
    </row>
    <row r="99" spans="1:35" x14ac:dyDescent="0.2">
      <c r="A99" t="s">
        <v>68</v>
      </c>
      <c r="C99">
        <v>42988.771000000001</v>
      </c>
      <c r="D99" s="6"/>
      <c r="E99">
        <f t="shared" si="6"/>
        <v>7649.0006936095933</v>
      </c>
      <c r="F99">
        <f t="shared" si="7"/>
        <v>7649</v>
      </c>
      <c r="G99">
        <f t="shared" si="8"/>
        <v>2.3448299980373122E-3</v>
      </c>
      <c r="L99">
        <f>+G99</f>
        <v>2.3448299980373122E-3</v>
      </c>
      <c r="R99" s="2">
        <f t="shared" si="9"/>
        <v>27970.271000000001</v>
      </c>
    </row>
    <row r="100" spans="1:35" x14ac:dyDescent="0.2">
      <c r="A100" t="s">
        <v>105</v>
      </c>
      <c r="C100">
        <v>42996.468000000001</v>
      </c>
      <c r="E100">
        <f t="shared" si="6"/>
        <v>7651.2774953576327</v>
      </c>
      <c r="F100">
        <f t="shared" si="7"/>
        <v>7651.5</v>
      </c>
      <c r="G100">
        <f t="shared" si="8"/>
        <v>-0.752203495001595</v>
      </c>
      <c r="M100">
        <f>G100</f>
        <v>-0.752203495001595</v>
      </c>
      <c r="R100" s="2">
        <f t="shared" si="9"/>
        <v>27977.968000000001</v>
      </c>
      <c r="AE100">
        <v>10</v>
      </c>
      <c r="AG100" t="s">
        <v>72</v>
      </c>
      <c r="AI100" t="s">
        <v>71</v>
      </c>
    </row>
    <row r="101" spans="1:35" x14ac:dyDescent="0.2">
      <c r="A101" t="s">
        <v>105</v>
      </c>
      <c r="C101">
        <v>42996.474999999999</v>
      </c>
      <c r="E101">
        <f t="shared" si="6"/>
        <v>7651.2795659841413</v>
      </c>
      <c r="F101">
        <f t="shared" si="7"/>
        <v>7651.5</v>
      </c>
      <c r="G101">
        <f t="shared" si="8"/>
        <v>-0.74520349500380689</v>
      </c>
      <c r="M101">
        <f>G101</f>
        <v>-0.74520349500380689</v>
      </c>
      <c r="R101" s="2">
        <f t="shared" si="9"/>
        <v>27977.974999999999</v>
      </c>
      <c r="AE101">
        <v>13</v>
      </c>
      <c r="AG101" t="s">
        <v>69</v>
      </c>
      <c r="AI101" t="s">
        <v>71</v>
      </c>
    </row>
    <row r="102" spans="1:35" x14ac:dyDescent="0.2">
      <c r="A102" t="s">
        <v>106</v>
      </c>
      <c r="C102">
        <v>43012.430999999997</v>
      </c>
      <c r="E102">
        <f t="shared" si="6"/>
        <v>7655.9994112084769</v>
      </c>
      <c r="F102">
        <f t="shared" si="7"/>
        <v>7656</v>
      </c>
      <c r="G102">
        <f t="shared" si="8"/>
        <v>-1.9904799992218614E-3</v>
      </c>
      <c r="O102">
        <f>G102</f>
        <v>-1.9904799992218614E-3</v>
      </c>
      <c r="R102" s="2">
        <f t="shared" si="9"/>
        <v>27993.930999999997</v>
      </c>
      <c r="AD102" t="s">
        <v>101</v>
      </c>
      <c r="AI102" t="s">
        <v>107</v>
      </c>
    </row>
    <row r="103" spans="1:35" x14ac:dyDescent="0.2">
      <c r="A103" t="s">
        <v>105</v>
      </c>
      <c r="C103">
        <v>43012.436999999998</v>
      </c>
      <c r="E103">
        <f t="shared" si="6"/>
        <v>7656.0011860311988</v>
      </c>
      <c r="F103">
        <f t="shared" si="7"/>
        <v>7656</v>
      </c>
      <c r="G103">
        <f t="shared" si="8"/>
        <v>4.0095200020004995E-3</v>
      </c>
      <c r="M103">
        <f t="shared" ref="M103:M108" si="10">G103</f>
        <v>4.0095200020004995E-3</v>
      </c>
      <c r="R103" s="2">
        <f t="shared" si="9"/>
        <v>27993.936999999998</v>
      </c>
      <c r="AE103">
        <v>10</v>
      </c>
      <c r="AG103" t="s">
        <v>69</v>
      </c>
      <c r="AI103" t="s">
        <v>71</v>
      </c>
    </row>
    <row r="104" spans="1:35" x14ac:dyDescent="0.2">
      <c r="A104" t="s">
        <v>105</v>
      </c>
      <c r="C104">
        <v>43016.411999999997</v>
      </c>
      <c r="E104">
        <f t="shared" si="6"/>
        <v>7657.1770060842655</v>
      </c>
      <c r="F104">
        <f t="shared" si="7"/>
        <v>7657</v>
      </c>
      <c r="G104">
        <f t="shared" si="8"/>
        <v>0.59839018999628024</v>
      </c>
      <c r="M104">
        <f t="shared" si="10"/>
        <v>0.59839018999628024</v>
      </c>
      <c r="R104" s="2">
        <f t="shared" si="9"/>
        <v>27997.911999999997</v>
      </c>
      <c r="AE104">
        <v>10</v>
      </c>
      <c r="AG104" t="s">
        <v>72</v>
      </c>
      <c r="AI104" t="s">
        <v>71</v>
      </c>
    </row>
    <row r="105" spans="1:35" x14ac:dyDescent="0.2">
      <c r="A105" t="s">
        <v>105</v>
      </c>
      <c r="C105">
        <v>43016.415000000001</v>
      </c>
      <c r="E105">
        <f t="shared" si="6"/>
        <v>7657.1778934956274</v>
      </c>
      <c r="F105">
        <f t="shared" si="7"/>
        <v>7657</v>
      </c>
      <c r="G105">
        <f t="shared" si="8"/>
        <v>0.6013901900005294</v>
      </c>
      <c r="M105">
        <f t="shared" si="10"/>
        <v>0.6013901900005294</v>
      </c>
      <c r="R105" s="2">
        <f t="shared" si="9"/>
        <v>27997.915000000001</v>
      </c>
      <c r="AE105">
        <v>8</v>
      </c>
      <c r="AG105" t="s">
        <v>69</v>
      </c>
      <c r="AI105" t="s">
        <v>71</v>
      </c>
    </row>
    <row r="106" spans="1:35" x14ac:dyDescent="0.2">
      <c r="A106" t="s">
        <v>103</v>
      </c>
      <c r="C106">
        <v>43029.33</v>
      </c>
      <c r="E106">
        <f t="shared" si="6"/>
        <v>7660.9981994038944</v>
      </c>
      <c r="F106">
        <f t="shared" si="7"/>
        <v>7661</v>
      </c>
      <c r="G106">
        <f t="shared" si="8"/>
        <v>-6.0871300011058338E-3</v>
      </c>
      <c r="M106">
        <f t="shared" si="10"/>
        <v>-6.0871300011058338E-3</v>
      </c>
      <c r="R106" s="2">
        <f t="shared" si="9"/>
        <v>28010.83</v>
      </c>
      <c r="AE106">
        <v>18</v>
      </c>
      <c r="AG106" t="s">
        <v>96</v>
      </c>
      <c r="AI106" t="s">
        <v>71</v>
      </c>
    </row>
    <row r="107" spans="1:35" x14ac:dyDescent="0.2">
      <c r="A107" t="s">
        <v>103</v>
      </c>
      <c r="C107">
        <v>43029.337</v>
      </c>
      <c r="E107">
        <f t="shared" si="6"/>
        <v>7661.0002700304021</v>
      </c>
      <c r="F107">
        <f t="shared" si="7"/>
        <v>7661</v>
      </c>
      <c r="G107">
        <f t="shared" si="8"/>
        <v>9.1286999668227509E-4</v>
      </c>
      <c r="M107">
        <f t="shared" si="10"/>
        <v>9.1286999668227509E-4</v>
      </c>
      <c r="R107" s="2">
        <f t="shared" si="9"/>
        <v>28010.837</v>
      </c>
      <c r="AE107">
        <v>11</v>
      </c>
      <c r="AG107" t="s">
        <v>72</v>
      </c>
      <c r="AI107" t="s">
        <v>71</v>
      </c>
    </row>
    <row r="108" spans="1:35" x14ac:dyDescent="0.2">
      <c r="A108" t="s">
        <v>103</v>
      </c>
      <c r="C108">
        <v>43029.339</v>
      </c>
      <c r="E108">
        <f t="shared" si="6"/>
        <v>7661.0008616379764</v>
      </c>
      <c r="F108">
        <f t="shared" si="7"/>
        <v>7661</v>
      </c>
      <c r="G108">
        <f t="shared" si="8"/>
        <v>2.9128699970897287E-3</v>
      </c>
      <c r="M108">
        <f t="shared" si="10"/>
        <v>2.9128699970897287E-3</v>
      </c>
      <c r="R108" s="2">
        <f t="shared" si="9"/>
        <v>28010.839</v>
      </c>
      <c r="AE108">
        <v>12</v>
      </c>
      <c r="AG108" t="s">
        <v>69</v>
      </c>
      <c r="AI108" t="s">
        <v>71</v>
      </c>
    </row>
    <row r="109" spans="1:35" x14ac:dyDescent="0.2">
      <c r="A109" t="s">
        <v>68</v>
      </c>
      <c r="C109">
        <v>43032.718000000001</v>
      </c>
      <c r="D109" s="6"/>
      <c r="E109">
        <f t="shared" si="6"/>
        <v>7662.0003826340308</v>
      </c>
      <c r="F109">
        <f t="shared" si="7"/>
        <v>7662</v>
      </c>
      <c r="G109">
        <f t="shared" si="8"/>
        <v>1.2935400009155273E-3</v>
      </c>
      <c r="L109">
        <f>+G109</f>
        <v>1.2935400009155273E-3</v>
      </c>
      <c r="R109" s="2">
        <f t="shared" si="9"/>
        <v>28014.218000000001</v>
      </c>
    </row>
    <row r="110" spans="1:35" x14ac:dyDescent="0.2">
      <c r="A110" t="s">
        <v>68</v>
      </c>
      <c r="C110">
        <v>43032.720999999998</v>
      </c>
      <c r="D110" s="6"/>
      <c r="E110">
        <f t="shared" si="6"/>
        <v>7662.0012700453899</v>
      </c>
      <c r="F110">
        <f t="shared" si="7"/>
        <v>7662</v>
      </c>
      <c r="G110">
        <f t="shared" si="8"/>
        <v>4.293539997888729E-3</v>
      </c>
      <c r="L110">
        <f>+G110</f>
        <v>4.293539997888729E-3</v>
      </c>
      <c r="R110" s="2">
        <f t="shared" si="9"/>
        <v>28014.220999999998</v>
      </c>
    </row>
    <row r="111" spans="1:35" x14ac:dyDescent="0.2">
      <c r="A111" t="s">
        <v>108</v>
      </c>
      <c r="C111">
        <v>43284.525999999998</v>
      </c>
      <c r="E111">
        <f t="shared" si="6"/>
        <v>7736.4861426145835</v>
      </c>
      <c r="F111">
        <f t="shared" si="7"/>
        <v>7736.5</v>
      </c>
      <c r="G111">
        <f t="shared" si="8"/>
        <v>-4.6846545003063511E-2</v>
      </c>
      <c r="M111">
        <f>G111</f>
        <v>-4.6846545003063511E-2</v>
      </c>
      <c r="R111" s="2">
        <f t="shared" si="9"/>
        <v>28266.025999999998</v>
      </c>
      <c r="AE111">
        <v>6</v>
      </c>
      <c r="AG111" t="s">
        <v>72</v>
      </c>
      <c r="AI111" t="s">
        <v>71</v>
      </c>
    </row>
    <row r="112" spans="1:35" x14ac:dyDescent="0.2">
      <c r="A112" t="s">
        <v>108</v>
      </c>
      <c r="C112">
        <v>43296.406999999999</v>
      </c>
      <c r="E112">
        <f t="shared" si="6"/>
        <v>7740.0005874071594</v>
      </c>
      <c r="F112">
        <f t="shared" si="7"/>
        <v>7740</v>
      </c>
      <c r="G112">
        <f t="shared" si="8"/>
        <v>1.9857999941450544E-3</v>
      </c>
      <c r="M112">
        <f>G112</f>
        <v>1.9857999941450544E-3</v>
      </c>
      <c r="R112" s="2">
        <f t="shared" si="9"/>
        <v>28277.906999999999</v>
      </c>
      <c r="AE112">
        <v>10</v>
      </c>
      <c r="AG112" t="s">
        <v>72</v>
      </c>
      <c r="AI112" t="s">
        <v>71</v>
      </c>
    </row>
    <row r="113" spans="1:35" x14ac:dyDescent="0.2">
      <c r="A113" t="s">
        <v>108</v>
      </c>
      <c r="C113">
        <v>43304.462</v>
      </c>
      <c r="E113">
        <f t="shared" si="6"/>
        <v>7742.3832869109219</v>
      </c>
      <c r="F113">
        <f t="shared" si="7"/>
        <v>7742.5</v>
      </c>
      <c r="G113">
        <f t="shared" si="8"/>
        <v>-0.39456252500531264</v>
      </c>
      <c r="M113">
        <f>G113</f>
        <v>-0.39456252500531264</v>
      </c>
      <c r="R113" s="2">
        <f t="shared" si="9"/>
        <v>28285.962</v>
      </c>
      <c r="AE113">
        <v>7</v>
      </c>
      <c r="AG113" t="s">
        <v>72</v>
      </c>
      <c r="AI113" t="s">
        <v>71</v>
      </c>
    </row>
    <row r="114" spans="1:35" x14ac:dyDescent="0.2">
      <c r="A114" t="s">
        <v>33</v>
      </c>
      <c r="C114">
        <v>43326.829700000002</v>
      </c>
      <c r="D114" s="6"/>
      <c r="E114">
        <f t="shared" si="6"/>
        <v>7748.9997372759508</v>
      </c>
      <c r="F114">
        <f t="shared" si="7"/>
        <v>7749</v>
      </c>
      <c r="G114">
        <f t="shared" si="8"/>
        <v>-8.8816999777918682E-4</v>
      </c>
      <c r="I114">
        <f>+G114</f>
        <v>-8.8816999777918682E-4</v>
      </c>
      <c r="R114" s="2">
        <f t="shared" si="9"/>
        <v>28308.329700000002</v>
      </c>
    </row>
    <row r="115" spans="1:35" x14ac:dyDescent="0.2">
      <c r="A115" t="s">
        <v>109</v>
      </c>
      <c r="C115">
        <v>43335.482000000004</v>
      </c>
      <c r="E115">
        <f t="shared" si="6"/>
        <v>7751.5591203816502</v>
      </c>
      <c r="F115">
        <f t="shared" si="7"/>
        <v>7751.5</v>
      </c>
      <c r="G115">
        <f t="shared" si="8"/>
        <v>0.19986350500403205</v>
      </c>
      <c r="M115">
        <f>G115</f>
        <v>0.19986350500403205</v>
      </c>
      <c r="R115" s="2">
        <f t="shared" si="9"/>
        <v>28316.982000000004</v>
      </c>
      <c r="AE115">
        <v>10</v>
      </c>
      <c r="AG115" t="s">
        <v>72</v>
      </c>
      <c r="AI115" t="s">
        <v>71</v>
      </c>
    </row>
    <row r="116" spans="1:35" x14ac:dyDescent="0.2">
      <c r="A116" t="s">
        <v>109</v>
      </c>
      <c r="C116">
        <v>43367.394</v>
      </c>
      <c r="E116">
        <f t="shared" si="6"/>
        <v>7760.9988108303214</v>
      </c>
      <c r="F116">
        <f t="shared" si="7"/>
        <v>7761</v>
      </c>
      <c r="G116">
        <f t="shared" si="8"/>
        <v>-4.0201299998443574E-3</v>
      </c>
      <c r="M116">
        <f>G116</f>
        <v>-4.0201299998443574E-3</v>
      </c>
      <c r="R116" s="2">
        <f t="shared" si="9"/>
        <v>28348.894</v>
      </c>
      <c r="AE116">
        <v>7</v>
      </c>
      <c r="AG116" t="s">
        <v>72</v>
      </c>
      <c r="AI116" t="s">
        <v>71</v>
      </c>
    </row>
    <row r="117" spans="1:35" x14ac:dyDescent="0.2">
      <c r="A117" t="s">
        <v>106</v>
      </c>
      <c r="C117">
        <v>43394.440999999999</v>
      </c>
      <c r="E117">
        <f t="shared" si="6"/>
        <v>7768.9994158555546</v>
      </c>
      <c r="F117">
        <f t="shared" si="7"/>
        <v>7769</v>
      </c>
      <c r="G117">
        <f t="shared" si="8"/>
        <v>-1.974770006199833E-3</v>
      </c>
      <c r="O117">
        <f>G117</f>
        <v>-1.974770006199833E-3</v>
      </c>
      <c r="R117" s="2">
        <f t="shared" si="9"/>
        <v>28375.940999999999</v>
      </c>
      <c r="AD117" t="s">
        <v>101</v>
      </c>
      <c r="AI117" t="s">
        <v>107</v>
      </c>
    </row>
    <row r="118" spans="1:35" x14ac:dyDescent="0.2">
      <c r="A118" t="s">
        <v>110</v>
      </c>
      <c r="C118">
        <v>43663.411</v>
      </c>
      <c r="E118">
        <f t="shared" si="6"/>
        <v>7848.5617604274894</v>
      </c>
      <c r="F118">
        <f t="shared" si="7"/>
        <v>7848.5</v>
      </c>
      <c r="G118">
        <f t="shared" si="8"/>
        <v>0.20878849499422358</v>
      </c>
      <c r="M118">
        <f>G118</f>
        <v>0.20878849499422358</v>
      </c>
      <c r="R118" s="2">
        <f t="shared" si="9"/>
        <v>28644.911</v>
      </c>
      <c r="AE118">
        <v>6</v>
      </c>
      <c r="AG118" t="s">
        <v>72</v>
      </c>
      <c r="AI118" t="s">
        <v>71</v>
      </c>
    </row>
    <row r="119" spans="1:35" x14ac:dyDescent="0.2">
      <c r="A119" t="s">
        <v>110</v>
      </c>
      <c r="C119">
        <v>43674.49</v>
      </c>
      <c r="E119">
        <f t="shared" si="6"/>
        <v>7851.8389705829422</v>
      </c>
      <c r="F119">
        <f t="shared" si="7"/>
        <v>7852</v>
      </c>
      <c r="G119">
        <f t="shared" si="8"/>
        <v>-0.54437916000460973</v>
      </c>
      <c r="M119">
        <f>G119</f>
        <v>-0.54437916000460973</v>
      </c>
      <c r="R119" s="2">
        <f t="shared" si="9"/>
        <v>28655.989999999998</v>
      </c>
      <c r="AE119">
        <v>7</v>
      </c>
      <c r="AG119" t="s">
        <v>72</v>
      </c>
      <c r="AI119" t="s">
        <v>71</v>
      </c>
    </row>
    <row r="120" spans="1:35" x14ac:dyDescent="0.2">
      <c r="A120" t="s">
        <v>33</v>
      </c>
      <c r="C120">
        <v>43691.940300000002</v>
      </c>
      <c r="D120" s="6"/>
      <c r="E120">
        <f t="shared" si="6"/>
        <v>7857.0008354060974</v>
      </c>
      <c r="F120">
        <f t="shared" si="7"/>
        <v>7857</v>
      </c>
      <c r="G120">
        <f t="shared" si="8"/>
        <v>2.8241899999557063E-3</v>
      </c>
      <c r="I120">
        <f>+G120</f>
        <v>2.8241899999557063E-3</v>
      </c>
      <c r="R120" s="2">
        <f t="shared" si="9"/>
        <v>28673.440300000002</v>
      </c>
    </row>
    <row r="121" spans="1:35" x14ac:dyDescent="0.2">
      <c r="A121" t="s">
        <v>68</v>
      </c>
      <c r="C121">
        <v>43698.701000000001</v>
      </c>
      <c r="D121" s="6"/>
      <c r="E121">
        <f t="shared" si="6"/>
        <v>7859.0006760684291</v>
      </c>
      <c r="F121">
        <f t="shared" si="7"/>
        <v>7859</v>
      </c>
      <c r="G121">
        <f t="shared" si="8"/>
        <v>2.285530004883185E-3</v>
      </c>
      <c r="L121">
        <f>+G121</f>
        <v>2.285530004883185E-3</v>
      </c>
      <c r="R121" s="2">
        <f t="shared" si="9"/>
        <v>28680.201000000001</v>
      </c>
    </row>
    <row r="122" spans="1:35" x14ac:dyDescent="0.2">
      <c r="A122" t="s">
        <v>68</v>
      </c>
      <c r="C122">
        <v>43698.701000000001</v>
      </c>
      <c r="D122" s="6"/>
      <c r="E122">
        <f t="shared" si="6"/>
        <v>7859.0006760684291</v>
      </c>
      <c r="F122">
        <f t="shared" si="7"/>
        <v>7859</v>
      </c>
      <c r="G122">
        <f t="shared" si="8"/>
        <v>2.285530004883185E-3</v>
      </c>
      <c r="L122">
        <f>+G122</f>
        <v>2.285530004883185E-3</v>
      </c>
      <c r="R122" s="2">
        <f t="shared" si="9"/>
        <v>28680.201000000001</v>
      </c>
    </row>
    <row r="123" spans="1:35" x14ac:dyDescent="0.2">
      <c r="A123" t="s">
        <v>111</v>
      </c>
      <c r="C123">
        <v>43705.457999999999</v>
      </c>
      <c r="E123">
        <f t="shared" si="6"/>
        <v>7860.9994222567493</v>
      </c>
      <c r="F123">
        <f t="shared" si="7"/>
        <v>7861</v>
      </c>
      <c r="G123">
        <f t="shared" si="8"/>
        <v>-1.9531300058588386E-3</v>
      </c>
      <c r="M123">
        <f t="shared" ref="M123:M128" si="11">G123</f>
        <v>-1.9531300058588386E-3</v>
      </c>
      <c r="R123" s="2">
        <f t="shared" si="9"/>
        <v>28686.957999999999</v>
      </c>
      <c r="AD123" t="s">
        <v>101</v>
      </c>
      <c r="AE123">
        <v>7</v>
      </c>
      <c r="AG123" t="s">
        <v>72</v>
      </c>
      <c r="AI123" t="s">
        <v>71</v>
      </c>
    </row>
    <row r="124" spans="1:35" x14ac:dyDescent="0.2">
      <c r="A124" t="s">
        <v>111</v>
      </c>
      <c r="C124">
        <v>43705.470999999998</v>
      </c>
      <c r="E124">
        <f t="shared" si="6"/>
        <v>7861.0032677059789</v>
      </c>
      <c r="F124">
        <f t="shared" si="7"/>
        <v>7861</v>
      </c>
      <c r="G124">
        <f t="shared" si="8"/>
        <v>1.1046869993151631E-2</v>
      </c>
      <c r="M124">
        <f t="shared" si="11"/>
        <v>1.1046869993151631E-2</v>
      </c>
      <c r="R124" s="2">
        <f t="shared" si="9"/>
        <v>28686.970999999998</v>
      </c>
      <c r="AD124" t="s">
        <v>101</v>
      </c>
      <c r="AE124">
        <v>11</v>
      </c>
      <c r="AG124" t="s">
        <v>69</v>
      </c>
      <c r="AI124" t="s">
        <v>71</v>
      </c>
    </row>
    <row r="125" spans="1:35" x14ac:dyDescent="0.2">
      <c r="A125" t="s">
        <v>111</v>
      </c>
      <c r="C125">
        <v>43732.500999999997</v>
      </c>
      <c r="E125">
        <f t="shared" si="6"/>
        <v>7868.998844066834</v>
      </c>
      <c r="F125">
        <f t="shared" si="7"/>
        <v>7869</v>
      </c>
      <c r="G125">
        <f t="shared" si="8"/>
        <v>-3.9077700057532638E-3</v>
      </c>
      <c r="M125">
        <f t="shared" si="11"/>
        <v>-3.9077700057532638E-3</v>
      </c>
      <c r="R125" s="2">
        <f t="shared" si="9"/>
        <v>28714.000999999997</v>
      </c>
      <c r="AD125" t="s">
        <v>101</v>
      </c>
      <c r="AE125">
        <v>8</v>
      </c>
      <c r="AG125" t="s">
        <v>72</v>
      </c>
      <c r="AI125" t="s">
        <v>71</v>
      </c>
    </row>
    <row r="126" spans="1:35" x14ac:dyDescent="0.2">
      <c r="A126" t="s">
        <v>111</v>
      </c>
      <c r="C126">
        <v>43732.514999999999</v>
      </c>
      <c r="E126">
        <f t="shared" si="6"/>
        <v>7869.0029853198521</v>
      </c>
      <c r="F126">
        <f t="shared" si="7"/>
        <v>7869</v>
      </c>
      <c r="G126">
        <f t="shared" si="8"/>
        <v>1.0092229997098912E-2</v>
      </c>
      <c r="M126">
        <f t="shared" si="11"/>
        <v>1.0092229997098912E-2</v>
      </c>
      <c r="R126" s="2">
        <f t="shared" si="9"/>
        <v>28714.014999999999</v>
      </c>
      <c r="AD126" t="s">
        <v>101</v>
      </c>
      <c r="AE126">
        <v>22</v>
      </c>
      <c r="AG126" t="s">
        <v>112</v>
      </c>
      <c r="AI126" t="s">
        <v>71</v>
      </c>
    </row>
    <row r="127" spans="1:35" x14ac:dyDescent="0.2">
      <c r="A127" t="s">
        <v>111</v>
      </c>
      <c r="C127">
        <v>43732.517999999996</v>
      </c>
      <c r="E127">
        <f t="shared" si="6"/>
        <v>7869.0038727312121</v>
      </c>
      <c r="F127">
        <f t="shared" si="7"/>
        <v>7869</v>
      </c>
      <c r="G127">
        <f t="shared" si="8"/>
        <v>1.3092229994072113E-2</v>
      </c>
      <c r="M127">
        <f t="shared" si="11"/>
        <v>1.3092229994072113E-2</v>
      </c>
      <c r="R127" s="2">
        <f t="shared" si="9"/>
        <v>28714.017999999996</v>
      </c>
      <c r="AD127" t="s">
        <v>101</v>
      </c>
      <c r="AE127">
        <v>0</v>
      </c>
      <c r="AG127" t="s">
        <v>113</v>
      </c>
      <c r="AI127" t="s">
        <v>71</v>
      </c>
    </row>
    <row r="128" spans="1:35" x14ac:dyDescent="0.2">
      <c r="A128" t="s">
        <v>115</v>
      </c>
      <c r="C128">
        <v>43732.521999999997</v>
      </c>
      <c r="E128">
        <f t="shared" si="6"/>
        <v>7869.0050559463598</v>
      </c>
      <c r="F128">
        <f t="shared" si="7"/>
        <v>7869</v>
      </c>
      <c r="G128">
        <f t="shared" si="8"/>
        <v>1.709222999488702E-2</v>
      </c>
      <c r="M128">
        <f t="shared" si="11"/>
        <v>1.709222999488702E-2</v>
      </c>
      <c r="R128" s="2">
        <f t="shared" si="9"/>
        <v>28714.021999999997</v>
      </c>
      <c r="AD128" t="s">
        <v>101</v>
      </c>
      <c r="AE128">
        <v>13</v>
      </c>
      <c r="AG128" t="s">
        <v>114</v>
      </c>
      <c r="AI128" t="s">
        <v>71</v>
      </c>
    </row>
    <row r="129" spans="1:35" x14ac:dyDescent="0.2">
      <c r="A129" t="s">
        <v>68</v>
      </c>
      <c r="C129">
        <v>43742.648999999998</v>
      </c>
      <c r="E129">
        <f t="shared" si="6"/>
        <v>7872.0006608966523</v>
      </c>
      <c r="F129">
        <f t="shared" si="7"/>
        <v>7872</v>
      </c>
      <c r="G129">
        <f t="shared" si="8"/>
        <v>2.2342399970511906E-3</v>
      </c>
      <c r="L129">
        <f>+G129</f>
        <v>2.2342399970511906E-3</v>
      </c>
      <c r="R129" s="2">
        <f t="shared" si="9"/>
        <v>28724.148999999998</v>
      </c>
    </row>
    <row r="130" spans="1:35" x14ac:dyDescent="0.2">
      <c r="A130" t="s">
        <v>111</v>
      </c>
      <c r="C130">
        <v>43749.411</v>
      </c>
      <c r="E130">
        <f t="shared" si="6"/>
        <v>7874.0008861039078</v>
      </c>
      <c r="F130">
        <f t="shared" si="7"/>
        <v>7874</v>
      </c>
      <c r="G130">
        <f t="shared" si="8"/>
        <v>2.9955799982417375E-3</v>
      </c>
      <c r="M130">
        <f t="shared" ref="M130:M140" si="12">G130</f>
        <v>2.9955799982417375E-3</v>
      </c>
      <c r="R130" s="2">
        <f t="shared" si="9"/>
        <v>28730.911</v>
      </c>
      <c r="AD130" t="s">
        <v>101</v>
      </c>
      <c r="AE130">
        <v>12</v>
      </c>
      <c r="AG130" t="s">
        <v>69</v>
      </c>
      <c r="AI130" t="s">
        <v>71</v>
      </c>
    </row>
    <row r="131" spans="1:35" x14ac:dyDescent="0.2">
      <c r="A131" t="s">
        <v>117</v>
      </c>
      <c r="C131">
        <v>43749.413</v>
      </c>
      <c r="E131">
        <f t="shared" si="6"/>
        <v>7874.001477711482</v>
      </c>
      <c r="F131">
        <f t="shared" si="7"/>
        <v>7874</v>
      </c>
      <c r="G131">
        <f t="shared" si="8"/>
        <v>4.9955799986491911E-3</v>
      </c>
      <c r="M131">
        <f t="shared" si="12"/>
        <v>4.9955799986491911E-3</v>
      </c>
      <c r="R131" s="2">
        <f t="shared" si="9"/>
        <v>28730.913</v>
      </c>
      <c r="AD131" t="s">
        <v>101</v>
      </c>
      <c r="AE131">
        <v>9</v>
      </c>
      <c r="AG131" t="s">
        <v>116</v>
      </c>
      <c r="AI131" t="s">
        <v>71</v>
      </c>
    </row>
    <row r="132" spans="1:35" x14ac:dyDescent="0.2">
      <c r="A132" t="s">
        <v>117</v>
      </c>
      <c r="C132">
        <v>43749.415000000001</v>
      </c>
      <c r="E132">
        <f t="shared" si="6"/>
        <v>7874.0020693190554</v>
      </c>
      <c r="F132">
        <f t="shared" si="7"/>
        <v>7874</v>
      </c>
      <c r="G132">
        <f t="shared" si="8"/>
        <v>6.9955799990566447E-3</v>
      </c>
      <c r="M132">
        <f t="shared" si="12"/>
        <v>6.9955799990566447E-3</v>
      </c>
      <c r="R132" s="2">
        <f t="shared" si="9"/>
        <v>28730.915000000001</v>
      </c>
      <c r="AD132" t="s">
        <v>101</v>
      </c>
      <c r="AE132">
        <v>11</v>
      </c>
      <c r="AG132" t="s">
        <v>102</v>
      </c>
      <c r="AI132" t="s">
        <v>71</v>
      </c>
    </row>
    <row r="133" spans="1:35" x14ac:dyDescent="0.2">
      <c r="A133" t="s">
        <v>115</v>
      </c>
      <c r="C133">
        <v>43765.338000000003</v>
      </c>
      <c r="E133">
        <f t="shared" si="6"/>
        <v>7878.712153018424</v>
      </c>
      <c r="F133">
        <f t="shared" si="7"/>
        <v>7878.5</v>
      </c>
      <c r="G133">
        <f t="shared" si="8"/>
        <v>0.71720859500055667</v>
      </c>
      <c r="M133">
        <f t="shared" si="12"/>
        <v>0.71720859500055667</v>
      </c>
      <c r="R133" s="2">
        <f t="shared" si="9"/>
        <v>28746.838000000003</v>
      </c>
      <c r="AE133">
        <v>10</v>
      </c>
      <c r="AG133" t="s">
        <v>69</v>
      </c>
      <c r="AI133" t="s">
        <v>71</v>
      </c>
    </row>
    <row r="134" spans="1:35" x14ac:dyDescent="0.2">
      <c r="A134" t="s">
        <v>115</v>
      </c>
      <c r="C134">
        <v>43776.444000000003</v>
      </c>
      <c r="E134">
        <f t="shared" si="6"/>
        <v>7881.9973498761256</v>
      </c>
      <c r="F134">
        <f t="shared" si="7"/>
        <v>7882</v>
      </c>
      <c r="G134">
        <f t="shared" si="8"/>
        <v>-8.9590599964139983E-3</v>
      </c>
      <c r="M134">
        <f t="shared" si="12"/>
        <v>-8.9590599964139983E-3</v>
      </c>
      <c r="R134" s="2">
        <f t="shared" si="9"/>
        <v>28757.944000000003</v>
      </c>
      <c r="AD134" t="s">
        <v>101</v>
      </c>
      <c r="AE134">
        <v>7</v>
      </c>
      <c r="AG134" t="s">
        <v>72</v>
      </c>
      <c r="AI134" t="s">
        <v>71</v>
      </c>
    </row>
    <row r="135" spans="1:35" x14ac:dyDescent="0.2">
      <c r="A135" t="s">
        <v>115</v>
      </c>
      <c r="C135">
        <v>43793.357000000004</v>
      </c>
      <c r="E135">
        <f t="shared" si="6"/>
        <v>7887.0002793245585</v>
      </c>
      <c r="F135">
        <f t="shared" si="7"/>
        <v>7887</v>
      </c>
      <c r="G135">
        <f t="shared" si="8"/>
        <v>9.4429000455420464E-4</v>
      </c>
      <c r="M135">
        <f t="shared" si="12"/>
        <v>9.4429000455420464E-4</v>
      </c>
      <c r="R135" s="2">
        <f t="shared" si="9"/>
        <v>28774.857000000004</v>
      </c>
      <c r="AD135" t="s">
        <v>101</v>
      </c>
      <c r="AE135">
        <v>13</v>
      </c>
      <c r="AG135" t="s">
        <v>69</v>
      </c>
      <c r="AI135" t="s">
        <v>71</v>
      </c>
    </row>
    <row r="136" spans="1:35" x14ac:dyDescent="0.2">
      <c r="A136" t="s">
        <v>118</v>
      </c>
      <c r="C136">
        <v>43837.300999999999</v>
      </c>
      <c r="E136">
        <f t="shared" si="6"/>
        <v>7899.9990809376332</v>
      </c>
      <c r="F136">
        <f t="shared" si="7"/>
        <v>7900</v>
      </c>
      <c r="G136">
        <f t="shared" si="8"/>
        <v>-3.1070000040926971E-3</v>
      </c>
      <c r="M136">
        <f t="shared" si="12"/>
        <v>-3.1070000040926971E-3</v>
      </c>
      <c r="R136" s="2">
        <f t="shared" si="9"/>
        <v>28818.800999999999</v>
      </c>
      <c r="AD136" t="s">
        <v>101</v>
      </c>
      <c r="AE136">
        <v>7</v>
      </c>
      <c r="AG136" t="s">
        <v>72</v>
      </c>
      <c r="AI136" t="s">
        <v>71</v>
      </c>
    </row>
    <row r="137" spans="1:35" x14ac:dyDescent="0.2">
      <c r="A137" t="s">
        <v>118</v>
      </c>
      <c r="C137">
        <v>43837.305</v>
      </c>
      <c r="E137">
        <f t="shared" si="6"/>
        <v>7900.0002641527817</v>
      </c>
      <c r="F137">
        <f t="shared" si="7"/>
        <v>7900</v>
      </c>
      <c r="G137">
        <f t="shared" si="8"/>
        <v>8.929999967222102E-4</v>
      </c>
      <c r="M137">
        <f t="shared" si="12"/>
        <v>8.929999967222102E-4</v>
      </c>
      <c r="R137" s="2">
        <f t="shared" si="9"/>
        <v>28818.805</v>
      </c>
      <c r="AD137" t="s">
        <v>101</v>
      </c>
      <c r="AE137">
        <v>9</v>
      </c>
      <c r="AG137" t="s">
        <v>69</v>
      </c>
      <c r="AI137" t="s">
        <v>71</v>
      </c>
    </row>
    <row r="138" spans="1:35" x14ac:dyDescent="0.2">
      <c r="A138" t="s">
        <v>119</v>
      </c>
      <c r="C138">
        <v>44087.466999999997</v>
      </c>
      <c r="E138">
        <f t="shared" si="6"/>
        <v>7973.9991311000385</v>
      </c>
      <c r="F138">
        <f t="shared" si="7"/>
        <v>7974</v>
      </c>
      <c r="G138">
        <f t="shared" si="8"/>
        <v>-2.9374200021266006E-3</v>
      </c>
      <c r="M138">
        <f t="shared" si="12"/>
        <v>-2.9374200021266006E-3</v>
      </c>
      <c r="R138" s="2">
        <f t="shared" si="9"/>
        <v>29068.966999999997</v>
      </c>
      <c r="AE138">
        <v>8</v>
      </c>
      <c r="AG138" t="s">
        <v>81</v>
      </c>
      <c r="AI138" t="s">
        <v>71</v>
      </c>
    </row>
    <row r="139" spans="1:35" x14ac:dyDescent="0.2">
      <c r="A139" t="s">
        <v>120</v>
      </c>
      <c r="C139">
        <v>44087.467799999999</v>
      </c>
      <c r="E139">
        <f t="shared" si="6"/>
        <v>7973.9993677430693</v>
      </c>
      <c r="F139">
        <f t="shared" si="7"/>
        <v>7974</v>
      </c>
      <c r="G139">
        <f t="shared" si="8"/>
        <v>-2.1374200005084276E-3</v>
      </c>
      <c r="M139">
        <f t="shared" si="12"/>
        <v>-2.1374200005084276E-3</v>
      </c>
      <c r="R139" s="2">
        <f t="shared" si="9"/>
        <v>29068.967799999999</v>
      </c>
      <c r="AD139" t="s">
        <v>104</v>
      </c>
      <c r="AI139" t="s">
        <v>107</v>
      </c>
    </row>
    <row r="140" spans="1:35" x14ac:dyDescent="0.2">
      <c r="A140" t="s">
        <v>119</v>
      </c>
      <c r="C140">
        <v>44087.476000000002</v>
      </c>
      <c r="E140">
        <f t="shared" si="6"/>
        <v>7974.0017933341232</v>
      </c>
      <c r="F140">
        <f t="shared" si="7"/>
        <v>7974</v>
      </c>
      <c r="G140">
        <f t="shared" si="8"/>
        <v>6.0625800033449195E-3</v>
      </c>
      <c r="M140">
        <f t="shared" si="12"/>
        <v>6.0625800033449195E-3</v>
      </c>
      <c r="R140" s="2">
        <f t="shared" si="9"/>
        <v>29068.976000000002</v>
      </c>
      <c r="AD140" t="s">
        <v>101</v>
      </c>
      <c r="AE140">
        <v>11</v>
      </c>
      <c r="AG140" t="s">
        <v>72</v>
      </c>
      <c r="AI140" t="s">
        <v>71</v>
      </c>
    </row>
    <row r="141" spans="1:35" x14ac:dyDescent="0.2">
      <c r="A141" t="s">
        <v>68</v>
      </c>
      <c r="C141">
        <v>44107.752999999997</v>
      </c>
      <c r="E141">
        <f t="shared" si="6"/>
        <v>7979.9998067218048</v>
      </c>
      <c r="F141">
        <f t="shared" si="7"/>
        <v>7980</v>
      </c>
      <c r="G141">
        <f t="shared" si="8"/>
        <v>-6.5340000583091751E-4</v>
      </c>
      <c r="L141">
        <f>+G141</f>
        <v>-6.5340000583091751E-4</v>
      </c>
      <c r="R141" s="2">
        <f t="shared" si="9"/>
        <v>29089.252999999997</v>
      </c>
    </row>
    <row r="142" spans="1:35" x14ac:dyDescent="0.2">
      <c r="A142" t="s">
        <v>121</v>
      </c>
      <c r="C142">
        <v>44114.499000000003</v>
      </c>
      <c r="E142">
        <f t="shared" si="6"/>
        <v>7981.9952990684706</v>
      </c>
      <c r="F142">
        <f t="shared" si="7"/>
        <v>7982</v>
      </c>
      <c r="G142">
        <f t="shared" si="8"/>
        <v>-1.5892060000624042E-2</v>
      </c>
      <c r="O142">
        <f>G142</f>
        <v>-1.5892060000624042E-2</v>
      </c>
      <c r="R142" s="2">
        <f t="shared" si="9"/>
        <v>29095.999000000003</v>
      </c>
      <c r="AD142" t="s">
        <v>101</v>
      </c>
      <c r="AI142" t="s">
        <v>107</v>
      </c>
    </row>
    <row r="143" spans="1:35" x14ac:dyDescent="0.2">
      <c r="A143" t="s">
        <v>122</v>
      </c>
      <c r="C143">
        <v>44135.364000000001</v>
      </c>
      <c r="E143">
        <f t="shared" si="6"/>
        <v>7988.167245082871</v>
      </c>
      <c r="F143">
        <f t="shared" si="7"/>
        <v>7988</v>
      </c>
      <c r="G143">
        <f t="shared" si="8"/>
        <v>0.56539196000085212</v>
      </c>
      <c r="M143">
        <f>G143</f>
        <v>0.56539196000085212</v>
      </c>
      <c r="R143" s="2">
        <f t="shared" si="9"/>
        <v>29116.864000000001</v>
      </c>
      <c r="AE143">
        <v>6</v>
      </c>
      <c r="AG143" t="s">
        <v>72</v>
      </c>
      <c r="AI143" t="s">
        <v>71</v>
      </c>
    </row>
    <row r="144" spans="1:35" x14ac:dyDescent="0.2">
      <c r="A144" t="s">
        <v>123</v>
      </c>
      <c r="C144">
        <v>44148.311999999998</v>
      </c>
      <c r="E144">
        <f t="shared" si="6"/>
        <v>7991.997312516105</v>
      </c>
      <c r="F144">
        <f t="shared" si="7"/>
        <v>7992</v>
      </c>
      <c r="G144">
        <f t="shared" si="8"/>
        <v>-9.0853600049740635E-3</v>
      </c>
      <c r="O144">
        <f>G144</f>
        <v>-9.0853600049740635E-3</v>
      </c>
      <c r="R144" s="2">
        <f t="shared" si="9"/>
        <v>29129.811999999998</v>
      </c>
      <c r="AD144" t="s">
        <v>101</v>
      </c>
      <c r="AI144" t="s">
        <v>107</v>
      </c>
    </row>
    <row r="145" spans="1:35" x14ac:dyDescent="0.2">
      <c r="A145" t="s">
        <v>122</v>
      </c>
      <c r="C145">
        <v>44148.319000000003</v>
      </c>
      <c r="E145">
        <f t="shared" si="6"/>
        <v>7991.9993831426154</v>
      </c>
      <c r="F145">
        <f t="shared" si="7"/>
        <v>7992</v>
      </c>
      <c r="G145">
        <f t="shared" si="8"/>
        <v>-2.085359999909997E-3</v>
      </c>
      <c r="M145">
        <f>G145</f>
        <v>-2.085359999909997E-3</v>
      </c>
      <c r="R145" s="2">
        <f t="shared" si="9"/>
        <v>29129.819000000003</v>
      </c>
      <c r="AD145" t="s">
        <v>101</v>
      </c>
      <c r="AE145">
        <v>14</v>
      </c>
      <c r="AG145" t="s">
        <v>96</v>
      </c>
      <c r="AI145" t="s">
        <v>71</v>
      </c>
    </row>
    <row r="146" spans="1:35" x14ac:dyDescent="0.2">
      <c r="A146" t="s">
        <v>122</v>
      </c>
      <c r="C146">
        <v>44148.32</v>
      </c>
      <c r="E146">
        <f t="shared" si="6"/>
        <v>7991.9996789464012</v>
      </c>
      <c r="F146">
        <f t="shared" si="7"/>
        <v>7992</v>
      </c>
      <c r="G146">
        <f t="shared" si="8"/>
        <v>-1.085360003344249E-3</v>
      </c>
      <c r="M146">
        <f>G146</f>
        <v>-1.085360003344249E-3</v>
      </c>
      <c r="R146" s="2">
        <f t="shared" si="9"/>
        <v>29129.82</v>
      </c>
      <c r="AD146" t="s">
        <v>101</v>
      </c>
      <c r="AE146">
        <v>6</v>
      </c>
      <c r="AG146" t="s">
        <v>72</v>
      </c>
      <c r="AI146" t="s">
        <v>71</v>
      </c>
    </row>
    <row r="147" spans="1:35" x14ac:dyDescent="0.2">
      <c r="A147" t="s">
        <v>124</v>
      </c>
      <c r="C147">
        <v>44343.637999999999</v>
      </c>
      <c r="E147">
        <f t="shared" si="6"/>
        <v>8049.7754830029908</v>
      </c>
      <c r="F147">
        <f t="shared" si="7"/>
        <v>8050</v>
      </c>
      <c r="G147">
        <f t="shared" si="8"/>
        <v>-0.75900650000403402</v>
      </c>
      <c r="M147">
        <f>G147</f>
        <v>-0.75900650000403402</v>
      </c>
      <c r="R147" s="2">
        <f t="shared" si="9"/>
        <v>29325.137999999999</v>
      </c>
      <c r="AE147">
        <v>7</v>
      </c>
      <c r="AG147" t="s">
        <v>72</v>
      </c>
      <c r="AI147" t="s">
        <v>71</v>
      </c>
    </row>
    <row r="148" spans="1:35" x14ac:dyDescent="0.2">
      <c r="A148" t="s">
        <v>124</v>
      </c>
      <c r="C148">
        <v>44354.538999999997</v>
      </c>
      <c r="E148">
        <f t="shared" si="6"/>
        <v>8053.0000400843701</v>
      </c>
      <c r="F148">
        <f t="shared" si="7"/>
        <v>8053</v>
      </c>
      <c r="G148">
        <f t="shared" si="8"/>
        <v>1.3550999574363232E-4</v>
      </c>
      <c r="M148">
        <f>G148</f>
        <v>1.3550999574363232E-4</v>
      </c>
      <c r="R148" s="2">
        <f t="shared" si="9"/>
        <v>29336.038999999997</v>
      </c>
      <c r="AD148" t="s">
        <v>101</v>
      </c>
      <c r="AE148">
        <v>7</v>
      </c>
      <c r="AG148" t="s">
        <v>72</v>
      </c>
      <c r="AI148" t="s">
        <v>71</v>
      </c>
    </row>
    <row r="149" spans="1:35" x14ac:dyDescent="0.2">
      <c r="A149" t="s">
        <v>32</v>
      </c>
      <c r="C149">
        <v>44374.818200000002</v>
      </c>
      <c r="D149" s="6"/>
      <c r="E149">
        <f t="shared" ref="E149:E212" si="13">+(C149-C$7)/C$8</f>
        <v>8058.9987042403855</v>
      </c>
      <c r="F149">
        <f t="shared" ref="F149:F212" si="14">ROUND(2*E149,0)/2</f>
        <v>8059</v>
      </c>
      <c r="G149">
        <f t="shared" ref="G149:G212" si="15">+C149-(C$7+F149*C$8)</f>
        <v>-4.3804700035252608E-3</v>
      </c>
      <c r="I149">
        <f>+G149</f>
        <v>-4.3804700035252608E-3</v>
      </c>
      <c r="K149">
        <f>+G149</f>
        <v>-4.3804700035252608E-3</v>
      </c>
      <c r="R149" s="2">
        <f t="shared" ref="R149:R212" si="16">+C149-15018.5</f>
        <v>29356.318200000002</v>
      </c>
    </row>
    <row r="150" spans="1:35" x14ac:dyDescent="0.2">
      <c r="A150" s="17" t="s">
        <v>32</v>
      </c>
      <c r="B150" s="14"/>
      <c r="C150" s="15">
        <v>44374.818200000002</v>
      </c>
      <c r="D150" s="15"/>
      <c r="E150">
        <f t="shared" si="13"/>
        <v>8058.9987042403855</v>
      </c>
      <c r="F150">
        <f t="shared" si="14"/>
        <v>8059</v>
      </c>
      <c r="G150">
        <f t="shared" si="15"/>
        <v>-4.3804700035252608E-3</v>
      </c>
      <c r="K150">
        <f>+G150</f>
        <v>-4.3804700035252608E-3</v>
      </c>
      <c r="M150" s="12"/>
      <c r="P150">
        <f>+C$11+C$12*F150</f>
        <v>-0.14401427193261318</v>
      </c>
      <c r="R150" s="2">
        <f t="shared" si="16"/>
        <v>29356.318200000002</v>
      </c>
    </row>
    <row r="151" spans="1:35" x14ac:dyDescent="0.2">
      <c r="A151" t="s">
        <v>125</v>
      </c>
      <c r="C151">
        <v>44383.517</v>
      </c>
      <c r="E151">
        <f t="shared" si="13"/>
        <v>8061.5718422221762</v>
      </c>
      <c r="F151">
        <f t="shared" si="14"/>
        <v>8061.5</v>
      </c>
      <c r="G151">
        <f t="shared" si="15"/>
        <v>0.24287120499502635</v>
      </c>
      <c r="M151">
        <f t="shared" ref="M151:M158" si="17">G151</f>
        <v>0.24287120499502635</v>
      </c>
      <c r="R151" s="2">
        <f t="shared" si="16"/>
        <v>29365.017</v>
      </c>
      <c r="AE151">
        <v>6</v>
      </c>
      <c r="AG151" t="s">
        <v>72</v>
      </c>
      <c r="AI151" t="s">
        <v>71</v>
      </c>
    </row>
    <row r="152" spans="1:35" x14ac:dyDescent="0.2">
      <c r="A152" t="s">
        <v>127</v>
      </c>
      <c r="C152">
        <v>44388.341999999997</v>
      </c>
      <c r="E152">
        <f t="shared" si="13"/>
        <v>8062.9990954941368</v>
      </c>
      <c r="F152">
        <f t="shared" si="14"/>
        <v>8063</v>
      </c>
      <c r="G152">
        <f t="shared" si="15"/>
        <v>-3.0577900033676997E-3</v>
      </c>
      <c r="M152">
        <f t="shared" si="17"/>
        <v>-3.0577900033676997E-3</v>
      </c>
      <c r="R152" s="2">
        <f t="shared" si="16"/>
        <v>29369.841999999997</v>
      </c>
      <c r="AD152" t="s">
        <v>101</v>
      </c>
      <c r="AE152">
        <v>7</v>
      </c>
      <c r="AG152" t="s">
        <v>126</v>
      </c>
      <c r="AI152" t="s">
        <v>71</v>
      </c>
    </row>
    <row r="153" spans="1:35" x14ac:dyDescent="0.2">
      <c r="A153" t="s">
        <v>127</v>
      </c>
      <c r="C153">
        <v>44398.483</v>
      </c>
      <c r="E153">
        <f t="shared" si="13"/>
        <v>8065.9988416974466</v>
      </c>
      <c r="F153">
        <f t="shared" si="14"/>
        <v>8066</v>
      </c>
      <c r="G153">
        <f t="shared" si="15"/>
        <v>-3.9157799983513542E-3</v>
      </c>
      <c r="M153">
        <f t="shared" si="17"/>
        <v>-3.9157799983513542E-3</v>
      </c>
      <c r="R153" s="2">
        <f t="shared" si="16"/>
        <v>29379.983</v>
      </c>
      <c r="AD153" t="s">
        <v>101</v>
      </c>
      <c r="AE153">
        <v>11</v>
      </c>
      <c r="AG153" t="s">
        <v>126</v>
      </c>
      <c r="AI153" t="s">
        <v>71</v>
      </c>
    </row>
    <row r="154" spans="1:35" x14ac:dyDescent="0.2">
      <c r="A154" t="s">
        <v>125</v>
      </c>
      <c r="C154">
        <v>44403.461000000003</v>
      </c>
      <c r="E154">
        <f t="shared" si="13"/>
        <v>8067.4713529488108</v>
      </c>
      <c r="F154">
        <f t="shared" si="14"/>
        <v>8067.5</v>
      </c>
      <c r="G154">
        <f t="shared" si="15"/>
        <v>-9.6844774998317007E-2</v>
      </c>
      <c r="M154">
        <f t="shared" si="17"/>
        <v>-9.6844774998317007E-2</v>
      </c>
      <c r="R154" s="2">
        <f t="shared" si="16"/>
        <v>29384.961000000003</v>
      </c>
      <c r="AE154">
        <v>5</v>
      </c>
      <c r="AG154" t="s">
        <v>72</v>
      </c>
      <c r="AI154" t="s">
        <v>71</v>
      </c>
    </row>
    <row r="155" spans="1:35" x14ac:dyDescent="0.2">
      <c r="A155" t="s">
        <v>127</v>
      </c>
      <c r="C155">
        <v>44415.39</v>
      </c>
      <c r="E155">
        <f t="shared" si="13"/>
        <v>8070.9999963231585</v>
      </c>
      <c r="F155">
        <f t="shared" si="14"/>
        <v>8071</v>
      </c>
      <c r="G155">
        <f t="shared" si="15"/>
        <v>-1.2429998605512083E-5</v>
      </c>
      <c r="M155">
        <f t="shared" si="17"/>
        <v>-1.2429998605512083E-5</v>
      </c>
      <c r="R155" s="2">
        <f t="shared" si="16"/>
        <v>29396.89</v>
      </c>
      <c r="AD155" t="s">
        <v>101</v>
      </c>
      <c r="AE155">
        <v>8</v>
      </c>
      <c r="AG155" t="s">
        <v>126</v>
      </c>
      <c r="AI155" t="s">
        <v>71</v>
      </c>
    </row>
    <row r="156" spans="1:35" x14ac:dyDescent="0.2">
      <c r="A156" t="s">
        <v>127</v>
      </c>
      <c r="C156">
        <v>44442.436000000002</v>
      </c>
      <c r="E156">
        <f t="shared" si="13"/>
        <v>8079.0003055446059</v>
      </c>
      <c r="F156">
        <f t="shared" si="14"/>
        <v>8079</v>
      </c>
      <c r="G156">
        <f t="shared" si="15"/>
        <v>1.0329299984732643E-3</v>
      </c>
      <c r="M156">
        <f t="shared" si="17"/>
        <v>1.0329299984732643E-3</v>
      </c>
      <c r="R156" s="2">
        <f t="shared" si="16"/>
        <v>29423.936000000002</v>
      </c>
      <c r="AD156" t="s">
        <v>101</v>
      </c>
      <c r="AE156">
        <v>12</v>
      </c>
      <c r="AG156" t="s">
        <v>69</v>
      </c>
      <c r="AI156" t="s">
        <v>71</v>
      </c>
    </row>
    <row r="157" spans="1:35" x14ac:dyDescent="0.2">
      <c r="A157" t="s">
        <v>127</v>
      </c>
      <c r="C157">
        <v>44459.355000000003</v>
      </c>
      <c r="E157">
        <f t="shared" si="13"/>
        <v>8084.0050098157608</v>
      </c>
      <c r="F157">
        <f t="shared" si="14"/>
        <v>8084</v>
      </c>
      <c r="G157">
        <f t="shared" si="15"/>
        <v>1.6936280000663828E-2</v>
      </c>
      <c r="M157">
        <f t="shared" si="17"/>
        <v>1.6936280000663828E-2</v>
      </c>
      <c r="R157" s="2">
        <f t="shared" si="16"/>
        <v>29440.855000000003</v>
      </c>
      <c r="AD157" t="s">
        <v>101</v>
      </c>
      <c r="AE157">
        <v>7</v>
      </c>
      <c r="AG157" t="s">
        <v>126</v>
      </c>
      <c r="AI157" t="s">
        <v>71</v>
      </c>
    </row>
    <row r="158" spans="1:35" x14ac:dyDescent="0.2">
      <c r="A158" t="s">
        <v>129</v>
      </c>
      <c r="C158">
        <v>44459.357000000004</v>
      </c>
      <c r="E158">
        <f t="shared" si="13"/>
        <v>8084.0056014233351</v>
      </c>
      <c r="F158">
        <f t="shared" si="14"/>
        <v>8084</v>
      </c>
      <c r="G158">
        <f t="shared" si="15"/>
        <v>1.8936280001071282E-2</v>
      </c>
      <c r="M158">
        <f t="shared" si="17"/>
        <v>1.8936280001071282E-2</v>
      </c>
      <c r="R158" s="2">
        <f t="shared" si="16"/>
        <v>29440.857000000004</v>
      </c>
      <c r="AD158" t="s">
        <v>101</v>
      </c>
      <c r="AE158">
        <v>6</v>
      </c>
      <c r="AG158" t="s">
        <v>128</v>
      </c>
      <c r="AI158" t="s">
        <v>71</v>
      </c>
    </row>
    <row r="159" spans="1:35" x14ac:dyDescent="0.2">
      <c r="A159" t="s">
        <v>68</v>
      </c>
      <c r="C159">
        <v>44462.718999999997</v>
      </c>
      <c r="E159">
        <f t="shared" si="13"/>
        <v>8085.0000937550094</v>
      </c>
      <c r="F159">
        <f t="shared" si="14"/>
        <v>8085</v>
      </c>
      <c r="G159">
        <f t="shared" si="15"/>
        <v>3.1694999779574573E-4</v>
      </c>
      <c r="L159">
        <f>+G159</f>
        <v>3.1694999779574573E-4</v>
      </c>
      <c r="R159" s="2">
        <f t="shared" si="16"/>
        <v>29444.218999999997</v>
      </c>
    </row>
    <row r="160" spans="1:35" x14ac:dyDescent="0.2">
      <c r="A160" t="s">
        <v>68</v>
      </c>
      <c r="C160">
        <v>44472.858</v>
      </c>
      <c r="E160">
        <f t="shared" si="13"/>
        <v>8087.9992483507449</v>
      </c>
      <c r="F160">
        <f t="shared" si="14"/>
        <v>8088</v>
      </c>
      <c r="G160">
        <f t="shared" si="15"/>
        <v>-2.54104000487132E-3</v>
      </c>
      <c r="L160">
        <f>+G160</f>
        <v>-2.54104000487132E-3</v>
      </c>
      <c r="R160" s="2">
        <f t="shared" si="16"/>
        <v>29454.358</v>
      </c>
    </row>
    <row r="161" spans="1:35" x14ac:dyDescent="0.2">
      <c r="A161" t="s">
        <v>130</v>
      </c>
      <c r="C161">
        <v>44485.447</v>
      </c>
      <c r="E161">
        <f t="shared" si="13"/>
        <v>8091.7231222244709</v>
      </c>
      <c r="F161">
        <f t="shared" si="14"/>
        <v>8091.5</v>
      </c>
      <c r="G161">
        <f t="shared" si="15"/>
        <v>0.75429130499833263</v>
      </c>
      <c r="M161">
        <f>G161</f>
        <v>0.75429130499833263</v>
      </c>
      <c r="R161" s="2">
        <f t="shared" si="16"/>
        <v>29466.947</v>
      </c>
      <c r="AE161">
        <v>12</v>
      </c>
      <c r="AG161" t="s">
        <v>69</v>
      </c>
      <c r="AI161" t="s">
        <v>71</v>
      </c>
    </row>
    <row r="162" spans="1:35" x14ac:dyDescent="0.2">
      <c r="A162" t="s">
        <v>131</v>
      </c>
      <c r="C162">
        <v>44486.385000000002</v>
      </c>
      <c r="E162">
        <f t="shared" si="13"/>
        <v>8092.0005861766167</v>
      </c>
      <c r="F162">
        <f t="shared" si="14"/>
        <v>8092</v>
      </c>
      <c r="G162">
        <f t="shared" si="15"/>
        <v>1.9816400017589331E-3</v>
      </c>
      <c r="O162">
        <f>G162</f>
        <v>1.9816400017589331E-3</v>
      </c>
      <c r="R162" s="2">
        <f t="shared" si="16"/>
        <v>29467.885000000002</v>
      </c>
      <c r="AD162" t="s">
        <v>101</v>
      </c>
      <c r="AI162" t="s">
        <v>107</v>
      </c>
    </row>
    <row r="163" spans="1:35" x14ac:dyDescent="0.2">
      <c r="A163" t="s">
        <v>130</v>
      </c>
      <c r="C163">
        <v>44486.385999999999</v>
      </c>
      <c r="E163">
        <f t="shared" si="13"/>
        <v>8092.0008819804025</v>
      </c>
      <c r="F163">
        <f t="shared" si="14"/>
        <v>8092</v>
      </c>
      <c r="G163">
        <f t="shared" si="15"/>
        <v>2.9816399983246811E-3</v>
      </c>
      <c r="M163">
        <f>G163</f>
        <v>2.9816399983246811E-3</v>
      </c>
      <c r="R163" s="2">
        <f t="shared" si="16"/>
        <v>29467.885999999999</v>
      </c>
      <c r="AD163" t="s">
        <v>101</v>
      </c>
      <c r="AE163">
        <v>13</v>
      </c>
      <c r="AG163" t="s">
        <v>69</v>
      </c>
      <c r="AI163" t="s">
        <v>71</v>
      </c>
    </row>
    <row r="164" spans="1:35" x14ac:dyDescent="0.2">
      <c r="A164" t="s">
        <v>132</v>
      </c>
      <c r="C164">
        <v>44503.303</v>
      </c>
      <c r="E164">
        <f t="shared" si="13"/>
        <v>8097.004994643984</v>
      </c>
      <c r="F164">
        <f t="shared" si="14"/>
        <v>8097</v>
      </c>
      <c r="G164">
        <f t="shared" si="15"/>
        <v>1.6884990000107791E-2</v>
      </c>
      <c r="M164">
        <f>G164</f>
        <v>1.6884990000107791E-2</v>
      </c>
      <c r="R164" s="2">
        <f t="shared" si="16"/>
        <v>29484.803</v>
      </c>
      <c r="AD164" t="s">
        <v>101</v>
      </c>
      <c r="AE164">
        <v>5</v>
      </c>
      <c r="AG164" t="s">
        <v>126</v>
      </c>
      <c r="AI164" t="s">
        <v>71</v>
      </c>
    </row>
    <row r="165" spans="1:35" x14ac:dyDescent="0.2">
      <c r="A165" t="s">
        <v>31</v>
      </c>
      <c r="C165">
        <v>44783.870199999998</v>
      </c>
      <c r="D165" s="6"/>
      <c r="E165">
        <f t="shared" si="13"/>
        <v>8179.9978348937611</v>
      </c>
      <c r="F165">
        <f t="shared" si="14"/>
        <v>8180</v>
      </c>
      <c r="G165">
        <f t="shared" si="15"/>
        <v>-7.3194000069634058E-3</v>
      </c>
      <c r="J165">
        <f>+G165</f>
        <v>-7.3194000069634058E-3</v>
      </c>
      <c r="R165" s="2">
        <f t="shared" si="16"/>
        <v>29765.370199999998</v>
      </c>
    </row>
    <row r="166" spans="1:35" x14ac:dyDescent="0.2">
      <c r="A166" t="s">
        <v>68</v>
      </c>
      <c r="C166">
        <v>44783.870999999999</v>
      </c>
      <c r="E166">
        <f t="shared" si="13"/>
        <v>8179.998071536791</v>
      </c>
      <c r="F166">
        <f t="shared" si="14"/>
        <v>8180</v>
      </c>
      <c r="G166">
        <f t="shared" si="15"/>
        <v>-6.5194000053452328E-3</v>
      </c>
      <c r="L166">
        <f>+G166</f>
        <v>-6.5194000053452328E-3</v>
      </c>
      <c r="R166" s="2">
        <f t="shared" si="16"/>
        <v>29765.370999999999</v>
      </c>
    </row>
    <row r="167" spans="1:35" x14ac:dyDescent="0.2">
      <c r="A167" t="s">
        <v>68</v>
      </c>
      <c r="C167">
        <v>44817.68</v>
      </c>
      <c r="E167">
        <f t="shared" si="13"/>
        <v>8189.9989017692797</v>
      </c>
      <c r="F167">
        <f t="shared" si="14"/>
        <v>8190</v>
      </c>
      <c r="G167">
        <f t="shared" si="15"/>
        <v>-3.7127000032342039E-3</v>
      </c>
      <c r="L167">
        <f>+G167</f>
        <v>-3.7127000032342039E-3</v>
      </c>
      <c r="R167" s="2">
        <f t="shared" si="16"/>
        <v>29799.18</v>
      </c>
    </row>
    <row r="168" spans="1:35" x14ac:dyDescent="0.2">
      <c r="A168" t="s">
        <v>133</v>
      </c>
      <c r="C168">
        <v>44824.444000000003</v>
      </c>
      <c r="E168">
        <f t="shared" si="13"/>
        <v>8191.9997185841103</v>
      </c>
      <c r="F168">
        <f t="shared" si="14"/>
        <v>8192</v>
      </c>
      <c r="G168">
        <f t="shared" si="15"/>
        <v>-9.5135999436024576E-4</v>
      </c>
      <c r="M168">
        <f>G168</f>
        <v>-9.5135999436024576E-4</v>
      </c>
      <c r="R168" s="2">
        <f t="shared" si="16"/>
        <v>29805.944000000003</v>
      </c>
      <c r="AD168" t="s">
        <v>101</v>
      </c>
      <c r="AE168">
        <v>19</v>
      </c>
      <c r="AG168" t="s">
        <v>126</v>
      </c>
      <c r="AI168" t="s">
        <v>71</v>
      </c>
    </row>
    <row r="169" spans="1:35" x14ac:dyDescent="0.2">
      <c r="A169" t="s">
        <v>31</v>
      </c>
      <c r="C169">
        <v>44827.818099999997</v>
      </c>
      <c r="D169" s="6"/>
      <c r="E169">
        <f t="shared" si="13"/>
        <v>8192.9977901416059</v>
      </c>
      <c r="F169">
        <f t="shared" si="14"/>
        <v>8193</v>
      </c>
      <c r="G169">
        <f t="shared" si="15"/>
        <v>-7.4706900049932301E-3</v>
      </c>
      <c r="J169">
        <f>+G169</f>
        <v>-7.4706900049932301E-3</v>
      </c>
      <c r="R169" s="2">
        <f t="shared" si="16"/>
        <v>29809.318099999997</v>
      </c>
    </row>
    <row r="170" spans="1:35" x14ac:dyDescent="0.2">
      <c r="A170" t="s">
        <v>134</v>
      </c>
      <c r="C170">
        <v>44827.818099999997</v>
      </c>
      <c r="D170" s="15">
        <v>2.0000000000000001E-4</v>
      </c>
      <c r="E170">
        <f t="shared" si="13"/>
        <v>8192.9977901416059</v>
      </c>
      <c r="F170">
        <f t="shared" si="14"/>
        <v>8193</v>
      </c>
      <c r="G170">
        <f t="shared" si="15"/>
        <v>-7.4706900049932301E-3</v>
      </c>
      <c r="K170">
        <f>G170</f>
        <v>-7.4706900049932301E-3</v>
      </c>
      <c r="R170" s="2">
        <f t="shared" si="16"/>
        <v>29809.318099999997</v>
      </c>
      <c r="AD170" t="s">
        <v>104</v>
      </c>
      <c r="AI170" t="s">
        <v>107</v>
      </c>
    </row>
    <row r="171" spans="1:35" x14ac:dyDescent="0.2">
      <c r="A171" t="s">
        <v>135</v>
      </c>
      <c r="C171">
        <v>44844.396000000001</v>
      </c>
      <c r="E171">
        <f t="shared" si="13"/>
        <v>8197.9015957410375</v>
      </c>
      <c r="F171">
        <f t="shared" si="14"/>
        <v>8198</v>
      </c>
      <c r="G171">
        <f t="shared" si="15"/>
        <v>-0.3326673400006257</v>
      </c>
      <c r="M171">
        <f>G171</f>
        <v>-0.3326673400006257</v>
      </c>
      <c r="R171" s="2">
        <f t="shared" si="16"/>
        <v>29825.896000000001</v>
      </c>
      <c r="AE171">
        <v>8</v>
      </c>
      <c r="AG171" t="s">
        <v>69</v>
      </c>
      <c r="AI171" t="s">
        <v>71</v>
      </c>
    </row>
    <row r="172" spans="1:35" x14ac:dyDescent="0.2">
      <c r="A172" t="s">
        <v>135</v>
      </c>
      <c r="C172">
        <v>44844.396999999997</v>
      </c>
      <c r="E172">
        <f t="shared" si="13"/>
        <v>8197.901891544825</v>
      </c>
      <c r="F172">
        <f t="shared" si="14"/>
        <v>8198</v>
      </c>
      <c r="G172">
        <f t="shared" si="15"/>
        <v>-0.33166734000405995</v>
      </c>
      <c r="M172">
        <f>G172</f>
        <v>-0.33166734000405995</v>
      </c>
      <c r="R172" s="2">
        <f t="shared" si="16"/>
        <v>29825.896999999997</v>
      </c>
      <c r="AE172">
        <v>6</v>
      </c>
      <c r="AG172" t="s">
        <v>72</v>
      </c>
      <c r="AI172" t="s">
        <v>71</v>
      </c>
    </row>
    <row r="173" spans="1:35" x14ac:dyDescent="0.2">
      <c r="A173" t="s">
        <v>68</v>
      </c>
      <c r="C173">
        <v>44844.722999999998</v>
      </c>
      <c r="E173">
        <f t="shared" si="13"/>
        <v>8197.9983235793661</v>
      </c>
      <c r="F173">
        <f t="shared" si="14"/>
        <v>8198</v>
      </c>
      <c r="G173">
        <f t="shared" si="15"/>
        <v>-5.6673400031286292E-3</v>
      </c>
      <c r="L173">
        <f>+G173</f>
        <v>-5.6673400031286292E-3</v>
      </c>
      <c r="R173" s="2">
        <f t="shared" si="16"/>
        <v>29826.222999999998</v>
      </c>
    </row>
    <row r="174" spans="1:35" x14ac:dyDescent="0.2">
      <c r="A174" t="s">
        <v>136</v>
      </c>
      <c r="C174">
        <v>44851.480799999998</v>
      </c>
      <c r="E174">
        <f t="shared" si="13"/>
        <v>8199.9973064107144</v>
      </c>
      <c r="F174">
        <f t="shared" si="14"/>
        <v>8200</v>
      </c>
      <c r="G174">
        <f t="shared" si="15"/>
        <v>-9.1060000049765222E-3</v>
      </c>
      <c r="O174">
        <f>G174</f>
        <v>-9.1060000049765222E-3</v>
      </c>
      <c r="R174" s="2">
        <f t="shared" si="16"/>
        <v>29832.980799999998</v>
      </c>
      <c r="AD174" t="s">
        <v>104</v>
      </c>
      <c r="AI174" t="s">
        <v>107</v>
      </c>
    </row>
    <row r="175" spans="1:35" x14ac:dyDescent="0.2">
      <c r="A175" t="s">
        <v>133</v>
      </c>
      <c r="C175">
        <v>44912.330999999998</v>
      </c>
      <c r="E175">
        <f t="shared" si="13"/>
        <v>8217.9970260064729</v>
      </c>
      <c r="F175">
        <f t="shared" si="14"/>
        <v>8218</v>
      </c>
      <c r="G175">
        <f t="shared" si="15"/>
        <v>-1.0053940008219797E-2</v>
      </c>
      <c r="M175">
        <f t="shared" ref="M175:M183" si="18">G175</f>
        <v>-1.0053940008219797E-2</v>
      </c>
      <c r="R175" s="2">
        <f t="shared" si="16"/>
        <v>29893.830999999998</v>
      </c>
      <c r="AD175" t="s">
        <v>101</v>
      </c>
      <c r="AE175">
        <v>10</v>
      </c>
      <c r="AG175" t="s">
        <v>69</v>
      </c>
      <c r="AI175" t="s">
        <v>71</v>
      </c>
    </row>
    <row r="176" spans="1:35" x14ac:dyDescent="0.2">
      <c r="A176" t="s">
        <v>133</v>
      </c>
      <c r="C176">
        <v>44915.300999999999</v>
      </c>
      <c r="E176">
        <f t="shared" si="13"/>
        <v>8218.8755632536704</v>
      </c>
      <c r="F176">
        <f t="shared" si="14"/>
        <v>8219</v>
      </c>
      <c r="G176">
        <f t="shared" si="15"/>
        <v>-0.42067327000404475</v>
      </c>
      <c r="M176">
        <f t="shared" si="18"/>
        <v>-0.42067327000404475</v>
      </c>
      <c r="R176" s="2">
        <f t="shared" si="16"/>
        <v>29896.800999999999</v>
      </c>
      <c r="AE176">
        <v>9</v>
      </c>
      <c r="AG176" t="s">
        <v>69</v>
      </c>
      <c r="AI176" t="s">
        <v>71</v>
      </c>
    </row>
    <row r="177" spans="1:35" x14ac:dyDescent="0.2">
      <c r="A177" t="s">
        <v>133</v>
      </c>
      <c r="C177">
        <v>44929.237999999998</v>
      </c>
      <c r="E177">
        <f t="shared" si="13"/>
        <v>8222.9981806321848</v>
      </c>
      <c r="F177">
        <f t="shared" si="14"/>
        <v>8223</v>
      </c>
      <c r="G177">
        <f t="shared" si="15"/>
        <v>-6.1505900084739551E-3</v>
      </c>
      <c r="M177">
        <f t="shared" si="18"/>
        <v>-6.1505900084739551E-3</v>
      </c>
      <c r="R177" s="2">
        <f t="shared" si="16"/>
        <v>29910.737999999998</v>
      </c>
      <c r="AD177" t="s">
        <v>101</v>
      </c>
      <c r="AE177">
        <v>6</v>
      </c>
      <c r="AG177" t="s">
        <v>126</v>
      </c>
      <c r="AI177" t="s">
        <v>71</v>
      </c>
    </row>
    <row r="178" spans="1:35" x14ac:dyDescent="0.2">
      <c r="A178" t="s">
        <v>133</v>
      </c>
      <c r="C178">
        <v>44929.24</v>
      </c>
      <c r="E178">
        <f t="shared" si="13"/>
        <v>8222.9987722397582</v>
      </c>
      <c r="F178">
        <f t="shared" si="14"/>
        <v>8223</v>
      </c>
      <c r="G178">
        <f t="shared" si="15"/>
        <v>-4.1505900080665015E-3</v>
      </c>
      <c r="M178">
        <f t="shared" si="18"/>
        <v>-4.1505900080665015E-3</v>
      </c>
      <c r="R178" s="2">
        <f t="shared" si="16"/>
        <v>29910.739999999998</v>
      </c>
      <c r="AD178" t="s">
        <v>101</v>
      </c>
      <c r="AE178">
        <v>11</v>
      </c>
      <c r="AG178" t="s">
        <v>96</v>
      </c>
      <c r="AI178" t="s">
        <v>71</v>
      </c>
    </row>
    <row r="179" spans="1:35" x14ac:dyDescent="0.2">
      <c r="A179" t="s">
        <v>133</v>
      </c>
      <c r="C179">
        <v>44929.245000000003</v>
      </c>
      <c r="E179">
        <f t="shared" si="13"/>
        <v>8223.0002512586943</v>
      </c>
      <c r="F179">
        <f t="shared" si="14"/>
        <v>8223</v>
      </c>
      <c r="G179">
        <f t="shared" si="15"/>
        <v>8.494099965901114E-4</v>
      </c>
      <c r="M179">
        <f t="shared" si="18"/>
        <v>8.494099965901114E-4</v>
      </c>
      <c r="R179" s="2">
        <f t="shared" si="16"/>
        <v>29910.745000000003</v>
      </c>
      <c r="AD179" t="s">
        <v>101</v>
      </c>
      <c r="AE179">
        <v>6</v>
      </c>
      <c r="AG179" t="s">
        <v>137</v>
      </c>
      <c r="AI179" t="s">
        <v>71</v>
      </c>
    </row>
    <row r="180" spans="1:35" x14ac:dyDescent="0.2">
      <c r="A180" t="s">
        <v>133</v>
      </c>
      <c r="C180">
        <v>44929.247000000003</v>
      </c>
      <c r="E180">
        <f t="shared" si="13"/>
        <v>8223.0008428662695</v>
      </c>
      <c r="F180">
        <f t="shared" si="14"/>
        <v>8223</v>
      </c>
      <c r="G180">
        <f t="shared" si="15"/>
        <v>2.849409996997565E-3</v>
      </c>
      <c r="M180">
        <f t="shared" si="18"/>
        <v>2.849409996997565E-3</v>
      </c>
      <c r="R180" s="2">
        <f t="shared" si="16"/>
        <v>29910.747000000003</v>
      </c>
      <c r="AD180" t="s">
        <v>101</v>
      </c>
      <c r="AE180">
        <v>9</v>
      </c>
      <c r="AG180" t="s">
        <v>69</v>
      </c>
      <c r="AI180" t="s">
        <v>71</v>
      </c>
    </row>
    <row r="181" spans="1:35" x14ac:dyDescent="0.2">
      <c r="A181" t="s">
        <v>133</v>
      </c>
      <c r="C181">
        <v>44929.249000000003</v>
      </c>
      <c r="E181">
        <f t="shared" si="13"/>
        <v>8223.0014344738429</v>
      </c>
      <c r="F181">
        <f t="shared" si="14"/>
        <v>8223</v>
      </c>
      <c r="G181">
        <f t="shared" si="15"/>
        <v>4.8494099974050187E-3</v>
      </c>
      <c r="M181">
        <f t="shared" si="18"/>
        <v>4.8494099974050187E-3</v>
      </c>
      <c r="R181" s="2">
        <f t="shared" si="16"/>
        <v>29910.749000000003</v>
      </c>
      <c r="AD181" t="s">
        <v>101</v>
      </c>
      <c r="AE181">
        <v>7</v>
      </c>
      <c r="AG181" t="s">
        <v>138</v>
      </c>
      <c r="AI181" t="s">
        <v>71</v>
      </c>
    </row>
    <row r="182" spans="1:35" x14ac:dyDescent="0.2">
      <c r="A182" t="s">
        <v>139</v>
      </c>
      <c r="C182">
        <v>45162.504000000001</v>
      </c>
      <c r="E182">
        <f t="shared" si="13"/>
        <v>8291.9991467953896</v>
      </c>
      <c r="F182">
        <f t="shared" si="14"/>
        <v>8292</v>
      </c>
      <c r="G182">
        <f t="shared" si="15"/>
        <v>-2.8843600011896342E-3</v>
      </c>
      <c r="M182">
        <f t="shared" si="18"/>
        <v>-2.8843600011896342E-3</v>
      </c>
      <c r="R182" s="2">
        <f t="shared" si="16"/>
        <v>30144.004000000001</v>
      </c>
      <c r="AD182" t="s">
        <v>101</v>
      </c>
      <c r="AE182">
        <v>11</v>
      </c>
      <c r="AG182" t="s">
        <v>69</v>
      </c>
      <c r="AI182" t="s">
        <v>71</v>
      </c>
    </row>
    <row r="183" spans="1:35" x14ac:dyDescent="0.2">
      <c r="A183" t="s">
        <v>139</v>
      </c>
      <c r="C183">
        <v>45163.46</v>
      </c>
      <c r="E183">
        <f t="shared" si="13"/>
        <v>8292.2819352156985</v>
      </c>
      <c r="F183">
        <f t="shared" si="14"/>
        <v>8292.5</v>
      </c>
      <c r="G183">
        <f t="shared" si="15"/>
        <v>-0.73719402500137221</v>
      </c>
      <c r="M183">
        <f t="shared" si="18"/>
        <v>-0.73719402500137221</v>
      </c>
      <c r="R183" s="2">
        <f t="shared" si="16"/>
        <v>30144.959999999999</v>
      </c>
      <c r="AE183">
        <v>7</v>
      </c>
      <c r="AG183" t="s">
        <v>69</v>
      </c>
      <c r="AI183" t="s">
        <v>71</v>
      </c>
    </row>
    <row r="184" spans="1:35" x14ac:dyDescent="0.2">
      <c r="A184" t="s">
        <v>68</v>
      </c>
      <c r="C184">
        <v>45199.680999999997</v>
      </c>
      <c r="E184">
        <f t="shared" si="13"/>
        <v>8302.9962441822736</v>
      </c>
      <c r="F184">
        <f t="shared" si="14"/>
        <v>8303</v>
      </c>
      <c r="G184">
        <f t="shared" si="15"/>
        <v>-1.269699000113178E-2</v>
      </c>
      <c r="L184">
        <f>+G184</f>
        <v>-1.269699000113178E-2</v>
      </c>
      <c r="R184" s="2">
        <f t="shared" si="16"/>
        <v>30181.180999999997</v>
      </c>
    </row>
    <row r="185" spans="1:35" x14ac:dyDescent="0.2">
      <c r="A185" t="s">
        <v>68</v>
      </c>
      <c r="C185">
        <v>45199.690999999999</v>
      </c>
      <c r="E185">
        <f t="shared" si="13"/>
        <v>8302.9992022201441</v>
      </c>
      <c r="F185">
        <f t="shared" si="14"/>
        <v>8303</v>
      </c>
      <c r="G185">
        <f t="shared" si="15"/>
        <v>-2.6969899990945123E-3</v>
      </c>
      <c r="L185">
        <f>+G185</f>
        <v>-2.6969899990945123E-3</v>
      </c>
      <c r="R185" s="2">
        <f t="shared" si="16"/>
        <v>30181.190999999999</v>
      </c>
    </row>
    <row r="186" spans="1:35" x14ac:dyDescent="0.2">
      <c r="A186" t="s">
        <v>140</v>
      </c>
      <c r="C186">
        <v>45225.497000000003</v>
      </c>
      <c r="E186">
        <f t="shared" si="13"/>
        <v>8310.6327147457923</v>
      </c>
      <c r="F186">
        <f t="shared" si="14"/>
        <v>8310.5</v>
      </c>
      <c r="G186">
        <f t="shared" si="15"/>
        <v>0.44865803500579204</v>
      </c>
      <c r="M186">
        <f>G186</f>
        <v>0.44865803500579204</v>
      </c>
      <c r="R186" s="2">
        <f t="shared" si="16"/>
        <v>30206.997000000003</v>
      </c>
      <c r="AE186">
        <v>6</v>
      </c>
      <c r="AG186" t="s">
        <v>72</v>
      </c>
      <c r="AI186" t="s">
        <v>71</v>
      </c>
    </row>
    <row r="187" spans="1:35" x14ac:dyDescent="0.2">
      <c r="A187" t="s">
        <v>140</v>
      </c>
      <c r="C187">
        <v>45225.499000000003</v>
      </c>
      <c r="E187">
        <f t="shared" si="13"/>
        <v>8310.6333063533657</v>
      </c>
      <c r="F187">
        <f t="shared" si="14"/>
        <v>8310.5</v>
      </c>
      <c r="G187">
        <f t="shared" si="15"/>
        <v>0.4506580350061995</v>
      </c>
      <c r="M187">
        <f>G187</f>
        <v>0.4506580350061995</v>
      </c>
      <c r="R187" s="2">
        <f t="shared" si="16"/>
        <v>30206.999000000003</v>
      </c>
      <c r="AE187">
        <v>5</v>
      </c>
      <c r="AG187" t="s">
        <v>141</v>
      </c>
      <c r="AI187" t="s">
        <v>71</v>
      </c>
    </row>
    <row r="188" spans="1:35" x14ac:dyDescent="0.2">
      <c r="A188" t="s">
        <v>31</v>
      </c>
      <c r="C188">
        <v>45226.727700000003</v>
      </c>
      <c r="D188" s="6"/>
      <c r="E188">
        <f t="shared" si="13"/>
        <v>8310.9967604663743</v>
      </c>
      <c r="F188">
        <f t="shared" si="14"/>
        <v>8311</v>
      </c>
      <c r="G188">
        <f t="shared" si="15"/>
        <v>-1.0951629999908619E-2</v>
      </c>
      <c r="J188">
        <f>+G188</f>
        <v>-1.0951629999908619E-2</v>
      </c>
      <c r="R188" s="2">
        <f t="shared" si="16"/>
        <v>30208.227700000003</v>
      </c>
    </row>
    <row r="189" spans="1:35" x14ac:dyDescent="0.2">
      <c r="A189" t="s">
        <v>142</v>
      </c>
      <c r="C189">
        <v>45226.727700000003</v>
      </c>
      <c r="E189">
        <f t="shared" si="13"/>
        <v>8310.9967604663743</v>
      </c>
      <c r="F189">
        <f t="shared" si="14"/>
        <v>8311</v>
      </c>
      <c r="G189">
        <f t="shared" si="15"/>
        <v>-1.0951629999908619E-2</v>
      </c>
      <c r="O189">
        <f>G189</f>
        <v>-1.0951629999908619E-2</v>
      </c>
      <c r="R189" s="2">
        <f t="shared" si="16"/>
        <v>30208.227700000003</v>
      </c>
      <c r="AD189" t="s">
        <v>104</v>
      </c>
      <c r="AI189" t="s">
        <v>107</v>
      </c>
    </row>
    <row r="190" spans="1:35" x14ac:dyDescent="0.2">
      <c r="A190" t="s">
        <v>143</v>
      </c>
      <c r="C190">
        <v>45274.241999999998</v>
      </c>
      <c r="E190">
        <f t="shared" si="13"/>
        <v>8325.0516703399426</v>
      </c>
      <c r="F190">
        <f t="shared" si="14"/>
        <v>8325</v>
      </c>
      <c r="G190">
        <f t="shared" si="15"/>
        <v>0.17467774999386165</v>
      </c>
      <c r="M190">
        <f>G190</f>
        <v>0.17467774999386165</v>
      </c>
      <c r="R190" s="2">
        <f t="shared" si="16"/>
        <v>30255.741999999998</v>
      </c>
      <c r="AE190">
        <v>6</v>
      </c>
      <c r="AG190" t="s">
        <v>72</v>
      </c>
      <c r="AI190" t="s">
        <v>71</v>
      </c>
    </row>
    <row r="191" spans="1:35" x14ac:dyDescent="0.2">
      <c r="A191" t="s">
        <v>68</v>
      </c>
      <c r="C191">
        <v>45493.800999999999</v>
      </c>
      <c r="E191">
        <f t="shared" si="13"/>
        <v>8389.9980539956268</v>
      </c>
      <c r="F191">
        <f t="shared" si="14"/>
        <v>8390</v>
      </c>
      <c r="G191">
        <f t="shared" si="15"/>
        <v>-6.5786999984993599E-3</v>
      </c>
      <c r="L191">
        <f>+G191</f>
        <v>-6.5786999984993599E-3</v>
      </c>
      <c r="R191" s="2">
        <f t="shared" si="16"/>
        <v>30475.300999999999</v>
      </c>
    </row>
    <row r="192" spans="1:35" x14ac:dyDescent="0.2">
      <c r="A192" t="s">
        <v>68</v>
      </c>
      <c r="C192">
        <v>45510.7</v>
      </c>
      <c r="E192">
        <f t="shared" si="13"/>
        <v>8394.9968421910417</v>
      </c>
      <c r="F192">
        <f t="shared" si="14"/>
        <v>8395</v>
      </c>
      <c r="G192">
        <f t="shared" si="15"/>
        <v>-1.0675350000383332E-2</v>
      </c>
      <c r="L192">
        <f>+G192</f>
        <v>-1.0675350000383332E-2</v>
      </c>
      <c r="R192" s="2">
        <f t="shared" si="16"/>
        <v>30492.199999999997</v>
      </c>
    </row>
    <row r="193" spans="1:35" x14ac:dyDescent="0.2">
      <c r="A193" t="s">
        <v>144</v>
      </c>
      <c r="C193">
        <v>45517.466999999997</v>
      </c>
      <c r="E193">
        <f t="shared" si="13"/>
        <v>8396.9985464172314</v>
      </c>
      <c r="F193">
        <f t="shared" si="14"/>
        <v>8397</v>
      </c>
      <c r="G193">
        <f t="shared" si="15"/>
        <v>-4.9140100090880878E-3</v>
      </c>
      <c r="M193">
        <f>G193</f>
        <v>-4.9140100090880878E-3</v>
      </c>
      <c r="R193" s="2">
        <f t="shared" si="16"/>
        <v>30498.966999999997</v>
      </c>
      <c r="AD193" t="s">
        <v>101</v>
      </c>
      <c r="AE193">
        <v>9</v>
      </c>
      <c r="AG193" t="s">
        <v>128</v>
      </c>
      <c r="AI193" t="s">
        <v>71</v>
      </c>
    </row>
    <row r="194" spans="1:35" x14ac:dyDescent="0.2">
      <c r="A194" t="s">
        <v>31</v>
      </c>
      <c r="C194">
        <v>45520.839800000002</v>
      </c>
      <c r="D194" s="6"/>
      <c r="E194">
        <f t="shared" si="13"/>
        <v>8397.996233429807</v>
      </c>
      <c r="F194">
        <f t="shared" si="14"/>
        <v>8398</v>
      </c>
      <c r="G194">
        <f t="shared" si="15"/>
        <v>-1.2733340001432225E-2</v>
      </c>
      <c r="J194">
        <f>+G194</f>
        <v>-1.2733340001432225E-2</v>
      </c>
      <c r="R194" s="2">
        <f t="shared" si="16"/>
        <v>30502.339800000002</v>
      </c>
    </row>
    <row r="195" spans="1:35" x14ac:dyDescent="0.2">
      <c r="A195" t="s">
        <v>142</v>
      </c>
      <c r="C195">
        <v>45520.839800000002</v>
      </c>
      <c r="E195">
        <f t="shared" si="13"/>
        <v>8397.996233429807</v>
      </c>
      <c r="F195">
        <f t="shared" si="14"/>
        <v>8398</v>
      </c>
      <c r="G195">
        <f t="shared" si="15"/>
        <v>-1.2733340001432225E-2</v>
      </c>
      <c r="O195">
        <f>G195</f>
        <v>-1.2733340001432225E-2</v>
      </c>
      <c r="R195" s="2">
        <f t="shared" si="16"/>
        <v>30502.339800000002</v>
      </c>
      <c r="AD195" t="s">
        <v>104</v>
      </c>
      <c r="AI195" t="s">
        <v>107</v>
      </c>
    </row>
    <row r="196" spans="1:35" x14ac:dyDescent="0.2">
      <c r="A196" t="s">
        <v>144</v>
      </c>
      <c r="C196">
        <v>45533.49</v>
      </c>
      <c r="E196">
        <f t="shared" si="13"/>
        <v>8401.738210495294</v>
      </c>
      <c r="F196">
        <f t="shared" si="14"/>
        <v>8401.5</v>
      </c>
      <c r="G196">
        <f t="shared" si="15"/>
        <v>0.8052990049982327</v>
      </c>
      <c r="M196">
        <f>G196</f>
        <v>0.8052990049982327</v>
      </c>
      <c r="R196" s="2">
        <f t="shared" si="16"/>
        <v>30514.989999999998</v>
      </c>
      <c r="AE196">
        <v>9</v>
      </c>
      <c r="AG196" t="s">
        <v>69</v>
      </c>
      <c r="AI196" t="s">
        <v>71</v>
      </c>
    </row>
    <row r="197" spans="1:35" x14ac:dyDescent="0.2">
      <c r="A197" t="s">
        <v>145</v>
      </c>
      <c r="C197">
        <v>45561.41</v>
      </c>
      <c r="E197">
        <f t="shared" si="13"/>
        <v>8409.997052226523</v>
      </c>
      <c r="F197">
        <f t="shared" si="14"/>
        <v>8410</v>
      </c>
      <c r="G197">
        <f t="shared" si="15"/>
        <v>-9.9652999924728647E-3</v>
      </c>
      <c r="O197">
        <f>G197</f>
        <v>-9.9652999924728647E-3</v>
      </c>
      <c r="R197" s="2">
        <f t="shared" si="16"/>
        <v>30542.910000000003</v>
      </c>
      <c r="AD197" t="s">
        <v>101</v>
      </c>
      <c r="AI197" t="s">
        <v>107</v>
      </c>
    </row>
    <row r="198" spans="1:35" x14ac:dyDescent="0.2">
      <c r="A198" t="s">
        <v>68</v>
      </c>
      <c r="C198">
        <v>45561.411999999997</v>
      </c>
      <c r="E198">
        <f t="shared" si="13"/>
        <v>8409.9976438340946</v>
      </c>
      <c r="F198">
        <f t="shared" si="14"/>
        <v>8410</v>
      </c>
      <c r="G198">
        <f t="shared" si="15"/>
        <v>-7.9652999993413687E-3</v>
      </c>
      <c r="L198">
        <f>+G198</f>
        <v>-7.9652999993413687E-3</v>
      </c>
      <c r="R198" s="2">
        <f t="shared" si="16"/>
        <v>30542.911999999997</v>
      </c>
    </row>
    <row r="199" spans="1:35" x14ac:dyDescent="0.2">
      <c r="A199" t="s">
        <v>146</v>
      </c>
      <c r="C199">
        <v>45561.415000000001</v>
      </c>
      <c r="E199">
        <f t="shared" si="13"/>
        <v>8409.9985312454573</v>
      </c>
      <c r="F199">
        <f t="shared" si="14"/>
        <v>8410</v>
      </c>
      <c r="G199">
        <f t="shared" si="15"/>
        <v>-4.9652999950922094E-3</v>
      </c>
      <c r="O199">
        <f>G199</f>
        <v>-4.9652999950922094E-3</v>
      </c>
      <c r="R199" s="2">
        <f t="shared" si="16"/>
        <v>30542.915000000001</v>
      </c>
      <c r="AD199" t="s">
        <v>101</v>
      </c>
      <c r="AI199" t="s">
        <v>107</v>
      </c>
    </row>
    <row r="200" spans="1:35" x14ac:dyDescent="0.2">
      <c r="A200" t="s">
        <v>146</v>
      </c>
      <c r="C200">
        <v>45585.072999999997</v>
      </c>
      <c r="E200">
        <f t="shared" si="13"/>
        <v>8416.9966572367666</v>
      </c>
      <c r="F200">
        <f t="shared" si="14"/>
        <v>8417</v>
      </c>
      <c r="G200">
        <f t="shared" si="15"/>
        <v>-1.1300610007310752E-2</v>
      </c>
      <c r="O200">
        <f>G200</f>
        <v>-1.1300610007310752E-2</v>
      </c>
      <c r="R200" s="2">
        <f t="shared" si="16"/>
        <v>30566.572999999997</v>
      </c>
      <c r="AD200" t="s">
        <v>101</v>
      </c>
      <c r="AI200" t="s">
        <v>107</v>
      </c>
    </row>
    <row r="201" spans="1:35" x14ac:dyDescent="0.2">
      <c r="A201" t="s">
        <v>147</v>
      </c>
      <c r="C201">
        <v>45604.387999999999</v>
      </c>
      <c r="E201">
        <f t="shared" si="13"/>
        <v>8422.7101073814174</v>
      </c>
      <c r="F201">
        <f t="shared" si="14"/>
        <v>8422.5</v>
      </c>
      <c r="G201">
        <f t="shared" si="15"/>
        <v>0.71029307499702554</v>
      </c>
      <c r="M201">
        <f>G201</f>
        <v>0.71029307499702554</v>
      </c>
      <c r="R201" s="2">
        <f t="shared" si="16"/>
        <v>30585.887999999999</v>
      </c>
      <c r="AE201">
        <v>11</v>
      </c>
      <c r="AG201" t="s">
        <v>69</v>
      </c>
      <c r="AI201" t="s">
        <v>71</v>
      </c>
    </row>
    <row r="202" spans="1:35" x14ac:dyDescent="0.2">
      <c r="A202" t="s">
        <v>147</v>
      </c>
      <c r="C202">
        <v>45635.406999999999</v>
      </c>
      <c r="E202">
        <f t="shared" si="13"/>
        <v>8431.8856450483581</v>
      </c>
      <c r="F202">
        <f t="shared" si="14"/>
        <v>8432</v>
      </c>
      <c r="G202">
        <f t="shared" si="15"/>
        <v>-0.38659056000324199</v>
      </c>
      <c r="M202">
        <f>G202</f>
        <v>-0.38659056000324199</v>
      </c>
      <c r="R202" s="2">
        <f t="shared" si="16"/>
        <v>30616.906999999999</v>
      </c>
      <c r="AE202">
        <v>7</v>
      </c>
      <c r="AG202" t="s">
        <v>72</v>
      </c>
      <c r="AI202" t="s">
        <v>71</v>
      </c>
    </row>
    <row r="203" spans="1:35" x14ac:dyDescent="0.2">
      <c r="A203" t="s">
        <v>147</v>
      </c>
      <c r="C203">
        <v>45635.409</v>
      </c>
      <c r="E203">
        <f t="shared" si="13"/>
        <v>8431.8862366559315</v>
      </c>
      <c r="F203">
        <f t="shared" si="14"/>
        <v>8432</v>
      </c>
      <c r="G203">
        <f t="shared" si="15"/>
        <v>-0.38459056000283454</v>
      </c>
      <c r="M203">
        <f>G203</f>
        <v>-0.38459056000283454</v>
      </c>
      <c r="R203" s="2">
        <f t="shared" si="16"/>
        <v>30616.909</v>
      </c>
      <c r="AE203">
        <v>7</v>
      </c>
      <c r="AG203" t="s">
        <v>141</v>
      </c>
      <c r="AI203" t="s">
        <v>71</v>
      </c>
    </row>
    <row r="204" spans="1:35" x14ac:dyDescent="0.2">
      <c r="A204" t="s">
        <v>147</v>
      </c>
      <c r="C204">
        <v>45644.275000000001</v>
      </c>
      <c r="E204">
        <f t="shared" si="13"/>
        <v>8434.508833030899</v>
      </c>
      <c r="F204">
        <f t="shared" si="14"/>
        <v>8434.5</v>
      </c>
      <c r="G204">
        <f t="shared" si="15"/>
        <v>2.9861114999221172E-2</v>
      </c>
      <c r="M204">
        <f>G204</f>
        <v>2.9861114999221172E-2</v>
      </c>
      <c r="R204" s="2">
        <f t="shared" si="16"/>
        <v>30625.775000000001</v>
      </c>
      <c r="AE204">
        <v>7</v>
      </c>
      <c r="AG204" t="s">
        <v>69</v>
      </c>
      <c r="AI204" t="s">
        <v>71</v>
      </c>
    </row>
    <row r="205" spans="1:35" x14ac:dyDescent="0.2">
      <c r="A205" t="s">
        <v>148</v>
      </c>
      <c r="C205">
        <v>45861.413999999997</v>
      </c>
      <c r="E205">
        <f t="shared" si="13"/>
        <v>8498.7393715221988</v>
      </c>
      <c r="F205">
        <f t="shared" si="14"/>
        <v>8498.5</v>
      </c>
      <c r="G205">
        <f t="shared" si="15"/>
        <v>0.80922399499831954</v>
      </c>
      <c r="M205">
        <f>G205</f>
        <v>0.80922399499831954</v>
      </c>
      <c r="R205" s="2">
        <f t="shared" si="16"/>
        <v>30842.913999999997</v>
      </c>
      <c r="AE205">
        <v>7</v>
      </c>
      <c r="AG205" t="s">
        <v>72</v>
      </c>
      <c r="AI205" t="s">
        <v>71</v>
      </c>
    </row>
    <row r="206" spans="1:35" x14ac:dyDescent="0.2">
      <c r="A206" t="s">
        <v>68</v>
      </c>
      <c r="C206">
        <v>45919.752999999997</v>
      </c>
      <c r="E206">
        <f t="shared" si="13"/>
        <v>8515.9962686482049</v>
      </c>
      <c r="F206">
        <f t="shared" si="14"/>
        <v>8516</v>
      </c>
      <c r="G206">
        <f t="shared" si="15"/>
        <v>-1.2614279999979772E-2</v>
      </c>
      <c r="L206">
        <f>+G206</f>
        <v>-1.2614279999979772E-2</v>
      </c>
      <c r="R206" s="2">
        <f t="shared" si="16"/>
        <v>30901.252999999997</v>
      </c>
    </row>
    <row r="207" spans="1:35" x14ac:dyDescent="0.2">
      <c r="A207" t="s">
        <v>68</v>
      </c>
      <c r="C207">
        <v>45936.663</v>
      </c>
      <c r="E207">
        <f t="shared" si="13"/>
        <v>8520.9983106852796</v>
      </c>
      <c r="F207">
        <f t="shared" si="14"/>
        <v>8521</v>
      </c>
      <c r="G207">
        <f t="shared" si="15"/>
        <v>-5.7109299959847704E-3</v>
      </c>
      <c r="L207">
        <f>+G207</f>
        <v>-5.7109299959847704E-3</v>
      </c>
      <c r="R207" s="2">
        <f t="shared" si="16"/>
        <v>30918.163</v>
      </c>
    </row>
    <row r="208" spans="1:35" x14ac:dyDescent="0.2">
      <c r="A208" t="s">
        <v>31</v>
      </c>
      <c r="C208">
        <v>46230.768199999999</v>
      </c>
      <c r="D208" s="6"/>
      <c r="E208">
        <f t="shared" si="13"/>
        <v>8607.9957426025831</v>
      </c>
      <c r="F208">
        <f t="shared" si="14"/>
        <v>8608</v>
      </c>
      <c r="G208">
        <f t="shared" si="15"/>
        <v>-1.4392639997822698E-2</v>
      </c>
      <c r="J208">
        <f>+G208</f>
        <v>-1.4392639997822698E-2</v>
      </c>
      <c r="R208" s="2">
        <f t="shared" si="16"/>
        <v>31212.268199999999</v>
      </c>
    </row>
    <row r="209" spans="1:35" x14ac:dyDescent="0.2">
      <c r="A209" t="s">
        <v>142</v>
      </c>
      <c r="C209">
        <v>46230.768199999999</v>
      </c>
      <c r="E209">
        <f t="shared" si="13"/>
        <v>8607.9957426025831</v>
      </c>
      <c r="F209">
        <f t="shared" si="14"/>
        <v>8608</v>
      </c>
      <c r="G209">
        <f t="shared" si="15"/>
        <v>-1.4392639997822698E-2</v>
      </c>
      <c r="O209">
        <f>G209</f>
        <v>-1.4392639997822698E-2</v>
      </c>
      <c r="R209" s="2">
        <f t="shared" si="16"/>
        <v>31212.268199999999</v>
      </c>
      <c r="AD209" t="s">
        <v>104</v>
      </c>
      <c r="AI209" t="s">
        <v>107</v>
      </c>
    </row>
    <row r="210" spans="1:35" x14ac:dyDescent="0.2">
      <c r="A210" t="s">
        <v>68</v>
      </c>
      <c r="C210">
        <v>46247.67</v>
      </c>
      <c r="E210">
        <f t="shared" si="13"/>
        <v>8612.995359048602</v>
      </c>
      <c r="F210">
        <f t="shared" si="14"/>
        <v>8613</v>
      </c>
      <c r="G210">
        <f t="shared" si="15"/>
        <v>-1.5689289997681044E-2</v>
      </c>
      <c r="L210">
        <f>+G210</f>
        <v>-1.5689289997681044E-2</v>
      </c>
      <c r="R210" s="2">
        <f t="shared" si="16"/>
        <v>31229.17</v>
      </c>
    </row>
    <row r="211" spans="1:35" x14ac:dyDescent="0.2">
      <c r="A211" t="s">
        <v>68</v>
      </c>
      <c r="C211">
        <v>46247.677000000003</v>
      </c>
      <c r="E211">
        <f t="shared" si="13"/>
        <v>8612.9974296751134</v>
      </c>
      <c r="F211">
        <f t="shared" si="14"/>
        <v>8613</v>
      </c>
      <c r="G211">
        <f t="shared" si="15"/>
        <v>-8.6892899926169775E-3</v>
      </c>
      <c r="L211">
        <f>+G211</f>
        <v>-8.6892899926169775E-3</v>
      </c>
      <c r="R211" s="2">
        <f t="shared" si="16"/>
        <v>31229.177000000003</v>
      </c>
    </row>
    <row r="212" spans="1:35" x14ac:dyDescent="0.2">
      <c r="A212" t="s">
        <v>68</v>
      </c>
      <c r="C212">
        <v>46274.718999999997</v>
      </c>
      <c r="E212">
        <f t="shared" si="13"/>
        <v>8620.9965556814095</v>
      </c>
      <c r="F212">
        <f t="shared" si="14"/>
        <v>8621</v>
      </c>
      <c r="G212">
        <f t="shared" si="15"/>
        <v>-1.1643930003629066E-2</v>
      </c>
      <c r="L212">
        <f>+G212</f>
        <v>-1.1643930003629066E-2</v>
      </c>
      <c r="R212" s="2">
        <f t="shared" si="16"/>
        <v>31256.218999999997</v>
      </c>
    </row>
    <row r="213" spans="1:35" x14ac:dyDescent="0.2">
      <c r="A213" t="s">
        <v>68</v>
      </c>
      <c r="C213">
        <v>46284.864000000001</v>
      </c>
      <c r="E213">
        <f t="shared" ref="E213:E273" si="19">+(C213-C$7)/C$8</f>
        <v>8623.9974850998678</v>
      </c>
      <c r="F213">
        <f t="shared" ref="F213:F273" si="20">ROUND(2*E213,0)/2</f>
        <v>8624</v>
      </c>
      <c r="G213">
        <f t="shared" ref="G213:G244" si="21">+C213-(C$7+F213*C$8)</f>
        <v>-8.5019200050737709E-3</v>
      </c>
      <c r="L213">
        <f>+G213</f>
        <v>-8.5019200050737709E-3</v>
      </c>
      <c r="R213" s="2">
        <f t="shared" ref="R213:R273" si="22">+C213-15018.5</f>
        <v>31266.364000000001</v>
      </c>
    </row>
    <row r="214" spans="1:35" x14ac:dyDescent="0.2">
      <c r="A214" t="s">
        <v>150</v>
      </c>
      <c r="C214">
        <v>46298.387000000002</v>
      </c>
      <c r="E214">
        <f t="shared" si="19"/>
        <v>8627.9976397105911</v>
      </c>
      <c r="F214">
        <f t="shared" si="20"/>
        <v>8628</v>
      </c>
      <c r="G214">
        <f t="shared" si="21"/>
        <v>-7.9792399992584251E-3</v>
      </c>
      <c r="M214">
        <f>G214</f>
        <v>-7.9792399992584251E-3</v>
      </c>
      <c r="R214" s="2">
        <f t="shared" si="22"/>
        <v>31279.887000000002</v>
      </c>
      <c r="AE214">
        <v>15</v>
      </c>
      <c r="AG214" t="s">
        <v>149</v>
      </c>
      <c r="AI214" t="s">
        <v>71</v>
      </c>
    </row>
    <row r="215" spans="1:35" x14ac:dyDescent="0.2">
      <c r="A215" t="s">
        <v>151</v>
      </c>
      <c r="C215">
        <v>46298.391000000003</v>
      </c>
      <c r="E215">
        <f t="shared" si="19"/>
        <v>8627.9988229257397</v>
      </c>
      <c r="F215">
        <f t="shared" si="20"/>
        <v>8628</v>
      </c>
      <c r="G215">
        <f t="shared" si="21"/>
        <v>-3.9792399984435178E-3</v>
      </c>
      <c r="M215">
        <f>G215</f>
        <v>-3.9792399984435178E-3</v>
      </c>
      <c r="R215" s="2">
        <f t="shared" si="22"/>
        <v>31279.891000000003</v>
      </c>
      <c r="AD215" t="s">
        <v>101</v>
      </c>
      <c r="AI215" t="s">
        <v>107</v>
      </c>
    </row>
    <row r="216" spans="1:35" x14ac:dyDescent="0.2">
      <c r="A216" t="s">
        <v>31</v>
      </c>
      <c r="C216">
        <v>46301.760699999999</v>
      </c>
      <c r="D216" s="6"/>
      <c r="E216">
        <f t="shared" si="19"/>
        <v>8628.9955929465741</v>
      </c>
      <c r="F216">
        <f t="shared" si="20"/>
        <v>8629</v>
      </c>
      <c r="G216">
        <f t="shared" si="21"/>
        <v>-1.4898570007062517E-2</v>
      </c>
      <c r="J216">
        <f>+G216</f>
        <v>-1.4898570007062517E-2</v>
      </c>
      <c r="R216" s="2">
        <f t="shared" si="22"/>
        <v>31283.260699999999</v>
      </c>
    </row>
    <row r="217" spans="1:35" x14ac:dyDescent="0.2">
      <c r="A217" t="s">
        <v>142</v>
      </c>
      <c r="C217">
        <v>46301.760699999999</v>
      </c>
      <c r="E217">
        <f t="shared" si="19"/>
        <v>8628.9955929465741</v>
      </c>
      <c r="F217">
        <f t="shared" si="20"/>
        <v>8629</v>
      </c>
      <c r="G217">
        <f t="shared" si="21"/>
        <v>-1.4898570007062517E-2</v>
      </c>
      <c r="O217">
        <f>G217</f>
        <v>-1.4898570007062517E-2</v>
      </c>
      <c r="R217" s="2">
        <f t="shared" si="22"/>
        <v>31283.260699999999</v>
      </c>
      <c r="AD217" t="s">
        <v>104</v>
      </c>
      <c r="AI217" t="s">
        <v>107</v>
      </c>
    </row>
    <row r="218" spans="1:35" x14ac:dyDescent="0.2">
      <c r="A218" t="s">
        <v>150</v>
      </c>
      <c r="C218">
        <v>46308.514999999999</v>
      </c>
      <c r="E218">
        <f t="shared" si="19"/>
        <v>8630.9935404646694</v>
      </c>
      <c r="F218">
        <f t="shared" si="20"/>
        <v>8631</v>
      </c>
      <c r="G218">
        <f t="shared" si="21"/>
        <v>-2.1837230000528507E-2</v>
      </c>
      <c r="M218">
        <f>G218</f>
        <v>-2.1837230000528507E-2</v>
      </c>
      <c r="R218" s="2">
        <f t="shared" si="22"/>
        <v>31290.014999999999</v>
      </c>
      <c r="AE218">
        <v>21</v>
      </c>
      <c r="AG218" t="s">
        <v>149</v>
      </c>
      <c r="AI218" t="s">
        <v>71</v>
      </c>
    </row>
    <row r="219" spans="1:35" x14ac:dyDescent="0.2">
      <c r="A219" t="s">
        <v>151</v>
      </c>
      <c r="C219">
        <v>46308.517999999996</v>
      </c>
      <c r="E219">
        <f t="shared" si="19"/>
        <v>8630.9944278760286</v>
      </c>
      <c r="F219">
        <f t="shared" si="20"/>
        <v>8631</v>
      </c>
      <c r="G219">
        <f t="shared" si="21"/>
        <v>-1.8837230003555305E-2</v>
      </c>
      <c r="M219">
        <f>G219</f>
        <v>-1.8837230003555305E-2</v>
      </c>
      <c r="R219" s="2">
        <f t="shared" si="22"/>
        <v>31290.017999999996</v>
      </c>
      <c r="AD219" t="s">
        <v>101</v>
      </c>
      <c r="AI219" t="s">
        <v>107</v>
      </c>
    </row>
    <row r="220" spans="1:35" x14ac:dyDescent="0.2">
      <c r="A220" t="s">
        <v>150</v>
      </c>
      <c r="C220">
        <v>46325.432000000001</v>
      </c>
      <c r="E220">
        <f t="shared" si="19"/>
        <v>8635.99765312825</v>
      </c>
      <c r="F220">
        <f t="shared" si="20"/>
        <v>8636</v>
      </c>
      <c r="G220">
        <f t="shared" si="21"/>
        <v>-7.9338799987453967E-3</v>
      </c>
      <c r="M220">
        <f>G220</f>
        <v>-7.9338799987453967E-3</v>
      </c>
      <c r="R220" s="2">
        <f t="shared" si="22"/>
        <v>31306.932000000001</v>
      </c>
      <c r="AE220">
        <v>14</v>
      </c>
      <c r="AG220" t="s">
        <v>149</v>
      </c>
      <c r="AI220" t="s">
        <v>71</v>
      </c>
    </row>
    <row r="221" spans="1:35" x14ac:dyDescent="0.2">
      <c r="A221" t="s">
        <v>151</v>
      </c>
      <c r="C221">
        <v>46325.434000000001</v>
      </c>
      <c r="E221">
        <f t="shared" si="19"/>
        <v>8635.9982447358252</v>
      </c>
      <c r="F221">
        <f t="shared" si="20"/>
        <v>8636</v>
      </c>
      <c r="G221">
        <f t="shared" si="21"/>
        <v>-5.9338799983379431E-3</v>
      </c>
      <c r="M221">
        <f>G221</f>
        <v>-5.9338799983379431E-3</v>
      </c>
      <c r="R221" s="2">
        <f t="shared" si="22"/>
        <v>31306.934000000001</v>
      </c>
      <c r="AD221" t="s">
        <v>101</v>
      </c>
      <c r="AI221" t="s">
        <v>107</v>
      </c>
    </row>
    <row r="222" spans="1:35" x14ac:dyDescent="0.2">
      <c r="A222" t="s">
        <v>68</v>
      </c>
      <c r="C222">
        <v>46345.714999999997</v>
      </c>
      <c r="E222">
        <f t="shared" si="19"/>
        <v>8641.9974413386535</v>
      </c>
      <c r="F222">
        <f t="shared" si="20"/>
        <v>8642</v>
      </c>
      <c r="G222">
        <f t="shared" si="21"/>
        <v>-8.6498599994229153E-3</v>
      </c>
      <c r="L222">
        <f>+G222</f>
        <v>-8.6498599994229153E-3</v>
      </c>
      <c r="R222" s="2">
        <f t="shared" si="22"/>
        <v>31327.214999999997</v>
      </c>
    </row>
    <row r="223" spans="1:35" x14ac:dyDescent="0.2">
      <c r="A223" t="s">
        <v>150</v>
      </c>
      <c r="C223">
        <v>46359.235000000001</v>
      </c>
      <c r="E223">
        <f t="shared" si="19"/>
        <v>8645.9967085380176</v>
      </c>
      <c r="F223">
        <f t="shared" si="20"/>
        <v>8646</v>
      </c>
      <c r="G223">
        <f t="shared" si="21"/>
        <v>-1.1127179997856729E-2</v>
      </c>
      <c r="M223">
        <f>G223</f>
        <v>-1.1127179997856729E-2</v>
      </c>
      <c r="R223" s="2">
        <f t="shared" si="22"/>
        <v>31340.735000000001</v>
      </c>
      <c r="AD223" t="s">
        <v>101</v>
      </c>
      <c r="AE223">
        <v>14</v>
      </c>
      <c r="AG223" t="s">
        <v>149</v>
      </c>
      <c r="AI223" t="s">
        <v>71</v>
      </c>
    </row>
    <row r="224" spans="1:35" x14ac:dyDescent="0.2">
      <c r="A224" t="s">
        <v>150</v>
      </c>
      <c r="C224">
        <v>46373.241999999998</v>
      </c>
      <c r="E224">
        <f t="shared" si="19"/>
        <v>8650.1400321816163</v>
      </c>
      <c r="F224">
        <f t="shared" si="20"/>
        <v>8650</v>
      </c>
      <c r="G224">
        <f t="shared" si="21"/>
        <v>0.47339549999742303</v>
      </c>
      <c r="M224">
        <f>G224</f>
        <v>0.47339549999742303</v>
      </c>
      <c r="R224" s="2">
        <f t="shared" si="22"/>
        <v>31354.741999999998</v>
      </c>
      <c r="AE224">
        <v>6</v>
      </c>
      <c r="AG224" t="s">
        <v>72</v>
      </c>
      <c r="AI224" t="s">
        <v>71</v>
      </c>
    </row>
    <row r="225" spans="1:35" x14ac:dyDescent="0.2">
      <c r="A225" t="s">
        <v>68</v>
      </c>
      <c r="C225">
        <v>46629.686999999998</v>
      </c>
      <c r="E225">
        <f t="shared" si="19"/>
        <v>8725.9974343221893</v>
      </c>
      <c r="F225">
        <f t="shared" si="20"/>
        <v>8726</v>
      </c>
      <c r="G225">
        <f t="shared" si="21"/>
        <v>-8.6735800068709068E-3</v>
      </c>
      <c r="L225">
        <f>+G225</f>
        <v>-8.6735800068709068E-3</v>
      </c>
      <c r="R225" s="2">
        <f t="shared" si="22"/>
        <v>31611.186999999998</v>
      </c>
    </row>
    <row r="226" spans="1:35" x14ac:dyDescent="0.2">
      <c r="A226" t="s">
        <v>68</v>
      </c>
      <c r="C226">
        <v>46683.77</v>
      </c>
      <c r="E226">
        <f t="shared" si="19"/>
        <v>8741.9953905309994</v>
      </c>
      <c r="F226">
        <f t="shared" si="20"/>
        <v>8742</v>
      </c>
      <c r="G226">
        <f t="shared" si="21"/>
        <v>-1.5582860003632959E-2</v>
      </c>
      <c r="L226">
        <f>+G226</f>
        <v>-1.5582860003632959E-2</v>
      </c>
      <c r="R226" s="2">
        <f t="shared" si="22"/>
        <v>31665.269999999997</v>
      </c>
    </row>
    <row r="227" spans="1:35" x14ac:dyDescent="0.2">
      <c r="A227" t="s">
        <v>152</v>
      </c>
      <c r="C227">
        <v>46964.377999999997</v>
      </c>
      <c r="E227">
        <f t="shared" si="19"/>
        <v>8825.0002995752839</v>
      </c>
      <c r="F227">
        <f t="shared" si="20"/>
        <v>8825</v>
      </c>
      <c r="G227">
        <f t="shared" si="21"/>
        <v>1.0127499990630895E-3</v>
      </c>
      <c r="O227">
        <f>G227</f>
        <v>1.0127499990630895E-3</v>
      </c>
      <c r="R227" s="2">
        <f t="shared" si="22"/>
        <v>31945.877999999997</v>
      </c>
      <c r="AD227" t="s">
        <v>101</v>
      </c>
      <c r="AI227" t="s">
        <v>107</v>
      </c>
    </row>
    <row r="228" spans="1:35" x14ac:dyDescent="0.2">
      <c r="A228" t="s">
        <v>152</v>
      </c>
      <c r="C228">
        <v>46974.51</v>
      </c>
      <c r="E228">
        <f t="shared" si="19"/>
        <v>8827.9973835445126</v>
      </c>
      <c r="F228">
        <f t="shared" si="20"/>
        <v>8828</v>
      </c>
      <c r="G228">
        <f t="shared" si="21"/>
        <v>-8.8452400013920851E-3</v>
      </c>
      <c r="O228">
        <f>G228</f>
        <v>-8.8452400013920851E-3</v>
      </c>
      <c r="R228" s="2">
        <f t="shared" si="22"/>
        <v>31956.010000000002</v>
      </c>
      <c r="AD228" t="s">
        <v>101</v>
      </c>
      <c r="AI228" t="s">
        <v>107</v>
      </c>
    </row>
    <row r="229" spans="1:35" x14ac:dyDescent="0.2">
      <c r="A229" t="s">
        <v>153</v>
      </c>
      <c r="C229">
        <v>46974.510999999999</v>
      </c>
      <c r="E229">
        <f t="shared" si="19"/>
        <v>8827.9976793482983</v>
      </c>
      <c r="F229">
        <f t="shared" si="20"/>
        <v>8828</v>
      </c>
      <c r="G229">
        <f t="shared" si="21"/>
        <v>-7.8452400048263371E-3</v>
      </c>
      <c r="O229">
        <f>G229</f>
        <v>-7.8452400048263371E-3</v>
      </c>
      <c r="R229" s="2">
        <f t="shared" si="22"/>
        <v>31956.010999999999</v>
      </c>
      <c r="AD229" t="s">
        <v>101</v>
      </c>
      <c r="AI229" t="s">
        <v>107</v>
      </c>
    </row>
    <row r="230" spans="1:35" x14ac:dyDescent="0.2">
      <c r="A230" t="s">
        <v>68</v>
      </c>
      <c r="C230">
        <v>46994.79</v>
      </c>
      <c r="E230">
        <f t="shared" si="19"/>
        <v>8833.9962843435551</v>
      </c>
      <c r="F230">
        <f t="shared" si="20"/>
        <v>8834</v>
      </c>
      <c r="G230">
        <f t="shared" si="21"/>
        <v>-1.2561219999042805E-2</v>
      </c>
      <c r="L230">
        <f>+G230</f>
        <v>-1.2561219999042805E-2</v>
      </c>
      <c r="R230" s="2">
        <f t="shared" si="22"/>
        <v>31976.29</v>
      </c>
    </row>
    <row r="231" spans="1:35" x14ac:dyDescent="0.2">
      <c r="A231" t="s">
        <v>154</v>
      </c>
      <c r="C231">
        <v>47018.451999999997</v>
      </c>
      <c r="E231">
        <f t="shared" si="19"/>
        <v>8840.9955935500129</v>
      </c>
      <c r="F231">
        <f t="shared" si="20"/>
        <v>8841</v>
      </c>
      <c r="G231">
        <f t="shared" si="21"/>
        <v>-1.4896530003170483E-2</v>
      </c>
      <c r="O231">
        <f>G231</f>
        <v>-1.4896530003170483E-2</v>
      </c>
      <c r="R231" s="2">
        <f t="shared" si="22"/>
        <v>31999.951999999997</v>
      </c>
      <c r="AD231" t="s">
        <v>101</v>
      </c>
      <c r="AI231" t="s">
        <v>107</v>
      </c>
    </row>
    <row r="232" spans="1:35" x14ac:dyDescent="0.2">
      <c r="A232" t="s">
        <v>155</v>
      </c>
      <c r="C232">
        <v>47330.43</v>
      </c>
      <c r="E232">
        <f t="shared" si="19"/>
        <v>8933.2798673904526</v>
      </c>
      <c r="F232">
        <f t="shared" si="20"/>
        <v>8933.5</v>
      </c>
      <c r="G232">
        <f t="shared" si="21"/>
        <v>-0.74418455499835545</v>
      </c>
      <c r="M232">
        <f>G232</f>
        <v>-0.74418455499835545</v>
      </c>
      <c r="R232" s="2">
        <f t="shared" si="22"/>
        <v>32311.93</v>
      </c>
      <c r="AE232">
        <v>6</v>
      </c>
      <c r="AG232" t="s">
        <v>72</v>
      </c>
      <c r="AI232" t="s">
        <v>71</v>
      </c>
    </row>
    <row r="233" spans="1:35" x14ac:dyDescent="0.2">
      <c r="A233" t="s">
        <v>30</v>
      </c>
      <c r="C233">
        <v>47383.563199999997</v>
      </c>
      <c r="D233" s="6"/>
      <c r="E233">
        <f t="shared" si="19"/>
        <v>8948.9968691624308</v>
      </c>
      <c r="F233">
        <f t="shared" si="20"/>
        <v>8949</v>
      </c>
      <c r="G233">
        <f t="shared" si="21"/>
        <v>-1.0584170006040949E-2</v>
      </c>
      <c r="K233">
        <f>+G233</f>
        <v>-1.0584170006040949E-2</v>
      </c>
      <c r="R233" s="2">
        <f t="shared" si="22"/>
        <v>32365.063199999997</v>
      </c>
    </row>
    <row r="234" spans="1:35" x14ac:dyDescent="0.2">
      <c r="A234" t="s">
        <v>30</v>
      </c>
      <c r="B234" s="14" t="s">
        <v>186</v>
      </c>
      <c r="C234">
        <v>47390.324999999997</v>
      </c>
      <c r="D234" s="6"/>
      <c r="E234">
        <f t="shared" si="19"/>
        <v>8950.9970352089294</v>
      </c>
      <c r="F234">
        <f t="shared" si="20"/>
        <v>8951</v>
      </c>
      <c r="G234">
        <f t="shared" si="21"/>
        <v>-1.0022829999797978E-2</v>
      </c>
      <c r="K234">
        <f>+G234</f>
        <v>-1.0022829999797978E-2</v>
      </c>
      <c r="R234" s="2">
        <f t="shared" si="22"/>
        <v>32371.824999999997</v>
      </c>
    </row>
    <row r="235" spans="1:35" x14ac:dyDescent="0.2">
      <c r="A235" t="s">
        <v>156</v>
      </c>
      <c r="C235">
        <v>47392.481</v>
      </c>
      <c r="E235">
        <f t="shared" si="19"/>
        <v>8951.6347881735619</v>
      </c>
      <c r="F235">
        <f t="shared" si="20"/>
        <v>8951.5</v>
      </c>
      <c r="G235">
        <f t="shared" si="21"/>
        <v>0.45566750499710906</v>
      </c>
      <c r="M235">
        <f>G235</f>
        <v>0.45566750499710906</v>
      </c>
      <c r="R235" s="2">
        <f t="shared" si="22"/>
        <v>32373.981</v>
      </c>
      <c r="AE235">
        <v>6</v>
      </c>
      <c r="AG235" t="s">
        <v>72</v>
      </c>
      <c r="AI235" t="s">
        <v>71</v>
      </c>
    </row>
    <row r="236" spans="1:35" x14ac:dyDescent="0.2">
      <c r="A236" t="s">
        <v>68</v>
      </c>
      <c r="C236">
        <v>47437.658000000003</v>
      </c>
      <c r="E236">
        <f t="shared" si="19"/>
        <v>8964.9983158559298</v>
      </c>
      <c r="F236">
        <f t="shared" si="20"/>
        <v>8965</v>
      </c>
      <c r="G236">
        <f t="shared" si="21"/>
        <v>-5.6934499953058548E-3</v>
      </c>
      <c r="L236">
        <f>+G236</f>
        <v>-5.6934499953058548E-3</v>
      </c>
      <c r="R236" s="2">
        <f t="shared" si="22"/>
        <v>32419.158000000003</v>
      </c>
    </row>
    <row r="237" spans="1:35" x14ac:dyDescent="0.2">
      <c r="A237" t="s">
        <v>157</v>
      </c>
      <c r="C237">
        <v>47461.317999999999</v>
      </c>
      <c r="E237">
        <f t="shared" si="19"/>
        <v>8971.9970334548125</v>
      </c>
      <c r="F237">
        <f t="shared" si="20"/>
        <v>8972</v>
      </c>
      <c r="G237">
        <f t="shared" si="21"/>
        <v>-1.0028760007116944E-2</v>
      </c>
      <c r="M237">
        <f>G237</f>
        <v>-1.0028760007116944E-2</v>
      </c>
      <c r="R237" s="2">
        <f t="shared" si="22"/>
        <v>32442.817999999999</v>
      </c>
      <c r="AD237" t="s">
        <v>101</v>
      </c>
      <c r="AE237">
        <v>14</v>
      </c>
      <c r="AG237" t="s">
        <v>69</v>
      </c>
      <c r="AI237" t="s">
        <v>71</v>
      </c>
    </row>
    <row r="238" spans="1:35" x14ac:dyDescent="0.2">
      <c r="A238" t="s">
        <v>68</v>
      </c>
      <c r="C238">
        <v>47731.764999999999</v>
      </c>
      <c r="E238">
        <f t="shared" si="19"/>
        <v>9051.9962802200498</v>
      </c>
      <c r="F238">
        <f t="shared" si="20"/>
        <v>9052</v>
      </c>
      <c r="G238">
        <f t="shared" si="21"/>
        <v>-1.2575159998959862E-2</v>
      </c>
      <c r="L238">
        <f>+G238</f>
        <v>-1.2575159998959862E-2</v>
      </c>
      <c r="R238" s="2">
        <f t="shared" si="22"/>
        <v>32713.264999999999</v>
      </c>
    </row>
    <row r="239" spans="1:35" x14ac:dyDescent="0.2">
      <c r="A239" t="s">
        <v>158</v>
      </c>
      <c r="C239">
        <v>47755.436000000002</v>
      </c>
      <c r="E239">
        <f t="shared" si="19"/>
        <v>9058.9982516605924</v>
      </c>
      <c r="F239">
        <f t="shared" si="20"/>
        <v>9059</v>
      </c>
      <c r="G239">
        <f t="shared" si="21"/>
        <v>-5.9104700048919767E-3</v>
      </c>
      <c r="O239">
        <f>G239</f>
        <v>-5.9104700048919767E-3</v>
      </c>
      <c r="R239" s="2">
        <f t="shared" si="22"/>
        <v>32736.936000000002</v>
      </c>
      <c r="AD239" t="s">
        <v>101</v>
      </c>
      <c r="AI239" t="s">
        <v>107</v>
      </c>
    </row>
    <row r="240" spans="1:35" x14ac:dyDescent="0.2">
      <c r="A240" t="s">
        <v>159</v>
      </c>
      <c r="C240">
        <v>47816.292000000001</v>
      </c>
      <c r="E240">
        <f t="shared" si="19"/>
        <v>9076.9996869183142</v>
      </c>
      <c r="F240">
        <f t="shared" si="20"/>
        <v>9077</v>
      </c>
      <c r="G240">
        <f t="shared" si="21"/>
        <v>-1.0584099945845082E-3</v>
      </c>
      <c r="M240">
        <f>G240</f>
        <v>-1.0584099945845082E-3</v>
      </c>
      <c r="R240" s="2">
        <f t="shared" si="22"/>
        <v>32797.792000000001</v>
      </c>
      <c r="AD240" t="s">
        <v>101</v>
      </c>
      <c r="AE240">
        <v>8</v>
      </c>
      <c r="AG240" t="s">
        <v>69</v>
      </c>
      <c r="AI240" t="s">
        <v>71</v>
      </c>
    </row>
    <row r="241" spans="1:35" x14ac:dyDescent="0.2">
      <c r="A241" t="s">
        <v>159</v>
      </c>
      <c r="C241">
        <v>47822.37</v>
      </c>
      <c r="E241">
        <f t="shared" si="19"/>
        <v>9078.7975823353063</v>
      </c>
      <c r="F241">
        <f t="shared" si="20"/>
        <v>9079</v>
      </c>
      <c r="G241">
        <f t="shared" si="21"/>
        <v>-0.68429707000177586</v>
      </c>
      <c r="M241">
        <f>G241</f>
        <v>-0.68429707000177586</v>
      </c>
      <c r="R241" s="2">
        <f t="shared" si="22"/>
        <v>32803.870000000003</v>
      </c>
      <c r="AE241">
        <v>9</v>
      </c>
      <c r="AG241" t="s">
        <v>69</v>
      </c>
      <c r="AI241" t="s">
        <v>71</v>
      </c>
    </row>
    <row r="242" spans="1:35" x14ac:dyDescent="0.2">
      <c r="A242" t="s">
        <v>160</v>
      </c>
      <c r="C242">
        <v>48093.506000000001</v>
      </c>
      <c r="E242">
        <f t="shared" si="19"/>
        <v>9159.0006379097413</v>
      </c>
      <c r="F242">
        <f t="shared" si="20"/>
        <v>9159</v>
      </c>
      <c r="G242">
        <f t="shared" si="21"/>
        <v>2.1565300048678182E-3</v>
      </c>
      <c r="O242">
        <f>G242</f>
        <v>2.1565300048678182E-3</v>
      </c>
      <c r="R242" s="2">
        <f t="shared" si="22"/>
        <v>33075.006000000001</v>
      </c>
      <c r="AD242" t="s">
        <v>101</v>
      </c>
      <c r="AI242" t="s">
        <v>107</v>
      </c>
    </row>
    <row r="243" spans="1:35" x14ac:dyDescent="0.2">
      <c r="A243" t="s">
        <v>162</v>
      </c>
      <c r="C243">
        <v>48093.510999999999</v>
      </c>
      <c r="E243">
        <f t="shared" si="19"/>
        <v>9159.0021169286738</v>
      </c>
      <c r="F243">
        <f t="shared" si="20"/>
        <v>9159</v>
      </c>
      <c r="G243">
        <f t="shared" si="21"/>
        <v>7.1565300022484735E-3</v>
      </c>
      <c r="M243">
        <f>G243</f>
        <v>7.1565300022484735E-3</v>
      </c>
      <c r="R243" s="2">
        <f t="shared" si="22"/>
        <v>33075.010999999999</v>
      </c>
      <c r="AD243" t="s">
        <v>101</v>
      </c>
      <c r="AE243">
        <v>15</v>
      </c>
      <c r="AG243" t="s">
        <v>161</v>
      </c>
      <c r="AI243" t="s">
        <v>71</v>
      </c>
    </row>
    <row r="244" spans="1:35" x14ac:dyDescent="0.2">
      <c r="A244" t="s">
        <v>162</v>
      </c>
      <c r="C244">
        <v>48121.453000000001</v>
      </c>
      <c r="E244">
        <f t="shared" si="19"/>
        <v>9167.2674663432153</v>
      </c>
      <c r="F244">
        <f t="shared" si="20"/>
        <v>9167.5</v>
      </c>
      <c r="G244">
        <f t="shared" si="21"/>
        <v>-0.78610777499852702</v>
      </c>
      <c r="M244">
        <f>G244</f>
        <v>-0.78610777499852702</v>
      </c>
      <c r="R244" s="2">
        <f t="shared" si="22"/>
        <v>33102.953000000001</v>
      </c>
      <c r="AE244">
        <v>11</v>
      </c>
      <c r="AG244" t="s">
        <v>69</v>
      </c>
      <c r="AI244" t="s">
        <v>71</v>
      </c>
    </row>
    <row r="245" spans="1:35" x14ac:dyDescent="0.2">
      <c r="A245" t="s">
        <v>163</v>
      </c>
      <c r="C245">
        <v>48429.449000000001</v>
      </c>
      <c r="D245">
        <v>2E-3</v>
      </c>
      <c r="E245">
        <f t="shared" si="19"/>
        <v>9258.373849504078</v>
      </c>
      <c r="F245">
        <f t="shared" si="20"/>
        <v>9258.5</v>
      </c>
      <c r="M245" s="12">
        <v>-0.4264668050018372</v>
      </c>
      <c r="P245">
        <f t="shared" ref="P245:P273" si="23">+C$11+C$12*F245</f>
        <v>-8.1679404650292387E-2</v>
      </c>
      <c r="R245" s="2">
        <f t="shared" si="22"/>
        <v>33410.949000000001</v>
      </c>
      <c r="AE245">
        <v>9</v>
      </c>
      <c r="AG245" t="s">
        <v>69</v>
      </c>
      <c r="AI245" t="s">
        <v>71</v>
      </c>
    </row>
    <row r="246" spans="1:35" x14ac:dyDescent="0.2">
      <c r="A246" t="s">
        <v>163</v>
      </c>
      <c r="C246">
        <v>48440.51</v>
      </c>
      <c r="D246">
        <v>3.0000000000000001E-3</v>
      </c>
      <c r="E246">
        <f t="shared" si="19"/>
        <v>9261.6457351913687</v>
      </c>
      <c r="F246">
        <f t="shared" si="20"/>
        <v>9261.5</v>
      </c>
      <c r="M246" s="12">
        <v>0.49267520500143291</v>
      </c>
      <c r="P246">
        <f t="shared" si="23"/>
        <v>-8.1523502522866775E-2</v>
      </c>
      <c r="R246" s="2">
        <f t="shared" si="22"/>
        <v>33422.01</v>
      </c>
      <c r="AE246">
        <v>7</v>
      </c>
      <c r="AG246" t="s">
        <v>72</v>
      </c>
      <c r="AI246" t="s">
        <v>71</v>
      </c>
    </row>
    <row r="247" spans="1:35" x14ac:dyDescent="0.2">
      <c r="A247" t="s">
        <v>163</v>
      </c>
      <c r="C247">
        <v>48460.457999999999</v>
      </c>
      <c r="D247">
        <v>5.0000000000000001E-3</v>
      </c>
      <c r="E247">
        <f t="shared" si="19"/>
        <v>9267.5464291331482</v>
      </c>
      <c r="F247">
        <f t="shared" si="20"/>
        <v>9267.5</v>
      </c>
      <c r="M247" s="12">
        <v>0.15695922500162851</v>
      </c>
      <c r="P247">
        <f t="shared" si="23"/>
        <v>-8.1211698268015664E-2</v>
      </c>
      <c r="R247" s="2">
        <f t="shared" si="22"/>
        <v>33441.957999999999</v>
      </c>
      <c r="AE247">
        <v>9</v>
      </c>
      <c r="AG247" t="s">
        <v>69</v>
      </c>
      <c r="AI247" t="s">
        <v>71</v>
      </c>
    </row>
    <row r="248" spans="1:35" x14ac:dyDescent="0.2">
      <c r="A248" t="s">
        <v>163</v>
      </c>
      <c r="C248">
        <v>48480.408000000003</v>
      </c>
      <c r="D248">
        <v>5.0000000000000001E-3</v>
      </c>
      <c r="E248">
        <f t="shared" si="19"/>
        <v>9273.4477146825047</v>
      </c>
      <c r="F248">
        <f t="shared" si="20"/>
        <v>9273.5</v>
      </c>
      <c r="M248" s="12">
        <v>-0.17675675499776844</v>
      </c>
      <c r="P248">
        <f t="shared" si="23"/>
        <v>-8.0899894013164553E-2</v>
      </c>
      <c r="R248" s="2">
        <f t="shared" si="22"/>
        <v>33461.908000000003</v>
      </c>
      <c r="AE248">
        <v>8</v>
      </c>
      <c r="AG248" t="s">
        <v>69</v>
      </c>
      <c r="AI248" t="s">
        <v>71</v>
      </c>
    </row>
    <row r="249" spans="1:35" x14ac:dyDescent="0.2">
      <c r="A249" t="s">
        <v>163</v>
      </c>
      <c r="C249">
        <v>48500.347000000002</v>
      </c>
      <c r="D249">
        <v>6.0000000000000001E-3</v>
      </c>
      <c r="E249">
        <f t="shared" si="19"/>
        <v>9279.3457463902032</v>
      </c>
      <c r="F249">
        <f t="shared" si="20"/>
        <v>9279.5</v>
      </c>
      <c r="M249" s="12">
        <v>-0.52147273500304436</v>
      </c>
      <c r="P249">
        <f t="shared" si="23"/>
        <v>-8.0588089758313441E-2</v>
      </c>
      <c r="R249" s="2">
        <f t="shared" si="22"/>
        <v>33481.847000000002</v>
      </c>
      <c r="AE249">
        <v>8</v>
      </c>
      <c r="AG249" t="s">
        <v>69</v>
      </c>
      <c r="AI249" t="s">
        <v>71</v>
      </c>
    </row>
    <row r="250" spans="1:35" x14ac:dyDescent="0.2">
      <c r="A250" t="s">
        <v>165</v>
      </c>
      <c r="C250">
        <v>48509.334999999999</v>
      </c>
      <c r="D250">
        <v>4.0000000000000001E-3</v>
      </c>
      <c r="E250">
        <f t="shared" si="19"/>
        <v>9282.0044308271754</v>
      </c>
      <c r="F250">
        <f t="shared" si="20"/>
        <v>9282</v>
      </c>
      <c r="M250" s="12">
        <v>1.4978939994762186E-2</v>
      </c>
      <c r="P250">
        <f t="shared" si="23"/>
        <v>-8.0458171318792127E-2</v>
      </c>
      <c r="R250" s="2">
        <f t="shared" si="22"/>
        <v>33490.834999999999</v>
      </c>
      <c r="AD250" t="s">
        <v>101</v>
      </c>
      <c r="AE250">
        <v>12</v>
      </c>
      <c r="AG250" t="s">
        <v>164</v>
      </c>
      <c r="AI250" t="s">
        <v>71</v>
      </c>
    </row>
    <row r="251" spans="1:35" x14ac:dyDescent="0.2">
      <c r="A251" t="s">
        <v>166</v>
      </c>
      <c r="C251">
        <v>48850.428</v>
      </c>
      <c r="D251">
        <v>6.0000000000000001E-3</v>
      </c>
      <c r="E251">
        <f t="shared" si="19"/>
        <v>9382.9010319242298</v>
      </c>
      <c r="F251">
        <f t="shared" si="20"/>
        <v>9383</v>
      </c>
      <c r="M251" s="12">
        <v>-0.33457339000597131</v>
      </c>
      <c r="P251">
        <f t="shared" si="23"/>
        <v>-7.5209466362131494E-2</v>
      </c>
      <c r="R251" s="2">
        <f t="shared" si="22"/>
        <v>33831.928</v>
      </c>
      <c r="AE251">
        <v>5</v>
      </c>
      <c r="AG251" t="s">
        <v>69</v>
      </c>
      <c r="AI251" t="s">
        <v>71</v>
      </c>
    </row>
    <row r="252" spans="1:35" x14ac:dyDescent="0.2">
      <c r="A252" t="s">
        <v>68</v>
      </c>
      <c r="C252">
        <v>48850.762000000002</v>
      </c>
      <c r="E252">
        <f t="shared" si="19"/>
        <v>9382.9998303890661</v>
      </c>
      <c r="F252">
        <f t="shared" si="20"/>
        <v>9383</v>
      </c>
      <c r="G252">
        <f>+C252-(C$7+F252*C$8)</f>
        <v>-5.7339000341016799E-4</v>
      </c>
      <c r="L252">
        <f>+G252</f>
        <v>-5.7339000341016799E-4</v>
      </c>
      <c r="P252">
        <f t="shared" si="23"/>
        <v>-7.5209466362131494E-2</v>
      </c>
      <c r="R252" s="2">
        <f t="shared" si="22"/>
        <v>33832.262000000002</v>
      </c>
    </row>
    <row r="253" spans="1:35" x14ac:dyDescent="0.2">
      <c r="A253" t="s">
        <v>166</v>
      </c>
      <c r="C253">
        <v>48890.332000000002</v>
      </c>
      <c r="D253">
        <v>6.0000000000000001E-3</v>
      </c>
      <c r="E253">
        <f t="shared" si="19"/>
        <v>9394.7047862380896</v>
      </c>
      <c r="F253">
        <f t="shared" si="20"/>
        <v>9394.5</v>
      </c>
      <c r="M253" s="12">
        <v>0.69230431500182021</v>
      </c>
      <c r="P253">
        <f t="shared" si="23"/>
        <v>-7.4611841540333512E-2</v>
      </c>
      <c r="R253" s="2">
        <f t="shared" si="22"/>
        <v>33871.832000000002</v>
      </c>
      <c r="AE253">
        <v>6</v>
      </c>
      <c r="AG253" t="s">
        <v>69</v>
      </c>
      <c r="AI253" t="s">
        <v>71</v>
      </c>
    </row>
    <row r="254" spans="1:35" x14ac:dyDescent="0.2">
      <c r="A254" t="s">
        <v>167</v>
      </c>
      <c r="C254">
        <v>49078.642</v>
      </c>
      <c r="D254">
        <v>4.0000000000000001E-3</v>
      </c>
      <c r="E254">
        <f t="shared" si="19"/>
        <v>9450.4075973558374</v>
      </c>
      <c r="F254">
        <f t="shared" si="20"/>
        <v>9450.5</v>
      </c>
      <c r="M254" s="12">
        <v>-0.3123781649992452</v>
      </c>
      <c r="P254">
        <f t="shared" si="23"/>
        <v>-7.1701668495056325E-2</v>
      </c>
      <c r="R254" s="2">
        <f t="shared" si="22"/>
        <v>34060.142</v>
      </c>
      <c r="AE254">
        <v>7</v>
      </c>
      <c r="AG254" t="s">
        <v>72</v>
      </c>
      <c r="AI254" t="s">
        <v>71</v>
      </c>
    </row>
    <row r="255" spans="1:35" x14ac:dyDescent="0.2">
      <c r="A255" t="s">
        <v>168</v>
      </c>
      <c r="C255">
        <v>49158.419000000002</v>
      </c>
      <c r="D255">
        <v>6.0000000000000001E-3</v>
      </c>
      <c r="E255">
        <f t="shared" si="19"/>
        <v>9474.005936066158</v>
      </c>
      <c r="F255">
        <f t="shared" si="20"/>
        <v>9474</v>
      </c>
      <c r="M255" s="12">
        <v>2.0067580000613816E-2</v>
      </c>
      <c r="P255">
        <f t="shared" si="23"/>
        <v>-7.0480435163556121E-2</v>
      </c>
      <c r="R255" s="2">
        <f t="shared" si="22"/>
        <v>34139.919000000002</v>
      </c>
      <c r="AE255">
        <v>6</v>
      </c>
      <c r="AG255" t="s">
        <v>69</v>
      </c>
      <c r="AI255" t="s">
        <v>71</v>
      </c>
    </row>
    <row r="256" spans="1:35" x14ac:dyDescent="0.2">
      <c r="A256" t="s">
        <v>160</v>
      </c>
      <c r="C256">
        <v>49212.485000000001</v>
      </c>
      <c r="E256">
        <f t="shared" si="19"/>
        <v>9489.9988636105918</v>
      </c>
      <c r="F256">
        <f t="shared" si="20"/>
        <v>9490</v>
      </c>
      <c r="G256">
        <f>+C256-(C$7+F256*C$8)</f>
        <v>-3.8417000032495707E-3</v>
      </c>
      <c r="O256">
        <f>G256</f>
        <v>-3.8417000032495707E-3</v>
      </c>
      <c r="P256">
        <f t="shared" si="23"/>
        <v>-6.964895715061975E-2</v>
      </c>
      <c r="R256" s="2">
        <f t="shared" si="22"/>
        <v>34193.985000000001</v>
      </c>
      <c r="AD256" t="s">
        <v>101</v>
      </c>
      <c r="AI256" t="s">
        <v>107</v>
      </c>
    </row>
    <row r="257" spans="1:35" x14ac:dyDescent="0.2">
      <c r="A257" t="s">
        <v>68</v>
      </c>
      <c r="C257">
        <v>49212.485999999997</v>
      </c>
      <c r="E257">
        <f t="shared" si="19"/>
        <v>9489.9991594143776</v>
      </c>
      <c r="F257">
        <f t="shared" si="20"/>
        <v>9490</v>
      </c>
      <c r="G257">
        <f>+C257-(C$7+F257*C$8)</f>
        <v>-2.8417000066838227E-3</v>
      </c>
      <c r="L257">
        <f>+G257</f>
        <v>-2.8417000066838227E-3</v>
      </c>
      <c r="P257">
        <f t="shared" si="23"/>
        <v>-6.964895715061975E-2</v>
      </c>
      <c r="R257" s="2">
        <f t="shared" si="22"/>
        <v>34193.985999999997</v>
      </c>
    </row>
    <row r="258" spans="1:35" x14ac:dyDescent="0.2">
      <c r="A258" t="s">
        <v>169</v>
      </c>
      <c r="C258">
        <v>49220.464999999997</v>
      </c>
      <c r="D258">
        <v>6.0000000000000001E-3</v>
      </c>
      <c r="E258">
        <f t="shared" si="19"/>
        <v>9492.359377830333</v>
      </c>
      <c r="F258">
        <f t="shared" si="20"/>
        <v>9492.5</v>
      </c>
      <c r="M258" s="12">
        <v>-0.47539002500707284</v>
      </c>
      <c r="P258">
        <f t="shared" si="23"/>
        <v>-6.9519038711098491E-2</v>
      </c>
      <c r="R258" s="2">
        <f t="shared" si="22"/>
        <v>34201.964999999997</v>
      </c>
      <c r="AE258">
        <v>9</v>
      </c>
      <c r="AG258" t="s">
        <v>69</v>
      </c>
      <c r="AI258" t="s">
        <v>71</v>
      </c>
    </row>
    <row r="259" spans="1:35" x14ac:dyDescent="0.2">
      <c r="A259" t="s">
        <v>169</v>
      </c>
      <c r="C259">
        <v>49229.387000000002</v>
      </c>
      <c r="D259">
        <v>4.0000000000000001E-3</v>
      </c>
      <c r="E259">
        <f t="shared" si="19"/>
        <v>9494.9985392173694</v>
      </c>
      <c r="F259">
        <f t="shared" si="20"/>
        <v>9495</v>
      </c>
      <c r="M259" s="12">
        <v>-4.9383500008843839E-3</v>
      </c>
      <c r="P259">
        <f t="shared" si="23"/>
        <v>-6.9389120271577176E-2</v>
      </c>
      <c r="R259" s="2">
        <f t="shared" si="22"/>
        <v>34210.887000000002</v>
      </c>
      <c r="AD259" t="s">
        <v>101</v>
      </c>
      <c r="AE259">
        <v>15</v>
      </c>
      <c r="AG259" t="s">
        <v>69</v>
      </c>
      <c r="AI259" t="s">
        <v>71</v>
      </c>
    </row>
    <row r="260" spans="1:35" x14ac:dyDescent="0.2">
      <c r="A260" t="s">
        <v>68</v>
      </c>
      <c r="C260">
        <v>49249.671999999999</v>
      </c>
      <c r="E260">
        <f t="shared" si="19"/>
        <v>9500.9989190353463</v>
      </c>
      <c r="F260">
        <f t="shared" si="20"/>
        <v>9501</v>
      </c>
      <c r="G260">
        <f>+C260-(C$7+F260*C$8)</f>
        <v>-3.6543300011544488E-3</v>
      </c>
      <c r="L260">
        <f>+G260</f>
        <v>-3.6543300011544488E-3</v>
      </c>
      <c r="P260">
        <f t="shared" si="23"/>
        <v>-6.9077316016726065E-2</v>
      </c>
      <c r="R260" s="2">
        <f t="shared" si="22"/>
        <v>34231.171999999999</v>
      </c>
    </row>
    <row r="261" spans="1:35" x14ac:dyDescent="0.2">
      <c r="A261" t="s">
        <v>170</v>
      </c>
      <c r="C261">
        <v>49550.531000000003</v>
      </c>
      <c r="E261">
        <f t="shared" si="19"/>
        <v>9589.9941505688548</v>
      </c>
      <c r="F261">
        <f t="shared" si="20"/>
        <v>9590</v>
      </c>
      <c r="M261" s="12">
        <v>-1.9774699998379219E-2</v>
      </c>
      <c r="P261">
        <f t="shared" si="23"/>
        <v>-6.4452219569767655E-2</v>
      </c>
      <c r="R261" s="2">
        <f t="shared" si="22"/>
        <v>34532.031000000003</v>
      </c>
      <c r="AD261" t="s">
        <v>101</v>
      </c>
      <c r="AE261">
        <v>16</v>
      </c>
      <c r="AG261" t="s">
        <v>164</v>
      </c>
      <c r="AI261" t="s">
        <v>71</v>
      </c>
    </row>
    <row r="262" spans="1:35" x14ac:dyDescent="0.2">
      <c r="A262" t="s">
        <v>172</v>
      </c>
      <c r="C262">
        <v>49550.548999999999</v>
      </c>
      <c r="D262">
        <v>0.01</v>
      </c>
      <c r="E262">
        <f t="shared" si="19"/>
        <v>9589.9994750370188</v>
      </c>
      <c r="F262">
        <f t="shared" si="20"/>
        <v>9590</v>
      </c>
      <c r="M262" s="12">
        <v>-1.7747000019880943E-3</v>
      </c>
      <c r="P262">
        <f t="shared" si="23"/>
        <v>-6.4452219569767655E-2</v>
      </c>
      <c r="R262" s="2">
        <f t="shared" si="22"/>
        <v>34532.048999999999</v>
      </c>
      <c r="AD262" t="s">
        <v>101</v>
      </c>
      <c r="AE262">
        <v>21</v>
      </c>
      <c r="AG262" t="s">
        <v>171</v>
      </c>
      <c r="AI262" t="s">
        <v>71</v>
      </c>
    </row>
    <row r="263" spans="1:35" x14ac:dyDescent="0.2">
      <c r="A263" t="s">
        <v>173</v>
      </c>
      <c r="C263">
        <v>49807.648000000001</v>
      </c>
      <c r="D263">
        <v>5.0000000000000001E-3</v>
      </c>
      <c r="E263">
        <f t="shared" si="19"/>
        <v>9666.0503328542472</v>
      </c>
      <c r="F263">
        <f t="shared" si="20"/>
        <v>9666</v>
      </c>
      <c r="M263" s="12">
        <v>0.17015622000326402</v>
      </c>
      <c r="P263">
        <f t="shared" si="23"/>
        <v>-6.050269900832006E-2</v>
      </c>
      <c r="R263" s="2">
        <f t="shared" si="22"/>
        <v>34789.148000000001</v>
      </c>
      <c r="AE263">
        <v>7</v>
      </c>
      <c r="AG263" t="s">
        <v>72</v>
      </c>
      <c r="AI263" t="s">
        <v>71</v>
      </c>
    </row>
    <row r="264" spans="1:35" x14ac:dyDescent="0.2">
      <c r="A264" t="s">
        <v>173</v>
      </c>
      <c r="C264">
        <v>49878.468999999997</v>
      </c>
      <c r="D264">
        <v>5.0000000000000001E-3</v>
      </c>
      <c r="E264">
        <f t="shared" si="19"/>
        <v>9686.9994528487769</v>
      </c>
      <c r="F264">
        <f t="shared" si="20"/>
        <v>9687</v>
      </c>
      <c r="M264" s="12">
        <v>-1.849710002716165E-3</v>
      </c>
      <c r="P264">
        <f t="shared" si="23"/>
        <v>-5.941138411634117E-2</v>
      </c>
      <c r="R264" s="2">
        <f t="shared" si="22"/>
        <v>34859.968999999997</v>
      </c>
      <c r="AD264" t="s">
        <v>101</v>
      </c>
      <c r="AE264">
        <v>11</v>
      </c>
      <c r="AG264" t="s">
        <v>69</v>
      </c>
      <c r="AI264" t="s">
        <v>71</v>
      </c>
    </row>
    <row r="265" spans="1:35" x14ac:dyDescent="0.2">
      <c r="A265" t="s">
        <v>173</v>
      </c>
      <c r="C265">
        <v>49894.485999999997</v>
      </c>
      <c r="D265">
        <v>6.0000000000000001E-3</v>
      </c>
      <c r="E265">
        <f t="shared" si="19"/>
        <v>9691.7373421041157</v>
      </c>
      <c r="F265">
        <f t="shared" si="20"/>
        <v>9691.5</v>
      </c>
      <c r="M265" s="12">
        <v>0.80236330499610631</v>
      </c>
      <c r="P265">
        <f t="shared" si="23"/>
        <v>-5.9177530925202837E-2</v>
      </c>
      <c r="R265" s="2">
        <f t="shared" si="22"/>
        <v>34875.985999999997</v>
      </c>
      <c r="AE265">
        <v>7</v>
      </c>
      <c r="AG265" t="s">
        <v>69</v>
      </c>
      <c r="AI265" t="s">
        <v>71</v>
      </c>
    </row>
    <row r="266" spans="1:35" x14ac:dyDescent="0.2">
      <c r="A266" t="s">
        <v>174</v>
      </c>
      <c r="C266">
        <v>49929.504999999997</v>
      </c>
      <c r="D266">
        <v>7.0000000000000001E-3</v>
      </c>
      <c r="E266">
        <f t="shared" si="19"/>
        <v>9702.0960949187956</v>
      </c>
      <c r="F266">
        <f t="shared" si="20"/>
        <v>9702</v>
      </c>
      <c r="M266" s="12">
        <v>0.32486033999157371</v>
      </c>
      <c r="P266">
        <f t="shared" si="23"/>
        <v>-5.8631873479213392E-2</v>
      </c>
      <c r="R266" s="2">
        <f t="shared" si="22"/>
        <v>34911.004999999997</v>
      </c>
      <c r="AE266">
        <v>8</v>
      </c>
      <c r="AG266" t="s">
        <v>69</v>
      </c>
      <c r="AI266" t="s">
        <v>71</v>
      </c>
    </row>
    <row r="267" spans="1:35" x14ac:dyDescent="0.2">
      <c r="A267" t="s">
        <v>175</v>
      </c>
      <c r="C267">
        <v>50040.294000000002</v>
      </c>
      <c r="D267">
        <v>5.0000000000000001E-3</v>
      </c>
      <c r="E267">
        <f t="shared" si="19"/>
        <v>9734.8679006695493</v>
      </c>
      <c r="F267">
        <f t="shared" si="20"/>
        <v>9735</v>
      </c>
      <c r="M267" s="12">
        <v>-0.44657755000662291</v>
      </c>
      <c r="P267">
        <f t="shared" si="23"/>
        <v>-5.6916950077532169E-2</v>
      </c>
      <c r="R267" s="2">
        <f t="shared" si="22"/>
        <v>35021.794000000002</v>
      </c>
      <c r="AE267">
        <v>12</v>
      </c>
      <c r="AG267" t="s">
        <v>69</v>
      </c>
      <c r="AI267" t="s">
        <v>71</v>
      </c>
    </row>
    <row r="268" spans="1:35" x14ac:dyDescent="0.2">
      <c r="A268" t="s">
        <v>175</v>
      </c>
      <c r="C268">
        <v>50040.294999999998</v>
      </c>
      <c r="D268">
        <v>6.0000000000000001E-3</v>
      </c>
      <c r="E268">
        <f t="shared" si="19"/>
        <v>9734.8681964733369</v>
      </c>
      <c r="F268">
        <f t="shared" si="20"/>
        <v>9735</v>
      </c>
      <c r="M268" s="12">
        <v>-0.44557755001005717</v>
      </c>
      <c r="P268">
        <f t="shared" si="23"/>
        <v>-5.6916950077532169E-2</v>
      </c>
      <c r="R268" s="2">
        <f t="shared" si="22"/>
        <v>35021.794999999998</v>
      </c>
      <c r="AE268">
        <v>5</v>
      </c>
      <c r="AG268" t="s">
        <v>72</v>
      </c>
      <c r="AI268" t="s">
        <v>71</v>
      </c>
    </row>
    <row r="269" spans="1:35" x14ac:dyDescent="0.2">
      <c r="A269" t="s">
        <v>29</v>
      </c>
      <c r="C269">
        <v>50287.517800000001</v>
      </c>
      <c r="D269" s="13">
        <v>8.9999999999999998E-4</v>
      </c>
      <c r="E269">
        <f t="shared" si="19"/>
        <v>9807.9976369300366</v>
      </c>
      <c r="F269">
        <f t="shared" si="20"/>
        <v>9808</v>
      </c>
      <c r="G269">
        <f>+C269-(C$7+F269*C$8)</f>
        <v>-7.9886400053510442E-3</v>
      </c>
      <c r="K269">
        <f>+G269</f>
        <v>-7.9886400053510442E-3</v>
      </c>
      <c r="P269">
        <f t="shared" si="23"/>
        <v>-5.312333164351013E-2</v>
      </c>
      <c r="R269" s="2">
        <f t="shared" si="22"/>
        <v>35269.017800000001</v>
      </c>
    </row>
    <row r="270" spans="1:35" x14ac:dyDescent="0.2">
      <c r="A270" t="s">
        <v>177</v>
      </c>
      <c r="C270">
        <v>50319.481</v>
      </c>
      <c r="D270">
        <v>4.0000000000000001E-3</v>
      </c>
      <c r="E270">
        <f t="shared" si="19"/>
        <v>9817.452472532601</v>
      </c>
      <c r="F270">
        <f t="shared" si="20"/>
        <v>9817.5</v>
      </c>
      <c r="M270" s="12">
        <v>-0.16067227500025183</v>
      </c>
      <c r="P270">
        <f t="shared" si="23"/>
        <v>-5.2629641573329167E-2</v>
      </c>
      <c r="R270" s="2">
        <f t="shared" si="22"/>
        <v>35300.981</v>
      </c>
      <c r="AE270">
        <v>28</v>
      </c>
      <c r="AG270" t="s">
        <v>176</v>
      </c>
      <c r="AI270" t="s">
        <v>71</v>
      </c>
    </row>
    <row r="271" spans="1:35" x14ac:dyDescent="0.2">
      <c r="A271" t="s">
        <v>178</v>
      </c>
      <c r="C271">
        <v>50370.442999999999</v>
      </c>
      <c r="D271">
        <v>6.0000000000000001E-3</v>
      </c>
      <c r="E271">
        <f t="shared" si="19"/>
        <v>9832.5272251223869</v>
      </c>
      <c r="F271">
        <f t="shared" si="20"/>
        <v>9832.5</v>
      </c>
      <c r="M271" s="12">
        <v>9.2037775000790134E-2</v>
      </c>
      <c r="P271">
        <f t="shared" si="23"/>
        <v>-5.1850130936201388E-2</v>
      </c>
      <c r="R271" s="2">
        <f t="shared" si="22"/>
        <v>35351.942999999999</v>
      </c>
      <c r="AE271">
        <v>10</v>
      </c>
      <c r="AG271" t="s">
        <v>69</v>
      </c>
      <c r="AI271" t="s">
        <v>71</v>
      </c>
    </row>
    <row r="272" spans="1:35" x14ac:dyDescent="0.2">
      <c r="A272" t="s">
        <v>178</v>
      </c>
      <c r="C272">
        <v>50379.31</v>
      </c>
      <c r="D272">
        <v>5.0000000000000001E-3</v>
      </c>
      <c r="E272">
        <f t="shared" si="19"/>
        <v>9835.1501173011402</v>
      </c>
      <c r="F272">
        <f t="shared" si="20"/>
        <v>9835</v>
      </c>
      <c r="M272" s="12">
        <v>0.50748944999941159</v>
      </c>
      <c r="P272">
        <f t="shared" si="23"/>
        <v>-5.1720212496680018E-2</v>
      </c>
      <c r="R272" s="2">
        <f t="shared" si="22"/>
        <v>35360.81</v>
      </c>
      <c r="AE272">
        <v>9</v>
      </c>
      <c r="AG272" t="s">
        <v>69</v>
      </c>
      <c r="AI272" t="s">
        <v>71</v>
      </c>
    </row>
    <row r="273" spans="1:35" x14ac:dyDescent="0.2">
      <c r="A273" t="s">
        <v>179</v>
      </c>
      <c r="C273">
        <v>50718.321000000004</v>
      </c>
      <c r="D273">
        <v>5.0000000000000001E-3</v>
      </c>
      <c r="E273">
        <f t="shared" si="19"/>
        <v>9935.430854913795</v>
      </c>
      <c r="F273">
        <f t="shared" si="20"/>
        <v>9935.5</v>
      </c>
      <c r="M273" s="12">
        <v>-0.23375321499042911</v>
      </c>
      <c r="P273">
        <f t="shared" si="23"/>
        <v>-4.6497491227923682E-2</v>
      </c>
      <c r="R273" s="2">
        <f t="shared" si="22"/>
        <v>35699.821000000004</v>
      </c>
      <c r="AE273">
        <v>8</v>
      </c>
      <c r="AG273" t="s">
        <v>69</v>
      </c>
      <c r="AI273" t="s">
        <v>71</v>
      </c>
    </row>
    <row r="274" spans="1:35" x14ac:dyDescent="0.2">
      <c r="A274" s="11"/>
      <c r="D274" s="6"/>
      <c r="R274" s="2"/>
    </row>
    <row r="275" spans="1:35" x14ac:dyDescent="0.2">
      <c r="A275" s="17"/>
      <c r="C275" s="15"/>
      <c r="D275" s="15"/>
      <c r="M275" s="12"/>
      <c r="R275" s="2"/>
    </row>
    <row r="276" spans="1:35" x14ac:dyDescent="0.2">
      <c r="D276" s="6"/>
      <c r="R276" s="2"/>
    </row>
    <row r="277" spans="1:35" x14ac:dyDescent="0.2">
      <c r="A277" s="17"/>
      <c r="B277" s="14"/>
      <c r="C277" s="15"/>
      <c r="M277" s="12"/>
      <c r="R277" s="2"/>
    </row>
    <row r="278" spans="1:35" x14ac:dyDescent="0.2">
      <c r="A278" s="18"/>
      <c r="B278" s="14"/>
      <c r="C278" s="15"/>
      <c r="D278" s="15"/>
      <c r="M278" s="12"/>
      <c r="R278" s="2"/>
    </row>
    <row r="279" spans="1:35" x14ac:dyDescent="0.2">
      <c r="A279" s="18"/>
      <c r="C279" s="15"/>
      <c r="D279" s="15"/>
      <c r="M279" s="12"/>
      <c r="R279" s="2"/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39"/>
  <sheetViews>
    <sheetView topLeftCell="A459" workbookViewId="0">
      <selection activeCell="A197" sqref="A197:C503"/>
    </sheetView>
  </sheetViews>
  <sheetFormatPr defaultRowHeight="12.75" x14ac:dyDescent="0.2"/>
  <cols>
    <col min="1" max="1" width="19.7109375" style="19" customWidth="1"/>
    <col min="2" max="2" width="4.42578125" style="21" customWidth="1"/>
    <col min="3" max="3" width="12.7109375" style="19" customWidth="1"/>
    <col min="4" max="4" width="5.42578125" style="21" customWidth="1"/>
    <col min="5" max="5" width="14.85546875" style="21" customWidth="1"/>
    <col min="6" max="6" width="9.140625" style="21"/>
    <col min="7" max="7" width="12" style="21" customWidth="1"/>
    <col min="8" max="8" width="14.140625" style="19" customWidth="1"/>
    <col min="9" max="9" width="22.570312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03125" style="21" customWidth="1"/>
    <col min="14" max="14" width="14.140625" style="21" customWidth="1"/>
    <col min="15" max="15" width="23.42578125" style="21" customWidth="1"/>
    <col min="16" max="16" width="16.5703125" style="21" customWidth="1"/>
    <col min="17" max="17" width="41" style="21" customWidth="1"/>
    <col min="18" max="16384" width="9.140625" style="21"/>
  </cols>
  <sheetData>
    <row r="1" spans="1:16" ht="15.75" x14ac:dyDescent="0.25">
      <c r="A1" s="46" t="s">
        <v>221</v>
      </c>
      <c r="I1" s="47" t="s">
        <v>222</v>
      </c>
      <c r="J1" s="48" t="s">
        <v>211</v>
      </c>
    </row>
    <row r="2" spans="1:16" x14ac:dyDescent="0.2">
      <c r="I2" s="49" t="s">
        <v>223</v>
      </c>
      <c r="J2" s="50" t="s">
        <v>224</v>
      </c>
    </row>
    <row r="3" spans="1:16" x14ac:dyDescent="0.2">
      <c r="A3" s="51" t="s">
        <v>225</v>
      </c>
      <c r="I3" s="49" t="s">
        <v>226</v>
      </c>
      <c r="J3" s="50" t="s">
        <v>227</v>
      </c>
    </row>
    <row r="4" spans="1:16" x14ac:dyDescent="0.2">
      <c r="I4" s="49" t="s">
        <v>228</v>
      </c>
      <c r="J4" s="50" t="s">
        <v>227</v>
      </c>
    </row>
    <row r="5" spans="1:16" ht="13.5" thickBot="1" x14ac:dyDescent="0.25">
      <c r="I5" s="52" t="s">
        <v>229</v>
      </c>
      <c r="J5" s="53" t="s">
        <v>206</v>
      </c>
    </row>
    <row r="10" spans="1:16" ht="13.5" thickBot="1" x14ac:dyDescent="0.25"/>
    <row r="11" spans="1:16" ht="12.75" customHeight="1" thickBot="1" x14ac:dyDescent="0.25">
      <c r="A11" s="19" t="str">
        <f t="shared" ref="A11:A74" si="0">P11</f>
        <v> AJ 69.316 </v>
      </c>
      <c r="B11" s="6" t="str">
        <f t="shared" ref="B11:B74" si="1">IF(H11=INT(H11),"I","II")</f>
        <v>I</v>
      </c>
      <c r="C11" s="19">
        <f t="shared" ref="C11:C74" si="2">1*G11</f>
        <v>34516.925000000003</v>
      </c>
      <c r="D11" s="21" t="str">
        <f t="shared" ref="D11:D74" si="3">VLOOKUP(F11,I$1:J$5,2,FALSE)</f>
        <v>vis</v>
      </c>
      <c r="E11" s="54">
        <f>VLOOKUP(C11,Active!C$21:E$970,3,FALSE)</f>
        <v>5142.9965644786162</v>
      </c>
      <c r="F11" s="6" t="s">
        <v>229</v>
      </c>
      <c r="G11" s="21" t="str">
        <f t="shared" ref="G11:G74" si="4">MID(I11,3,LEN(I11)-3)</f>
        <v>34516.925</v>
      </c>
      <c r="H11" s="19">
        <f t="shared" ref="H11:H74" si="5">1*K11</f>
        <v>5143</v>
      </c>
      <c r="I11" s="55" t="s">
        <v>742</v>
      </c>
      <c r="J11" s="56" t="s">
        <v>743</v>
      </c>
      <c r="K11" s="55">
        <v>5143</v>
      </c>
      <c r="L11" s="55" t="s">
        <v>376</v>
      </c>
      <c r="M11" s="56" t="s">
        <v>686</v>
      </c>
      <c r="N11" s="56" t="s">
        <v>202</v>
      </c>
      <c r="O11" s="57" t="s">
        <v>744</v>
      </c>
      <c r="P11" s="57" t="s">
        <v>745</v>
      </c>
    </row>
    <row r="12" spans="1:16" ht="12.75" customHeight="1" thickBot="1" x14ac:dyDescent="0.25">
      <c r="A12" s="19" t="str">
        <f t="shared" si="0"/>
        <v>BAVM 18 </v>
      </c>
      <c r="B12" s="6" t="str">
        <f t="shared" si="1"/>
        <v>I</v>
      </c>
      <c r="C12" s="19">
        <f t="shared" si="2"/>
        <v>38624.385999999999</v>
      </c>
      <c r="D12" s="21" t="str">
        <f t="shared" si="3"/>
        <v>vis</v>
      </c>
      <c r="E12" s="54">
        <f>VLOOKUP(C12,Active!C$21:E$970,3,FALSE)</f>
        <v>6357.9990829668468</v>
      </c>
      <c r="F12" s="6" t="s">
        <v>229</v>
      </c>
      <c r="G12" s="21" t="str">
        <f t="shared" si="4"/>
        <v>38624.386</v>
      </c>
      <c r="H12" s="19">
        <f t="shared" si="5"/>
        <v>6358</v>
      </c>
      <c r="I12" s="55" t="s">
        <v>824</v>
      </c>
      <c r="J12" s="56" t="s">
        <v>825</v>
      </c>
      <c r="K12" s="55">
        <v>6358</v>
      </c>
      <c r="L12" s="55" t="s">
        <v>230</v>
      </c>
      <c r="M12" s="56" t="s">
        <v>259</v>
      </c>
      <c r="N12" s="56"/>
      <c r="O12" s="57" t="s">
        <v>826</v>
      </c>
      <c r="P12" s="58" t="s">
        <v>823</v>
      </c>
    </row>
    <row r="13" spans="1:16" ht="12.75" customHeight="1" thickBot="1" x14ac:dyDescent="0.25">
      <c r="A13" s="19" t="str">
        <f t="shared" si="0"/>
        <v>BAVM 18 </v>
      </c>
      <c r="B13" s="6" t="str">
        <f t="shared" si="1"/>
        <v>I</v>
      </c>
      <c r="C13" s="19">
        <f t="shared" si="2"/>
        <v>38668.343000000001</v>
      </c>
      <c r="D13" s="21" t="str">
        <f t="shared" si="3"/>
        <v>vis</v>
      </c>
      <c r="E13" s="54">
        <f>VLOOKUP(C13,Active!C$21:E$970,3,FALSE)</f>
        <v>6371.0017300291538</v>
      </c>
      <c r="F13" s="6" t="s">
        <v>229</v>
      </c>
      <c r="G13" s="21" t="str">
        <f t="shared" si="4"/>
        <v>38668.343</v>
      </c>
      <c r="H13" s="19">
        <f t="shared" si="5"/>
        <v>6371</v>
      </c>
      <c r="I13" s="55" t="s">
        <v>827</v>
      </c>
      <c r="J13" s="56" t="s">
        <v>828</v>
      </c>
      <c r="K13" s="55">
        <v>6371</v>
      </c>
      <c r="L13" s="55" t="s">
        <v>249</v>
      </c>
      <c r="M13" s="56" t="s">
        <v>259</v>
      </c>
      <c r="N13" s="56"/>
      <c r="O13" s="57" t="s">
        <v>826</v>
      </c>
      <c r="P13" s="58" t="s">
        <v>823</v>
      </c>
    </row>
    <row r="14" spans="1:16" ht="12.75" customHeight="1" thickBot="1" x14ac:dyDescent="0.25">
      <c r="A14" s="19" t="str">
        <f t="shared" si="0"/>
        <v>BAVM 18 </v>
      </c>
      <c r="B14" s="6" t="str">
        <f t="shared" si="1"/>
        <v>I</v>
      </c>
      <c r="C14" s="19">
        <f t="shared" si="2"/>
        <v>38935.417000000001</v>
      </c>
      <c r="D14" s="21" t="str">
        <f t="shared" si="3"/>
        <v>vis</v>
      </c>
      <c r="E14" s="54">
        <f>VLOOKUP(C14,Active!C$21:E$970,3,FALSE)</f>
        <v>6450.0032306210587</v>
      </c>
      <c r="F14" s="6" t="s">
        <v>229</v>
      </c>
      <c r="G14" s="21" t="str">
        <f t="shared" si="4"/>
        <v>38935.417</v>
      </c>
      <c r="H14" s="19">
        <f t="shared" si="5"/>
        <v>6450</v>
      </c>
      <c r="I14" s="55" t="s">
        <v>829</v>
      </c>
      <c r="J14" s="56" t="s">
        <v>830</v>
      </c>
      <c r="K14" s="55">
        <v>6450</v>
      </c>
      <c r="L14" s="55" t="s">
        <v>429</v>
      </c>
      <c r="M14" s="56" t="s">
        <v>259</v>
      </c>
      <c r="N14" s="56"/>
      <c r="O14" s="57" t="s">
        <v>826</v>
      </c>
      <c r="P14" s="58" t="s">
        <v>823</v>
      </c>
    </row>
    <row r="15" spans="1:16" ht="12.75" customHeight="1" thickBot="1" x14ac:dyDescent="0.25">
      <c r="A15" s="19" t="str">
        <f t="shared" si="0"/>
        <v>IBVS 111 </v>
      </c>
      <c r="B15" s="6" t="str">
        <f t="shared" si="1"/>
        <v>I</v>
      </c>
      <c r="C15" s="19">
        <f t="shared" si="2"/>
        <v>38938.796000000002</v>
      </c>
      <c r="D15" s="21" t="str">
        <f t="shared" si="3"/>
        <v>vis</v>
      </c>
      <c r="E15" s="54">
        <f>VLOOKUP(C15,Active!C$21:E$970,3,FALSE)</f>
        <v>6451.0027516171131</v>
      </c>
      <c r="F15" s="6" t="s">
        <v>229</v>
      </c>
      <c r="G15" s="21" t="str">
        <f t="shared" si="4"/>
        <v>38938.796</v>
      </c>
      <c r="H15" s="19">
        <f t="shared" si="5"/>
        <v>6451</v>
      </c>
      <c r="I15" s="55" t="s">
        <v>831</v>
      </c>
      <c r="J15" s="56" t="s">
        <v>832</v>
      </c>
      <c r="K15" s="55">
        <v>6451</v>
      </c>
      <c r="L15" s="55" t="s">
        <v>288</v>
      </c>
      <c r="M15" s="56" t="s">
        <v>259</v>
      </c>
      <c r="N15" s="56"/>
      <c r="O15" s="57" t="s">
        <v>833</v>
      </c>
      <c r="P15" s="58" t="s">
        <v>834</v>
      </c>
    </row>
    <row r="16" spans="1:16" ht="12.75" customHeight="1" thickBot="1" x14ac:dyDescent="0.25">
      <c r="A16" s="19" t="str">
        <f t="shared" si="0"/>
        <v>IBVS 111 </v>
      </c>
      <c r="B16" s="6" t="str">
        <f t="shared" si="1"/>
        <v>I</v>
      </c>
      <c r="C16" s="19">
        <f t="shared" si="2"/>
        <v>38955.696000000004</v>
      </c>
      <c r="D16" s="21" t="str">
        <f t="shared" si="3"/>
        <v>vis</v>
      </c>
      <c r="E16" s="54">
        <f>VLOOKUP(C16,Active!C$21:E$970,3,FALSE)</f>
        <v>6456.0018356163164</v>
      </c>
      <c r="F16" s="6" t="s">
        <v>229</v>
      </c>
      <c r="G16" s="21" t="str">
        <f t="shared" si="4"/>
        <v>38955.696</v>
      </c>
      <c r="H16" s="19">
        <f t="shared" si="5"/>
        <v>6456</v>
      </c>
      <c r="I16" s="55" t="s">
        <v>835</v>
      </c>
      <c r="J16" s="56" t="s">
        <v>836</v>
      </c>
      <c r="K16" s="55">
        <v>6456</v>
      </c>
      <c r="L16" s="55" t="s">
        <v>249</v>
      </c>
      <c r="M16" s="56" t="s">
        <v>259</v>
      </c>
      <c r="N16" s="56"/>
      <c r="O16" s="57" t="s">
        <v>833</v>
      </c>
      <c r="P16" s="58" t="s">
        <v>834</v>
      </c>
    </row>
    <row r="17" spans="1:16" ht="12.75" customHeight="1" thickBot="1" x14ac:dyDescent="0.25">
      <c r="A17" s="19" t="str">
        <f t="shared" si="0"/>
        <v>BAVM 18 </v>
      </c>
      <c r="B17" s="6" t="str">
        <f t="shared" si="1"/>
        <v>I</v>
      </c>
      <c r="C17" s="19">
        <f t="shared" si="2"/>
        <v>39023.315000000002</v>
      </c>
      <c r="D17" s="21" t="str">
        <f t="shared" si="3"/>
        <v>vis</v>
      </c>
      <c r="E17" s="54">
        <f>VLOOKUP(C17,Active!C$21:E$970,3,FALSE)</f>
        <v>6476.0037918850812</v>
      </c>
      <c r="F17" s="6" t="s">
        <v>229</v>
      </c>
      <c r="G17" s="21" t="str">
        <f t="shared" si="4"/>
        <v>39023.315</v>
      </c>
      <c r="H17" s="19">
        <f t="shared" si="5"/>
        <v>6476</v>
      </c>
      <c r="I17" s="55" t="s">
        <v>843</v>
      </c>
      <c r="J17" s="56" t="s">
        <v>844</v>
      </c>
      <c r="K17" s="55">
        <v>6476</v>
      </c>
      <c r="L17" s="55" t="s">
        <v>845</v>
      </c>
      <c r="M17" s="56" t="s">
        <v>259</v>
      </c>
      <c r="N17" s="56"/>
      <c r="O17" s="57" t="s">
        <v>826</v>
      </c>
      <c r="P17" s="58" t="s">
        <v>823</v>
      </c>
    </row>
    <row r="18" spans="1:16" ht="12.75" customHeight="1" thickBot="1" x14ac:dyDescent="0.25">
      <c r="A18" s="19" t="str">
        <f t="shared" si="0"/>
        <v> ORI 98 </v>
      </c>
      <c r="B18" s="6" t="str">
        <f t="shared" si="1"/>
        <v>I</v>
      </c>
      <c r="C18" s="19">
        <f t="shared" si="2"/>
        <v>39317.42</v>
      </c>
      <c r="D18" s="21" t="str">
        <f t="shared" si="3"/>
        <v>vis</v>
      </c>
      <c r="E18" s="54">
        <f>VLOOKUP(C18,Active!C$21:E$970,3,FALSE)</f>
        <v>6563.0011646416269</v>
      </c>
      <c r="F18" s="6" t="s">
        <v>229</v>
      </c>
      <c r="G18" s="21" t="str">
        <f t="shared" si="4"/>
        <v>39317.420</v>
      </c>
      <c r="H18" s="19">
        <f t="shared" si="5"/>
        <v>6563</v>
      </c>
      <c r="I18" s="55" t="s">
        <v>852</v>
      </c>
      <c r="J18" s="56" t="s">
        <v>853</v>
      </c>
      <c r="K18" s="55">
        <v>6563</v>
      </c>
      <c r="L18" s="55" t="s">
        <v>508</v>
      </c>
      <c r="M18" s="56" t="s">
        <v>259</v>
      </c>
      <c r="N18" s="56"/>
      <c r="O18" s="57" t="s">
        <v>854</v>
      </c>
      <c r="P18" s="57" t="s">
        <v>855</v>
      </c>
    </row>
    <row r="19" spans="1:16" ht="12.75" customHeight="1" thickBot="1" x14ac:dyDescent="0.25">
      <c r="A19" s="19" t="str">
        <f t="shared" si="0"/>
        <v> ORI 98 </v>
      </c>
      <c r="B19" s="6" t="str">
        <f t="shared" si="1"/>
        <v>I</v>
      </c>
      <c r="C19" s="19">
        <f t="shared" si="2"/>
        <v>39317.423000000003</v>
      </c>
      <c r="D19" s="21" t="str">
        <f t="shared" si="3"/>
        <v>vis</v>
      </c>
      <c r="E19" s="54">
        <f>VLOOKUP(C19,Active!C$21:E$970,3,FALSE)</f>
        <v>6563.0020520529888</v>
      </c>
      <c r="F19" s="6" t="s">
        <v>229</v>
      </c>
      <c r="G19" s="21" t="str">
        <f t="shared" si="4"/>
        <v>39317.423</v>
      </c>
      <c r="H19" s="19">
        <f t="shared" si="5"/>
        <v>6563</v>
      </c>
      <c r="I19" s="55" t="s">
        <v>856</v>
      </c>
      <c r="J19" s="56" t="s">
        <v>857</v>
      </c>
      <c r="K19" s="55">
        <v>6563</v>
      </c>
      <c r="L19" s="55" t="s">
        <v>294</v>
      </c>
      <c r="M19" s="56" t="s">
        <v>259</v>
      </c>
      <c r="N19" s="56"/>
      <c r="O19" s="57" t="s">
        <v>826</v>
      </c>
      <c r="P19" s="57" t="s">
        <v>855</v>
      </c>
    </row>
    <row r="20" spans="1:16" ht="12.75" customHeight="1" thickBot="1" x14ac:dyDescent="0.25">
      <c r="A20" s="19" t="str">
        <f t="shared" si="0"/>
        <v>IBVS 154 </v>
      </c>
      <c r="B20" s="6" t="str">
        <f t="shared" si="1"/>
        <v>I</v>
      </c>
      <c r="C20" s="19">
        <f t="shared" si="2"/>
        <v>39320.798000000003</v>
      </c>
      <c r="D20" s="21" t="str">
        <f t="shared" si="3"/>
        <v>vis</v>
      </c>
      <c r="E20" s="54">
        <f>VLOOKUP(C20,Active!C$21:E$970,3,FALSE)</f>
        <v>6564.0003898338955</v>
      </c>
      <c r="F20" s="6" t="s">
        <v>229</v>
      </c>
      <c r="G20" s="21" t="str">
        <f t="shared" si="4"/>
        <v>39320.798</v>
      </c>
      <c r="H20" s="19">
        <f t="shared" si="5"/>
        <v>6564</v>
      </c>
      <c r="I20" s="55" t="s">
        <v>858</v>
      </c>
      <c r="J20" s="56" t="s">
        <v>859</v>
      </c>
      <c r="K20" s="55">
        <v>6564</v>
      </c>
      <c r="L20" s="55" t="s">
        <v>279</v>
      </c>
      <c r="M20" s="56" t="s">
        <v>259</v>
      </c>
      <c r="N20" s="56"/>
      <c r="O20" s="57" t="s">
        <v>860</v>
      </c>
      <c r="P20" s="58" t="s">
        <v>861</v>
      </c>
    </row>
    <row r="21" spans="1:16" ht="12.75" customHeight="1" thickBot="1" x14ac:dyDescent="0.25">
      <c r="A21" s="19" t="str">
        <f t="shared" si="0"/>
        <v>IBVS 180 </v>
      </c>
      <c r="B21" s="6" t="str">
        <f t="shared" si="1"/>
        <v>I</v>
      </c>
      <c r="C21" s="19">
        <f t="shared" si="2"/>
        <v>39337.697999999997</v>
      </c>
      <c r="D21" s="21" t="str">
        <f t="shared" si="3"/>
        <v>vis</v>
      </c>
      <c r="E21" s="54">
        <f>VLOOKUP(C21,Active!C$21:E$970,3,FALSE)</f>
        <v>6568.999473833097</v>
      </c>
      <c r="F21" s="6" t="s">
        <v>229</v>
      </c>
      <c r="G21" s="21" t="str">
        <f t="shared" si="4"/>
        <v>39337.698</v>
      </c>
      <c r="H21" s="19">
        <f t="shared" si="5"/>
        <v>6569</v>
      </c>
      <c r="I21" s="55" t="s">
        <v>862</v>
      </c>
      <c r="J21" s="56" t="s">
        <v>863</v>
      </c>
      <c r="K21" s="55">
        <v>6569</v>
      </c>
      <c r="L21" s="55" t="s">
        <v>274</v>
      </c>
      <c r="M21" s="56" t="s">
        <v>259</v>
      </c>
      <c r="N21" s="56"/>
      <c r="O21" s="57" t="s">
        <v>833</v>
      </c>
      <c r="P21" s="58" t="s">
        <v>864</v>
      </c>
    </row>
    <row r="22" spans="1:16" ht="12.75" customHeight="1" thickBot="1" x14ac:dyDescent="0.25">
      <c r="A22" s="19" t="str">
        <f t="shared" si="0"/>
        <v> ORI 100 </v>
      </c>
      <c r="B22" s="6" t="str">
        <f t="shared" si="1"/>
        <v>I</v>
      </c>
      <c r="C22" s="19">
        <f t="shared" si="2"/>
        <v>39388.410000000003</v>
      </c>
      <c r="D22" s="21" t="str">
        <f t="shared" si="3"/>
        <v>vis</v>
      </c>
      <c r="E22" s="54">
        <f>VLOOKUP(C22,Active!C$21:E$970,3,FALSE)</f>
        <v>6584.0002754761517</v>
      </c>
      <c r="F22" s="6" t="s">
        <v>229</v>
      </c>
      <c r="G22" s="21" t="str">
        <f t="shared" si="4"/>
        <v>39388.410</v>
      </c>
      <c r="H22" s="19">
        <f t="shared" si="5"/>
        <v>6584</v>
      </c>
      <c r="I22" s="55" t="s">
        <v>865</v>
      </c>
      <c r="J22" s="56" t="s">
        <v>866</v>
      </c>
      <c r="K22" s="55">
        <v>6584</v>
      </c>
      <c r="L22" s="55" t="s">
        <v>279</v>
      </c>
      <c r="M22" s="56" t="s">
        <v>259</v>
      </c>
      <c r="N22" s="56"/>
      <c r="O22" s="57" t="s">
        <v>826</v>
      </c>
      <c r="P22" s="57" t="s">
        <v>867</v>
      </c>
    </row>
    <row r="23" spans="1:16" ht="12.75" customHeight="1" thickBot="1" x14ac:dyDescent="0.25">
      <c r="A23" s="19" t="str">
        <f t="shared" si="0"/>
        <v> ORI 100 </v>
      </c>
      <c r="B23" s="6" t="str">
        <f t="shared" si="1"/>
        <v>I</v>
      </c>
      <c r="C23" s="19">
        <f t="shared" si="2"/>
        <v>39405.315000000002</v>
      </c>
      <c r="D23" s="21" t="str">
        <f t="shared" si="3"/>
        <v>vis</v>
      </c>
      <c r="E23" s="54">
        <f>VLOOKUP(C23,Active!C$21:E$970,3,FALSE)</f>
        <v>6589.0008384942885</v>
      </c>
      <c r="F23" s="6" t="s">
        <v>229</v>
      </c>
      <c r="G23" s="21" t="str">
        <f t="shared" si="4"/>
        <v>39405.315</v>
      </c>
      <c r="H23" s="19">
        <f t="shared" si="5"/>
        <v>6589</v>
      </c>
      <c r="I23" s="55" t="s">
        <v>870</v>
      </c>
      <c r="J23" s="56" t="s">
        <v>871</v>
      </c>
      <c r="K23" s="55">
        <v>6589</v>
      </c>
      <c r="L23" s="55" t="s">
        <v>291</v>
      </c>
      <c r="M23" s="56" t="s">
        <v>259</v>
      </c>
      <c r="N23" s="56"/>
      <c r="O23" s="57" t="s">
        <v>826</v>
      </c>
      <c r="P23" s="57" t="s">
        <v>867</v>
      </c>
    </row>
    <row r="24" spans="1:16" ht="12.75" customHeight="1" thickBot="1" x14ac:dyDescent="0.25">
      <c r="A24" s="19" t="str">
        <f t="shared" si="0"/>
        <v>IBVS 247 </v>
      </c>
      <c r="B24" s="6" t="str">
        <f t="shared" si="1"/>
        <v>I</v>
      </c>
      <c r="C24" s="19">
        <f t="shared" si="2"/>
        <v>39736.642999999996</v>
      </c>
      <c r="D24" s="21" t="str">
        <f t="shared" si="3"/>
        <v>vis</v>
      </c>
      <c r="E24" s="54">
        <f>VLOOKUP(C24,Active!C$21:E$970,3,FALSE)</f>
        <v>6687.0089156119202</v>
      </c>
      <c r="F24" s="6" t="s">
        <v>229</v>
      </c>
      <c r="G24" s="21" t="str">
        <f t="shared" si="4"/>
        <v>39736.643</v>
      </c>
      <c r="H24" s="19">
        <f t="shared" si="5"/>
        <v>6687</v>
      </c>
      <c r="I24" s="55" t="s">
        <v>881</v>
      </c>
      <c r="J24" s="56" t="s">
        <v>882</v>
      </c>
      <c r="K24" s="55">
        <v>6687</v>
      </c>
      <c r="L24" s="55" t="s">
        <v>883</v>
      </c>
      <c r="M24" s="56" t="s">
        <v>259</v>
      </c>
      <c r="N24" s="56"/>
      <c r="O24" s="57" t="s">
        <v>833</v>
      </c>
      <c r="P24" s="58" t="s">
        <v>884</v>
      </c>
    </row>
    <row r="25" spans="1:16" ht="12.75" customHeight="1" thickBot="1" x14ac:dyDescent="0.25">
      <c r="A25" s="19" t="str">
        <f t="shared" si="0"/>
        <v> ORI 108 </v>
      </c>
      <c r="B25" s="6" t="str">
        <f t="shared" si="1"/>
        <v>I</v>
      </c>
      <c r="C25" s="19">
        <f t="shared" si="2"/>
        <v>40010.449999999997</v>
      </c>
      <c r="D25" s="21" t="str">
        <f t="shared" si="3"/>
        <v>vis</v>
      </c>
      <c r="E25" s="54">
        <f>VLOOKUP(C25,Active!C$21:E$970,3,FALSE)</f>
        <v>6768.0020631012594</v>
      </c>
      <c r="F25" s="6" t="s">
        <v>229</v>
      </c>
      <c r="G25" s="21" t="str">
        <f t="shared" si="4"/>
        <v>40010.450</v>
      </c>
      <c r="H25" s="19">
        <f t="shared" si="5"/>
        <v>6768</v>
      </c>
      <c r="I25" s="55" t="s">
        <v>885</v>
      </c>
      <c r="J25" s="56" t="s">
        <v>886</v>
      </c>
      <c r="K25" s="55">
        <v>6768</v>
      </c>
      <c r="L25" s="55" t="s">
        <v>294</v>
      </c>
      <c r="M25" s="56" t="s">
        <v>259</v>
      </c>
      <c r="N25" s="56"/>
      <c r="O25" s="57" t="s">
        <v>826</v>
      </c>
      <c r="P25" s="57" t="s">
        <v>887</v>
      </c>
    </row>
    <row r="26" spans="1:16" ht="12.75" customHeight="1" thickBot="1" x14ac:dyDescent="0.25">
      <c r="A26" s="19" t="str">
        <f t="shared" si="0"/>
        <v> ORI 115 </v>
      </c>
      <c r="B26" s="6" t="str">
        <f t="shared" si="1"/>
        <v>I</v>
      </c>
      <c r="C26" s="19">
        <f t="shared" si="2"/>
        <v>40419.500999999997</v>
      </c>
      <c r="D26" s="21" t="str">
        <f t="shared" si="3"/>
        <v>vis</v>
      </c>
      <c r="E26" s="54">
        <f>VLOOKUP(C26,Active!C$21:E$970,3,FALSE)</f>
        <v>6889.0008979508484</v>
      </c>
      <c r="F26" s="6" t="s">
        <v>229</v>
      </c>
      <c r="G26" s="21" t="str">
        <f t="shared" si="4"/>
        <v>40419.501</v>
      </c>
      <c r="H26" s="19">
        <f t="shared" si="5"/>
        <v>6889</v>
      </c>
      <c r="I26" s="55" t="s">
        <v>905</v>
      </c>
      <c r="J26" s="56" t="s">
        <v>906</v>
      </c>
      <c r="K26" s="55">
        <v>6889</v>
      </c>
      <c r="L26" s="55" t="s">
        <v>291</v>
      </c>
      <c r="M26" s="56" t="s">
        <v>259</v>
      </c>
      <c r="N26" s="56"/>
      <c r="O26" s="57" t="s">
        <v>826</v>
      </c>
      <c r="P26" s="57" t="s">
        <v>907</v>
      </c>
    </row>
    <row r="27" spans="1:16" ht="12.75" customHeight="1" thickBot="1" x14ac:dyDescent="0.25">
      <c r="A27" s="19" t="str">
        <f t="shared" si="0"/>
        <v>IBVS 844 </v>
      </c>
      <c r="B27" s="6" t="str">
        <f t="shared" si="1"/>
        <v>I</v>
      </c>
      <c r="C27" s="19">
        <f t="shared" si="2"/>
        <v>40422.879500000003</v>
      </c>
      <c r="D27" s="21" t="str">
        <f t="shared" si="3"/>
        <v>vis</v>
      </c>
      <c r="E27" s="54">
        <f>VLOOKUP(C27,Active!C$21:E$970,3,FALSE)</f>
        <v>6890.0002710450108</v>
      </c>
      <c r="F27" s="6" t="s">
        <v>229</v>
      </c>
      <c r="G27" s="21" t="str">
        <f t="shared" si="4"/>
        <v>40422.8795</v>
      </c>
      <c r="H27" s="19">
        <f t="shared" si="5"/>
        <v>6890</v>
      </c>
      <c r="I27" s="55" t="s">
        <v>908</v>
      </c>
      <c r="J27" s="56" t="s">
        <v>909</v>
      </c>
      <c r="K27" s="55">
        <v>6890</v>
      </c>
      <c r="L27" s="55" t="s">
        <v>542</v>
      </c>
      <c r="M27" s="56" t="s">
        <v>686</v>
      </c>
      <c r="N27" s="56" t="s">
        <v>202</v>
      </c>
      <c r="O27" s="57" t="s">
        <v>910</v>
      </c>
      <c r="P27" s="58" t="s">
        <v>911</v>
      </c>
    </row>
    <row r="28" spans="1:16" ht="12.75" customHeight="1" thickBot="1" x14ac:dyDescent="0.25">
      <c r="A28" s="19" t="str">
        <f t="shared" si="0"/>
        <v>IBVS 419 </v>
      </c>
      <c r="B28" s="6" t="str">
        <f t="shared" si="1"/>
        <v>I</v>
      </c>
      <c r="C28" s="19">
        <f t="shared" si="2"/>
        <v>40463.443599999999</v>
      </c>
      <c r="D28" s="21" t="str">
        <f t="shared" si="3"/>
        <v>vis</v>
      </c>
      <c r="E28" s="54">
        <f>VLOOKUP(C28,Active!C$21:E$970,3,FALSE)</f>
        <v>6901.9992854386237</v>
      </c>
      <c r="F28" s="6" t="s">
        <v>229</v>
      </c>
      <c r="G28" s="21" t="str">
        <f t="shared" si="4"/>
        <v>40463.4436</v>
      </c>
      <c r="H28" s="19">
        <f t="shared" si="5"/>
        <v>6902</v>
      </c>
      <c r="I28" s="55" t="s">
        <v>917</v>
      </c>
      <c r="J28" s="56" t="s">
        <v>918</v>
      </c>
      <c r="K28" s="55">
        <v>6902</v>
      </c>
      <c r="L28" s="55" t="s">
        <v>919</v>
      </c>
      <c r="M28" s="56" t="s">
        <v>686</v>
      </c>
      <c r="N28" s="56" t="s">
        <v>202</v>
      </c>
      <c r="O28" s="57" t="s">
        <v>920</v>
      </c>
      <c r="P28" s="58" t="s">
        <v>921</v>
      </c>
    </row>
    <row r="29" spans="1:16" ht="12.75" customHeight="1" thickBot="1" x14ac:dyDescent="0.25">
      <c r="A29" s="19" t="str">
        <f t="shared" si="0"/>
        <v> ORI 115 </v>
      </c>
      <c r="B29" s="6" t="str">
        <f t="shared" si="1"/>
        <v>I</v>
      </c>
      <c r="C29" s="19">
        <f t="shared" si="2"/>
        <v>40507.394</v>
      </c>
      <c r="D29" s="21" t="str">
        <f t="shared" si="3"/>
        <v>vis</v>
      </c>
      <c r="E29" s="54">
        <f>VLOOKUP(C29,Active!C$21:E$970,3,FALSE)</f>
        <v>6914.9999801959366</v>
      </c>
      <c r="F29" s="6" t="s">
        <v>229</v>
      </c>
      <c r="G29" s="21" t="str">
        <f t="shared" si="4"/>
        <v>40507.394</v>
      </c>
      <c r="H29" s="19">
        <f t="shared" si="5"/>
        <v>6915</v>
      </c>
      <c r="I29" s="55" t="s">
        <v>922</v>
      </c>
      <c r="J29" s="56" t="s">
        <v>923</v>
      </c>
      <c r="K29" s="55">
        <v>6915</v>
      </c>
      <c r="L29" s="55" t="s">
        <v>269</v>
      </c>
      <c r="M29" s="56" t="s">
        <v>259</v>
      </c>
      <c r="N29" s="56"/>
      <c r="O29" s="57" t="s">
        <v>854</v>
      </c>
      <c r="P29" s="57" t="s">
        <v>907</v>
      </c>
    </row>
    <row r="30" spans="1:16" ht="12.75" customHeight="1" thickBot="1" x14ac:dyDescent="0.25">
      <c r="A30" s="19" t="str">
        <f t="shared" si="0"/>
        <v> ORI 116 </v>
      </c>
      <c r="B30" s="6" t="str">
        <f t="shared" si="1"/>
        <v>I</v>
      </c>
      <c r="C30" s="19">
        <f t="shared" si="2"/>
        <v>40524.298999999999</v>
      </c>
      <c r="D30" s="21" t="str">
        <f t="shared" si="3"/>
        <v>vis</v>
      </c>
      <c r="E30" s="54">
        <f>VLOOKUP(C30,Active!C$21:E$970,3,FALSE)</f>
        <v>6920.0005432140733</v>
      </c>
      <c r="F30" s="6" t="s">
        <v>229</v>
      </c>
      <c r="G30" s="21" t="str">
        <f t="shared" si="4"/>
        <v>40524.299</v>
      </c>
      <c r="H30" s="19">
        <f t="shared" si="5"/>
        <v>6920</v>
      </c>
      <c r="I30" s="55" t="s">
        <v>924</v>
      </c>
      <c r="J30" s="56" t="s">
        <v>925</v>
      </c>
      <c r="K30" s="55">
        <v>6920</v>
      </c>
      <c r="L30" s="55" t="s">
        <v>323</v>
      </c>
      <c r="M30" s="56" t="s">
        <v>259</v>
      </c>
      <c r="N30" s="56"/>
      <c r="O30" s="57" t="s">
        <v>854</v>
      </c>
      <c r="P30" s="57" t="s">
        <v>926</v>
      </c>
    </row>
    <row r="31" spans="1:16" ht="12.75" customHeight="1" thickBot="1" x14ac:dyDescent="0.25">
      <c r="A31" s="19" t="str">
        <f t="shared" si="0"/>
        <v> ORI 116 </v>
      </c>
      <c r="B31" s="6" t="str">
        <f t="shared" si="1"/>
        <v>I</v>
      </c>
      <c r="C31" s="19">
        <f t="shared" si="2"/>
        <v>40524.300000000003</v>
      </c>
      <c r="D31" s="21" t="str">
        <f t="shared" si="3"/>
        <v>vis</v>
      </c>
      <c r="E31" s="54">
        <f>VLOOKUP(C31,Active!C$21:E$970,3,FALSE)</f>
        <v>6920.0008390178618</v>
      </c>
      <c r="F31" s="6" t="s">
        <v>229</v>
      </c>
      <c r="G31" s="21" t="str">
        <f t="shared" si="4"/>
        <v>40524.300</v>
      </c>
      <c r="H31" s="19">
        <f t="shared" si="5"/>
        <v>6920</v>
      </c>
      <c r="I31" s="55" t="s">
        <v>927</v>
      </c>
      <c r="J31" s="56" t="s">
        <v>928</v>
      </c>
      <c r="K31" s="55">
        <v>6920</v>
      </c>
      <c r="L31" s="55" t="s">
        <v>291</v>
      </c>
      <c r="M31" s="56" t="s">
        <v>259</v>
      </c>
      <c r="N31" s="56"/>
      <c r="O31" s="57" t="s">
        <v>826</v>
      </c>
      <c r="P31" s="57" t="s">
        <v>926</v>
      </c>
    </row>
    <row r="32" spans="1:16" ht="12.75" customHeight="1" thickBot="1" x14ac:dyDescent="0.25">
      <c r="A32" s="19" t="str">
        <f t="shared" si="0"/>
        <v> ORI 119 </v>
      </c>
      <c r="B32" s="6" t="str">
        <f t="shared" si="1"/>
        <v>I</v>
      </c>
      <c r="C32" s="19">
        <f t="shared" si="2"/>
        <v>40730.514000000003</v>
      </c>
      <c r="D32" s="21" t="str">
        <f t="shared" si="3"/>
        <v>vis</v>
      </c>
      <c r="E32" s="54">
        <f>VLOOKUP(C32,Active!C$21:E$970,3,FALSE)</f>
        <v>6980.9997211368964</v>
      </c>
      <c r="F32" s="6" t="s">
        <v>229</v>
      </c>
      <c r="G32" s="21" t="str">
        <f t="shared" si="4"/>
        <v>40730.514</v>
      </c>
      <c r="H32" s="19">
        <f t="shared" si="5"/>
        <v>6981</v>
      </c>
      <c r="I32" s="55" t="s">
        <v>929</v>
      </c>
      <c r="J32" s="56" t="s">
        <v>930</v>
      </c>
      <c r="K32" s="55">
        <v>6981</v>
      </c>
      <c r="L32" s="55" t="s">
        <v>326</v>
      </c>
      <c r="M32" s="56" t="s">
        <v>259</v>
      </c>
      <c r="N32" s="56"/>
      <c r="O32" s="57" t="s">
        <v>826</v>
      </c>
      <c r="P32" s="57" t="s">
        <v>931</v>
      </c>
    </row>
    <row r="33" spans="1:16" ht="12.75" customHeight="1" thickBot="1" x14ac:dyDescent="0.25">
      <c r="A33" s="19" t="str">
        <f t="shared" si="0"/>
        <v> ORI 119 </v>
      </c>
      <c r="B33" s="6" t="str">
        <f t="shared" si="1"/>
        <v>I</v>
      </c>
      <c r="C33" s="19">
        <f t="shared" si="2"/>
        <v>40774.46</v>
      </c>
      <c r="D33" s="21" t="str">
        <f t="shared" si="3"/>
        <v>vis</v>
      </c>
      <c r="E33" s="54">
        <f>VLOOKUP(C33,Active!C$21:E$970,3,FALSE)</f>
        <v>6993.9991143575453</v>
      </c>
      <c r="F33" s="6" t="s">
        <v>229</v>
      </c>
      <c r="G33" s="21" t="str">
        <f t="shared" si="4"/>
        <v>40774.460</v>
      </c>
      <c r="H33" s="19">
        <f t="shared" si="5"/>
        <v>6994</v>
      </c>
      <c r="I33" s="55" t="s">
        <v>935</v>
      </c>
      <c r="J33" s="56" t="s">
        <v>936</v>
      </c>
      <c r="K33" s="55">
        <v>6994</v>
      </c>
      <c r="L33" s="55" t="s">
        <v>230</v>
      </c>
      <c r="M33" s="56" t="s">
        <v>259</v>
      </c>
      <c r="N33" s="56"/>
      <c r="O33" s="57" t="s">
        <v>937</v>
      </c>
      <c r="P33" s="57" t="s">
        <v>931</v>
      </c>
    </row>
    <row r="34" spans="1:16" ht="12.75" customHeight="1" thickBot="1" x14ac:dyDescent="0.25">
      <c r="A34" s="19" t="str">
        <f t="shared" si="0"/>
        <v> ORI 120 </v>
      </c>
      <c r="B34" s="6" t="str">
        <f t="shared" si="1"/>
        <v>I</v>
      </c>
      <c r="C34" s="19">
        <f t="shared" si="2"/>
        <v>40774.464999999997</v>
      </c>
      <c r="D34" s="21" t="str">
        <f t="shared" si="3"/>
        <v>vis</v>
      </c>
      <c r="E34" s="54">
        <f>VLOOKUP(C34,Active!C$21:E$970,3,FALSE)</f>
        <v>6994.0005933764787</v>
      </c>
      <c r="F34" s="6" t="s">
        <v>229</v>
      </c>
      <c r="G34" s="21" t="str">
        <f t="shared" si="4"/>
        <v>40774.465</v>
      </c>
      <c r="H34" s="19">
        <f t="shared" si="5"/>
        <v>6994</v>
      </c>
      <c r="I34" s="55" t="s">
        <v>941</v>
      </c>
      <c r="J34" s="56" t="s">
        <v>942</v>
      </c>
      <c r="K34" s="55">
        <v>6994</v>
      </c>
      <c r="L34" s="55" t="s">
        <v>323</v>
      </c>
      <c r="M34" s="56" t="s">
        <v>259</v>
      </c>
      <c r="N34" s="56"/>
      <c r="O34" s="57" t="s">
        <v>826</v>
      </c>
      <c r="P34" s="57" t="s">
        <v>943</v>
      </c>
    </row>
    <row r="35" spans="1:16" ht="12.75" customHeight="1" thickBot="1" x14ac:dyDescent="0.25">
      <c r="A35" s="19" t="str">
        <f t="shared" si="0"/>
        <v> ORI 120 </v>
      </c>
      <c r="B35" s="6" t="str">
        <f t="shared" si="1"/>
        <v>I</v>
      </c>
      <c r="C35" s="19">
        <f t="shared" si="2"/>
        <v>40774.466</v>
      </c>
      <c r="D35" s="21" t="str">
        <f t="shared" si="3"/>
        <v>vis</v>
      </c>
      <c r="E35" s="54">
        <f>VLOOKUP(C35,Active!C$21:E$970,3,FALSE)</f>
        <v>6994.0008891802672</v>
      </c>
      <c r="F35" s="6" t="s">
        <v>229</v>
      </c>
      <c r="G35" s="21" t="str">
        <f t="shared" si="4"/>
        <v>40774.466</v>
      </c>
      <c r="H35" s="19">
        <f t="shared" si="5"/>
        <v>6994</v>
      </c>
      <c r="I35" s="55" t="s">
        <v>944</v>
      </c>
      <c r="J35" s="56" t="s">
        <v>945</v>
      </c>
      <c r="K35" s="55">
        <v>6994</v>
      </c>
      <c r="L35" s="55" t="s">
        <v>291</v>
      </c>
      <c r="M35" s="56" t="s">
        <v>259</v>
      </c>
      <c r="N35" s="56"/>
      <c r="O35" s="57" t="s">
        <v>946</v>
      </c>
      <c r="P35" s="57" t="s">
        <v>943</v>
      </c>
    </row>
    <row r="36" spans="1:16" ht="12.75" customHeight="1" thickBot="1" x14ac:dyDescent="0.25">
      <c r="A36" s="19" t="str">
        <f t="shared" si="0"/>
        <v> ORI 120 </v>
      </c>
      <c r="B36" s="6" t="str">
        <f t="shared" si="1"/>
        <v>I</v>
      </c>
      <c r="C36" s="19">
        <f t="shared" si="2"/>
        <v>40774.472000000002</v>
      </c>
      <c r="D36" s="21" t="str">
        <f t="shared" si="3"/>
        <v>vis</v>
      </c>
      <c r="E36" s="54">
        <f>VLOOKUP(C36,Active!C$21:E$970,3,FALSE)</f>
        <v>6994.0026640029891</v>
      </c>
      <c r="F36" s="6" t="s">
        <v>229</v>
      </c>
      <c r="G36" s="21" t="str">
        <f t="shared" si="4"/>
        <v>40774.472</v>
      </c>
      <c r="H36" s="19">
        <f t="shared" si="5"/>
        <v>6994</v>
      </c>
      <c r="I36" s="55" t="s">
        <v>947</v>
      </c>
      <c r="J36" s="56" t="s">
        <v>948</v>
      </c>
      <c r="K36" s="55">
        <v>6994</v>
      </c>
      <c r="L36" s="55" t="s">
        <v>288</v>
      </c>
      <c r="M36" s="56" t="s">
        <v>259</v>
      </c>
      <c r="N36" s="56"/>
      <c r="O36" s="57" t="s">
        <v>949</v>
      </c>
      <c r="P36" s="57" t="s">
        <v>943</v>
      </c>
    </row>
    <row r="37" spans="1:16" ht="12.75" customHeight="1" thickBot="1" x14ac:dyDescent="0.25">
      <c r="A37" s="19" t="str">
        <f t="shared" si="0"/>
        <v> ORI 120 </v>
      </c>
      <c r="B37" s="6" t="str">
        <f t="shared" si="1"/>
        <v>I</v>
      </c>
      <c r="C37" s="19">
        <f t="shared" si="2"/>
        <v>40801.510999999999</v>
      </c>
      <c r="D37" s="21" t="str">
        <f t="shared" si="3"/>
        <v>vis</v>
      </c>
      <c r="E37" s="54">
        <f>VLOOKUP(C37,Active!C$21:E$970,3,FALSE)</f>
        <v>7002.0009025979261</v>
      </c>
      <c r="F37" s="6" t="s">
        <v>229</v>
      </c>
      <c r="G37" s="21" t="str">
        <f t="shared" si="4"/>
        <v>40801.511</v>
      </c>
      <c r="H37" s="19">
        <f t="shared" si="5"/>
        <v>7002</v>
      </c>
      <c r="I37" s="55" t="s">
        <v>954</v>
      </c>
      <c r="J37" s="56" t="s">
        <v>955</v>
      </c>
      <c r="K37" s="55">
        <v>7002</v>
      </c>
      <c r="L37" s="55" t="s">
        <v>291</v>
      </c>
      <c r="M37" s="56" t="s">
        <v>259</v>
      </c>
      <c r="N37" s="56"/>
      <c r="O37" s="57" t="s">
        <v>946</v>
      </c>
      <c r="P37" s="57" t="s">
        <v>943</v>
      </c>
    </row>
    <row r="38" spans="1:16" ht="12.75" customHeight="1" thickBot="1" x14ac:dyDescent="0.25">
      <c r="A38" s="19" t="str">
        <f t="shared" si="0"/>
        <v> ORI 120 </v>
      </c>
      <c r="B38" s="6" t="str">
        <f t="shared" si="1"/>
        <v>I</v>
      </c>
      <c r="C38" s="19">
        <f t="shared" si="2"/>
        <v>40801.514999999999</v>
      </c>
      <c r="D38" s="21" t="str">
        <f t="shared" si="3"/>
        <v>vis</v>
      </c>
      <c r="E38" s="54">
        <f>VLOOKUP(C38,Active!C$21:E$970,3,FALSE)</f>
        <v>7002.0020858130747</v>
      </c>
      <c r="F38" s="6" t="s">
        <v>229</v>
      </c>
      <c r="G38" s="21" t="str">
        <f t="shared" si="4"/>
        <v>40801.515</v>
      </c>
      <c r="H38" s="19">
        <f t="shared" si="5"/>
        <v>7002</v>
      </c>
      <c r="I38" s="55" t="s">
        <v>956</v>
      </c>
      <c r="J38" s="56" t="s">
        <v>957</v>
      </c>
      <c r="K38" s="55">
        <v>7002</v>
      </c>
      <c r="L38" s="55" t="s">
        <v>294</v>
      </c>
      <c r="M38" s="56" t="s">
        <v>259</v>
      </c>
      <c r="N38" s="56"/>
      <c r="O38" s="57" t="s">
        <v>854</v>
      </c>
      <c r="P38" s="57" t="s">
        <v>943</v>
      </c>
    </row>
    <row r="39" spans="1:16" ht="12.75" customHeight="1" thickBot="1" x14ac:dyDescent="0.25">
      <c r="A39" s="19" t="str">
        <f t="shared" si="0"/>
        <v>IBVS 844 </v>
      </c>
      <c r="B39" s="6" t="str">
        <f t="shared" si="1"/>
        <v>I</v>
      </c>
      <c r="C39" s="19">
        <f t="shared" si="2"/>
        <v>40821.792300000001</v>
      </c>
      <c r="D39" s="21" t="str">
        <f t="shared" si="3"/>
        <v>vis</v>
      </c>
      <c r="E39" s="54">
        <f>VLOOKUP(C39,Active!C$21:E$970,3,FALSE)</f>
        <v>7008.0001879418942</v>
      </c>
      <c r="F39" s="6" t="s">
        <v>229</v>
      </c>
      <c r="G39" s="21" t="str">
        <f t="shared" si="4"/>
        <v>40821.7923</v>
      </c>
      <c r="H39" s="19">
        <f t="shared" si="5"/>
        <v>7008</v>
      </c>
      <c r="I39" s="55" t="s">
        <v>958</v>
      </c>
      <c r="J39" s="56" t="s">
        <v>959</v>
      </c>
      <c r="K39" s="55">
        <v>7008</v>
      </c>
      <c r="L39" s="55" t="s">
        <v>344</v>
      </c>
      <c r="M39" s="56" t="s">
        <v>686</v>
      </c>
      <c r="N39" s="56" t="s">
        <v>202</v>
      </c>
      <c r="O39" s="57" t="s">
        <v>960</v>
      </c>
      <c r="P39" s="58" t="s">
        <v>911</v>
      </c>
    </row>
    <row r="40" spans="1:16" ht="12.75" customHeight="1" thickBot="1" x14ac:dyDescent="0.25">
      <c r="A40" s="19" t="str">
        <f t="shared" si="0"/>
        <v>IBVS 844 </v>
      </c>
      <c r="B40" s="6" t="str">
        <f t="shared" si="1"/>
        <v>I</v>
      </c>
      <c r="C40" s="19">
        <f t="shared" si="2"/>
        <v>41132.808299999997</v>
      </c>
      <c r="D40" s="21" t="str">
        <f t="shared" si="3"/>
        <v>vis</v>
      </c>
      <c r="E40" s="54">
        <f>VLOOKUP(C40,Active!C$21:E$970,3,FALSE)</f>
        <v>7099.9998985392995</v>
      </c>
      <c r="F40" s="6" t="s">
        <v>229</v>
      </c>
      <c r="G40" s="21" t="str">
        <f t="shared" si="4"/>
        <v>41132.8083</v>
      </c>
      <c r="H40" s="19">
        <f t="shared" si="5"/>
        <v>7100</v>
      </c>
      <c r="I40" s="55" t="s">
        <v>961</v>
      </c>
      <c r="J40" s="56" t="s">
        <v>962</v>
      </c>
      <c r="K40" s="55">
        <v>7100</v>
      </c>
      <c r="L40" s="55" t="s">
        <v>963</v>
      </c>
      <c r="M40" s="56" t="s">
        <v>686</v>
      </c>
      <c r="N40" s="56" t="s">
        <v>202</v>
      </c>
      <c r="O40" s="57" t="s">
        <v>960</v>
      </c>
      <c r="P40" s="58" t="s">
        <v>911</v>
      </c>
    </row>
    <row r="41" spans="1:16" ht="12.75" customHeight="1" thickBot="1" x14ac:dyDescent="0.25">
      <c r="A41" s="19" t="str">
        <f t="shared" si="0"/>
        <v> ORI 126 </v>
      </c>
      <c r="B41" s="6" t="str">
        <f t="shared" si="1"/>
        <v>I</v>
      </c>
      <c r="C41" s="19">
        <f t="shared" si="2"/>
        <v>41173.377999999997</v>
      </c>
      <c r="D41" s="21" t="str">
        <f t="shared" si="3"/>
        <v>vis</v>
      </c>
      <c r="E41" s="54">
        <f>VLOOKUP(C41,Active!C$21:E$970,3,FALSE)</f>
        <v>7112.0005694341207</v>
      </c>
      <c r="F41" s="6" t="s">
        <v>229</v>
      </c>
      <c r="G41" s="21" t="str">
        <f t="shared" si="4"/>
        <v>41173.378</v>
      </c>
      <c r="H41" s="19">
        <f t="shared" si="5"/>
        <v>7112</v>
      </c>
      <c r="I41" s="55" t="s">
        <v>983</v>
      </c>
      <c r="J41" s="56" t="s">
        <v>984</v>
      </c>
      <c r="K41" s="55">
        <v>7112</v>
      </c>
      <c r="L41" s="55" t="s">
        <v>323</v>
      </c>
      <c r="M41" s="56" t="s">
        <v>259</v>
      </c>
      <c r="N41" s="56"/>
      <c r="O41" s="57" t="s">
        <v>985</v>
      </c>
      <c r="P41" s="57" t="s">
        <v>986</v>
      </c>
    </row>
    <row r="42" spans="1:16" ht="12.75" customHeight="1" thickBot="1" x14ac:dyDescent="0.25">
      <c r="A42" s="19" t="str">
        <f t="shared" si="0"/>
        <v> ORI 126 </v>
      </c>
      <c r="B42" s="6" t="str">
        <f t="shared" si="1"/>
        <v>I</v>
      </c>
      <c r="C42" s="19">
        <f t="shared" si="2"/>
        <v>41173.379999999997</v>
      </c>
      <c r="D42" s="21" t="str">
        <f t="shared" si="3"/>
        <v>vis</v>
      </c>
      <c r="E42" s="54">
        <f>VLOOKUP(C42,Active!C$21:E$970,3,FALSE)</f>
        <v>7112.001161041695</v>
      </c>
      <c r="F42" s="6" t="s">
        <v>229</v>
      </c>
      <c r="G42" s="21" t="str">
        <f t="shared" si="4"/>
        <v>41173.380</v>
      </c>
      <c r="H42" s="19">
        <f t="shared" si="5"/>
        <v>7112</v>
      </c>
      <c r="I42" s="55" t="s">
        <v>987</v>
      </c>
      <c r="J42" s="56" t="s">
        <v>988</v>
      </c>
      <c r="K42" s="55">
        <v>7112</v>
      </c>
      <c r="L42" s="55" t="s">
        <v>508</v>
      </c>
      <c r="M42" s="56" t="s">
        <v>259</v>
      </c>
      <c r="N42" s="56"/>
      <c r="O42" s="57" t="s">
        <v>946</v>
      </c>
      <c r="P42" s="57" t="s">
        <v>986</v>
      </c>
    </row>
    <row r="43" spans="1:16" ht="12.75" customHeight="1" thickBot="1" x14ac:dyDescent="0.25">
      <c r="A43" s="19" t="str">
        <f t="shared" si="0"/>
        <v> ORI 126 </v>
      </c>
      <c r="B43" s="6" t="str">
        <f t="shared" si="1"/>
        <v>I</v>
      </c>
      <c r="C43" s="19">
        <f t="shared" si="2"/>
        <v>41200.419000000002</v>
      </c>
      <c r="D43" s="21" t="str">
        <f t="shared" si="3"/>
        <v>vis</v>
      </c>
      <c r="E43" s="54">
        <f>VLOOKUP(C43,Active!C$21:E$970,3,FALSE)</f>
        <v>7119.9993996366338</v>
      </c>
      <c r="F43" s="6" t="s">
        <v>229</v>
      </c>
      <c r="G43" s="21" t="str">
        <f t="shared" si="4"/>
        <v>41200.419</v>
      </c>
      <c r="H43" s="19">
        <f t="shared" si="5"/>
        <v>7120</v>
      </c>
      <c r="I43" s="55" t="s">
        <v>989</v>
      </c>
      <c r="J43" s="56" t="s">
        <v>990</v>
      </c>
      <c r="K43" s="55">
        <v>7120</v>
      </c>
      <c r="L43" s="55" t="s">
        <v>274</v>
      </c>
      <c r="M43" s="56" t="s">
        <v>259</v>
      </c>
      <c r="N43" s="56"/>
      <c r="O43" s="57" t="s">
        <v>854</v>
      </c>
      <c r="P43" s="57" t="s">
        <v>986</v>
      </c>
    </row>
    <row r="44" spans="1:16" ht="12.75" customHeight="1" thickBot="1" x14ac:dyDescent="0.25">
      <c r="A44" s="19" t="str">
        <f t="shared" si="0"/>
        <v> ORI 127 </v>
      </c>
      <c r="B44" s="6" t="str">
        <f t="shared" si="1"/>
        <v>I</v>
      </c>
      <c r="C44" s="19">
        <f t="shared" si="2"/>
        <v>41200.421000000002</v>
      </c>
      <c r="D44" s="21" t="str">
        <f t="shared" si="3"/>
        <v>vis</v>
      </c>
      <c r="E44" s="54">
        <f>VLOOKUP(C44,Active!C$21:E$970,3,FALSE)</f>
        <v>7119.9999912442081</v>
      </c>
      <c r="F44" s="6" t="s">
        <v>229</v>
      </c>
      <c r="G44" s="21" t="str">
        <f t="shared" si="4"/>
        <v>41200.421</v>
      </c>
      <c r="H44" s="19">
        <f t="shared" si="5"/>
        <v>7120</v>
      </c>
      <c r="I44" s="55" t="s">
        <v>991</v>
      </c>
      <c r="J44" s="56" t="s">
        <v>992</v>
      </c>
      <c r="K44" s="55">
        <v>7120</v>
      </c>
      <c r="L44" s="55" t="s">
        <v>269</v>
      </c>
      <c r="M44" s="56" t="s">
        <v>259</v>
      </c>
      <c r="N44" s="56"/>
      <c r="O44" s="57" t="s">
        <v>993</v>
      </c>
      <c r="P44" s="57" t="s">
        <v>994</v>
      </c>
    </row>
    <row r="45" spans="1:16" ht="12.75" customHeight="1" thickBot="1" x14ac:dyDescent="0.25">
      <c r="A45" s="19" t="str">
        <f t="shared" si="0"/>
        <v>IBVS 668 </v>
      </c>
      <c r="B45" s="6" t="str">
        <f t="shared" si="1"/>
        <v>I</v>
      </c>
      <c r="C45" s="19">
        <f t="shared" si="2"/>
        <v>41203.802000000003</v>
      </c>
      <c r="D45" s="21" t="str">
        <f t="shared" si="3"/>
        <v>vis</v>
      </c>
      <c r="E45" s="54">
        <f>VLOOKUP(C45,Active!C$21:E$970,3,FALSE)</f>
        <v>7121.0001038478358</v>
      </c>
      <c r="F45" s="6" t="s">
        <v>229</v>
      </c>
      <c r="G45" s="21" t="str">
        <f t="shared" si="4"/>
        <v>41203.802</v>
      </c>
      <c r="H45" s="19">
        <f t="shared" si="5"/>
        <v>7121</v>
      </c>
      <c r="I45" s="55" t="s">
        <v>1000</v>
      </c>
      <c r="J45" s="56" t="s">
        <v>1001</v>
      </c>
      <c r="K45" s="55">
        <v>7121</v>
      </c>
      <c r="L45" s="55" t="s">
        <v>359</v>
      </c>
      <c r="M45" s="56" t="s">
        <v>686</v>
      </c>
      <c r="N45" s="56" t="s">
        <v>202</v>
      </c>
      <c r="O45" s="57" t="s">
        <v>1002</v>
      </c>
      <c r="P45" s="58" t="s">
        <v>1003</v>
      </c>
    </row>
    <row r="46" spans="1:16" ht="12.75" customHeight="1" thickBot="1" x14ac:dyDescent="0.25">
      <c r="A46" s="19" t="str">
        <f t="shared" si="0"/>
        <v> ORI 127 </v>
      </c>
      <c r="B46" s="6" t="str">
        <f t="shared" si="1"/>
        <v>I</v>
      </c>
      <c r="C46" s="19">
        <f t="shared" si="2"/>
        <v>41217.328000000001</v>
      </c>
      <c r="D46" s="21" t="str">
        <f t="shared" si="3"/>
        <v>vis</v>
      </c>
      <c r="E46" s="54">
        <f>VLOOKUP(C46,Active!C$21:E$970,3,FALSE)</f>
        <v>7125.00114586992</v>
      </c>
      <c r="F46" s="6" t="s">
        <v>229</v>
      </c>
      <c r="G46" s="21" t="str">
        <f t="shared" si="4"/>
        <v>41217.328</v>
      </c>
      <c r="H46" s="19">
        <f t="shared" si="5"/>
        <v>7125</v>
      </c>
      <c r="I46" s="55" t="s">
        <v>1004</v>
      </c>
      <c r="J46" s="56" t="s">
        <v>1005</v>
      </c>
      <c r="K46" s="55">
        <v>7125</v>
      </c>
      <c r="L46" s="55" t="s">
        <v>508</v>
      </c>
      <c r="M46" s="56" t="s">
        <v>259</v>
      </c>
      <c r="N46" s="56"/>
      <c r="O46" s="57" t="s">
        <v>854</v>
      </c>
      <c r="P46" s="57" t="s">
        <v>994</v>
      </c>
    </row>
    <row r="47" spans="1:16" ht="12.75" customHeight="1" thickBot="1" x14ac:dyDescent="0.25">
      <c r="A47" s="19" t="str">
        <f t="shared" si="0"/>
        <v> ORI 129 </v>
      </c>
      <c r="B47" s="6" t="str">
        <f t="shared" si="1"/>
        <v>I</v>
      </c>
      <c r="C47" s="19">
        <f t="shared" si="2"/>
        <v>41244.373</v>
      </c>
      <c r="D47" s="21" t="str">
        <f t="shared" si="3"/>
        <v>vis</v>
      </c>
      <c r="E47" s="54">
        <f>VLOOKUP(C47,Active!C$21:E$970,3,FALSE)</f>
        <v>7133.001159287579</v>
      </c>
      <c r="F47" s="6" t="s">
        <v>229</v>
      </c>
      <c r="G47" s="21" t="str">
        <f t="shared" si="4"/>
        <v>41244.373</v>
      </c>
      <c r="H47" s="19">
        <f t="shared" si="5"/>
        <v>7133</v>
      </c>
      <c r="I47" s="55" t="s">
        <v>1006</v>
      </c>
      <c r="J47" s="56" t="s">
        <v>1007</v>
      </c>
      <c r="K47" s="55">
        <v>7133</v>
      </c>
      <c r="L47" s="55" t="s">
        <v>508</v>
      </c>
      <c r="M47" s="56" t="s">
        <v>259</v>
      </c>
      <c r="N47" s="56"/>
      <c r="O47" s="57" t="s">
        <v>854</v>
      </c>
      <c r="P47" s="57" t="s">
        <v>1008</v>
      </c>
    </row>
    <row r="48" spans="1:16" ht="12.75" customHeight="1" thickBot="1" x14ac:dyDescent="0.25">
      <c r="A48" s="19" t="str">
        <f t="shared" si="0"/>
        <v> ORI 129 </v>
      </c>
      <c r="B48" s="6" t="str">
        <f t="shared" si="1"/>
        <v>I</v>
      </c>
      <c r="C48" s="19">
        <f t="shared" si="2"/>
        <v>41261.271000000001</v>
      </c>
      <c r="D48" s="21" t="str">
        <f t="shared" si="3"/>
        <v>vis</v>
      </c>
      <c r="E48" s="54">
        <f>VLOOKUP(C48,Active!C$21:E$970,3,FALSE)</f>
        <v>7137.9996516792089</v>
      </c>
      <c r="F48" s="6" t="s">
        <v>229</v>
      </c>
      <c r="G48" s="21" t="str">
        <f t="shared" si="4"/>
        <v>41261.271</v>
      </c>
      <c r="H48" s="19">
        <f t="shared" si="5"/>
        <v>7138</v>
      </c>
      <c r="I48" s="55" t="s">
        <v>1009</v>
      </c>
      <c r="J48" s="56" t="s">
        <v>1010</v>
      </c>
      <c r="K48" s="55">
        <v>7138</v>
      </c>
      <c r="L48" s="55" t="s">
        <v>326</v>
      </c>
      <c r="M48" s="56" t="s">
        <v>259</v>
      </c>
      <c r="N48" s="56"/>
      <c r="O48" s="57" t="s">
        <v>854</v>
      </c>
      <c r="P48" s="57" t="s">
        <v>1008</v>
      </c>
    </row>
    <row r="49" spans="1:16" ht="12.75" customHeight="1" thickBot="1" x14ac:dyDescent="0.25">
      <c r="A49" s="19" t="str">
        <f t="shared" si="0"/>
        <v> BBS 4 </v>
      </c>
      <c r="B49" s="6" t="str">
        <f t="shared" si="1"/>
        <v>I</v>
      </c>
      <c r="C49" s="19">
        <f t="shared" si="2"/>
        <v>41511.445</v>
      </c>
      <c r="D49" s="21" t="str">
        <f t="shared" si="3"/>
        <v>vis</v>
      </c>
      <c r="E49" s="54">
        <f>VLOOKUP(C49,Active!C$21:E$970,3,FALSE)</f>
        <v>7212.0020682719096</v>
      </c>
      <c r="F49" s="6" t="s">
        <v>229</v>
      </c>
      <c r="G49" s="21" t="str">
        <f t="shared" si="4"/>
        <v>41511.445</v>
      </c>
      <c r="H49" s="19">
        <f t="shared" si="5"/>
        <v>7212</v>
      </c>
      <c r="I49" s="55" t="s">
        <v>1011</v>
      </c>
      <c r="J49" s="56" t="s">
        <v>1012</v>
      </c>
      <c r="K49" s="55">
        <v>7212</v>
      </c>
      <c r="L49" s="55" t="s">
        <v>294</v>
      </c>
      <c r="M49" s="56" t="s">
        <v>259</v>
      </c>
      <c r="N49" s="56"/>
      <c r="O49" s="57" t="s">
        <v>854</v>
      </c>
      <c r="P49" s="57" t="s">
        <v>1013</v>
      </c>
    </row>
    <row r="50" spans="1:16" ht="12.75" customHeight="1" thickBot="1" x14ac:dyDescent="0.25">
      <c r="A50" s="19" t="str">
        <f t="shared" si="0"/>
        <v>IBVS 1022 </v>
      </c>
      <c r="B50" s="6" t="str">
        <f t="shared" si="1"/>
        <v>I</v>
      </c>
      <c r="C50" s="19">
        <f t="shared" si="2"/>
        <v>41514.817199999998</v>
      </c>
      <c r="D50" s="21" t="str">
        <f t="shared" si="3"/>
        <v>vis</v>
      </c>
      <c r="E50" s="54">
        <f>VLOOKUP(C50,Active!C$21:E$970,3,FALSE)</f>
        <v>7212.9995778022121</v>
      </c>
      <c r="F50" s="6" t="s">
        <v>229</v>
      </c>
      <c r="G50" s="21" t="str">
        <f t="shared" si="4"/>
        <v>41514.8172</v>
      </c>
      <c r="H50" s="19">
        <f t="shared" si="5"/>
        <v>7213</v>
      </c>
      <c r="I50" s="55" t="s">
        <v>1014</v>
      </c>
      <c r="J50" s="56" t="s">
        <v>1015</v>
      </c>
      <c r="K50" s="55">
        <v>7213</v>
      </c>
      <c r="L50" s="55" t="s">
        <v>1016</v>
      </c>
      <c r="M50" s="56" t="s">
        <v>686</v>
      </c>
      <c r="N50" s="56" t="s">
        <v>202</v>
      </c>
      <c r="O50" s="57" t="s">
        <v>1017</v>
      </c>
      <c r="P50" s="58" t="s">
        <v>1018</v>
      </c>
    </row>
    <row r="51" spans="1:16" ht="12.75" customHeight="1" thickBot="1" x14ac:dyDescent="0.25">
      <c r="A51" s="19" t="str">
        <f t="shared" si="0"/>
        <v> BBS 5 </v>
      </c>
      <c r="B51" s="6" t="str">
        <f t="shared" si="1"/>
        <v>I</v>
      </c>
      <c r="C51" s="19">
        <f t="shared" si="2"/>
        <v>41555.377</v>
      </c>
      <c r="D51" s="21" t="str">
        <f t="shared" si="3"/>
        <v>vis</v>
      </c>
      <c r="E51" s="54">
        <f>VLOOKUP(C51,Active!C$21:E$970,3,FALSE)</f>
        <v>7224.9973202395431</v>
      </c>
      <c r="F51" s="6" t="s">
        <v>229</v>
      </c>
      <c r="G51" s="21" t="str">
        <f t="shared" si="4"/>
        <v>41555.377</v>
      </c>
      <c r="H51" s="19">
        <f t="shared" si="5"/>
        <v>7225</v>
      </c>
      <c r="I51" s="55" t="s">
        <v>1026</v>
      </c>
      <c r="J51" s="56" t="s">
        <v>1027</v>
      </c>
      <c r="K51" s="55">
        <v>7225</v>
      </c>
      <c r="L51" s="55" t="s">
        <v>362</v>
      </c>
      <c r="M51" s="56" t="s">
        <v>259</v>
      </c>
      <c r="N51" s="56"/>
      <c r="O51" s="57" t="s">
        <v>946</v>
      </c>
      <c r="P51" s="57" t="s">
        <v>1028</v>
      </c>
    </row>
    <row r="52" spans="1:16" ht="12.75" customHeight="1" thickBot="1" x14ac:dyDescent="0.25">
      <c r="A52" s="19" t="str">
        <f t="shared" si="0"/>
        <v> BBS 5 </v>
      </c>
      <c r="B52" s="6" t="str">
        <f t="shared" si="1"/>
        <v>I</v>
      </c>
      <c r="C52" s="19">
        <f t="shared" si="2"/>
        <v>41555.383000000002</v>
      </c>
      <c r="D52" s="21" t="str">
        <f t="shared" si="3"/>
        <v>vis</v>
      </c>
      <c r="E52" s="54">
        <f>VLOOKUP(C52,Active!C$21:E$970,3,FALSE)</f>
        <v>7224.999095062265</v>
      </c>
      <c r="F52" s="6" t="s">
        <v>229</v>
      </c>
      <c r="G52" s="21" t="str">
        <f t="shared" si="4"/>
        <v>41555.383</v>
      </c>
      <c r="H52" s="19">
        <f t="shared" si="5"/>
        <v>7225</v>
      </c>
      <c r="I52" s="55" t="s">
        <v>1029</v>
      </c>
      <c r="J52" s="56" t="s">
        <v>1030</v>
      </c>
      <c r="K52" s="55">
        <v>7225</v>
      </c>
      <c r="L52" s="55" t="s">
        <v>230</v>
      </c>
      <c r="M52" s="56" t="s">
        <v>259</v>
      </c>
      <c r="N52" s="56"/>
      <c r="O52" s="57" t="s">
        <v>826</v>
      </c>
      <c r="P52" s="57" t="s">
        <v>1028</v>
      </c>
    </row>
    <row r="53" spans="1:16" ht="12.75" customHeight="1" thickBot="1" x14ac:dyDescent="0.25">
      <c r="A53" s="19" t="str">
        <f t="shared" si="0"/>
        <v> BBS 5 </v>
      </c>
      <c r="B53" s="6" t="str">
        <f t="shared" si="1"/>
        <v>I</v>
      </c>
      <c r="C53" s="19">
        <f t="shared" si="2"/>
        <v>41555.402000000002</v>
      </c>
      <c r="D53" s="21" t="str">
        <f t="shared" si="3"/>
        <v>vis</v>
      </c>
      <c r="E53" s="54">
        <f>VLOOKUP(C53,Active!C$21:E$970,3,FALSE)</f>
        <v>7225.0047153342166</v>
      </c>
      <c r="F53" s="6" t="s">
        <v>229</v>
      </c>
      <c r="G53" s="21" t="str">
        <f t="shared" si="4"/>
        <v>41555.402</v>
      </c>
      <c r="H53" s="19">
        <f t="shared" si="5"/>
        <v>7225</v>
      </c>
      <c r="I53" s="55" t="s">
        <v>1034</v>
      </c>
      <c r="J53" s="56" t="s">
        <v>1035</v>
      </c>
      <c r="K53" s="55">
        <v>7225</v>
      </c>
      <c r="L53" s="55" t="s">
        <v>1036</v>
      </c>
      <c r="M53" s="56" t="s">
        <v>259</v>
      </c>
      <c r="N53" s="56"/>
      <c r="O53" s="57" t="s">
        <v>854</v>
      </c>
      <c r="P53" s="57" t="s">
        <v>1028</v>
      </c>
    </row>
    <row r="54" spans="1:16" ht="12.75" customHeight="1" thickBot="1" x14ac:dyDescent="0.25">
      <c r="A54" s="19" t="str">
        <f t="shared" si="0"/>
        <v> BBS 5 </v>
      </c>
      <c r="B54" s="6" t="str">
        <f t="shared" si="1"/>
        <v>I</v>
      </c>
      <c r="C54" s="19">
        <f t="shared" si="2"/>
        <v>41582.427000000003</v>
      </c>
      <c r="D54" s="21" t="str">
        <f t="shared" si="3"/>
        <v>vis</v>
      </c>
      <c r="E54" s="54">
        <f>VLOOKUP(C54,Active!C$21:E$970,3,FALSE)</f>
        <v>7232.9988126761382</v>
      </c>
      <c r="F54" s="6" t="s">
        <v>229</v>
      </c>
      <c r="G54" s="21" t="str">
        <f t="shared" si="4"/>
        <v>41582.427</v>
      </c>
      <c r="H54" s="19">
        <f t="shared" si="5"/>
        <v>7233</v>
      </c>
      <c r="I54" s="55" t="s">
        <v>1037</v>
      </c>
      <c r="J54" s="56" t="s">
        <v>1038</v>
      </c>
      <c r="K54" s="55">
        <v>7233</v>
      </c>
      <c r="L54" s="55" t="s">
        <v>332</v>
      </c>
      <c r="M54" s="56" t="s">
        <v>259</v>
      </c>
      <c r="N54" s="56"/>
      <c r="O54" s="57" t="s">
        <v>946</v>
      </c>
      <c r="P54" s="57" t="s">
        <v>1028</v>
      </c>
    </row>
    <row r="55" spans="1:16" ht="12.75" customHeight="1" thickBot="1" x14ac:dyDescent="0.25">
      <c r="A55" s="19" t="str">
        <f t="shared" si="0"/>
        <v> BBS 5 </v>
      </c>
      <c r="B55" s="6" t="str">
        <f t="shared" si="1"/>
        <v>I</v>
      </c>
      <c r="C55" s="19">
        <f t="shared" si="2"/>
        <v>41582.43</v>
      </c>
      <c r="D55" s="21" t="str">
        <f t="shared" si="3"/>
        <v>vis</v>
      </c>
      <c r="E55" s="54">
        <f>VLOOKUP(C55,Active!C$21:E$970,3,FALSE)</f>
        <v>7232.9997000874982</v>
      </c>
      <c r="F55" s="6" t="s">
        <v>229</v>
      </c>
      <c r="G55" s="21" t="str">
        <f t="shared" si="4"/>
        <v>41582.430</v>
      </c>
      <c r="H55" s="19">
        <f t="shared" si="5"/>
        <v>7233</v>
      </c>
      <c r="I55" s="55" t="s">
        <v>1039</v>
      </c>
      <c r="J55" s="56" t="s">
        <v>1040</v>
      </c>
      <c r="K55" s="55">
        <v>7233</v>
      </c>
      <c r="L55" s="55" t="s">
        <v>326</v>
      </c>
      <c r="M55" s="56" t="s">
        <v>259</v>
      </c>
      <c r="N55" s="56"/>
      <c r="O55" s="57" t="s">
        <v>826</v>
      </c>
      <c r="P55" s="57" t="s">
        <v>1028</v>
      </c>
    </row>
    <row r="56" spans="1:16" ht="12.75" customHeight="1" thickBot="1" x14ac:dyDescent="0.25">
      <c r="A56" s="19" t="str">
        <f t="shared" si="0"/>
        <v> BBS 8 </v>
      </c>
      <c r="B56" s="6" t="str">
        <f t="shared" si="1"/>
        <v>I</v>
      </c>
      <c r="C56" s="19">
        <f t="shared" si="2"/>
        <v>41599.334999999999</v>
      </c>
      <c r="D56" s="21" t="str">
        <f t="shared" si="3"/>
        <v>vis</v>
      </c>
      <c r="E56" s="54">
        <f>VLOOKUP(C56,Active!C$21:E$970,3,FALSE)</f>
        <v>7238.0002631056359</v>
      </c>
      <c r="F56" s="6" t="s">
        <v>229</v>
      </c>
      <c r="G56" s="21" t="str">
        <f t="shared" si="4"/>
        <v>41599.335</v>
      </c>
      <c r="H56" s="19">
        <f t="shared" si="5"/>
        <v>7238</v>
      </c>
      <c r="I56" s="55" t="s">
        <v>1041</v>
      </c>
      <c r="J56" s="56" t="s">
        <v>1042</v>
      </c>
      <c r="K56" s="55">
        <v>7238</v>
      </c>
      <c r="L56" s="55" t="s">
        <v>279</v>
      </c>
      <c r="M56" s="56" t="s">
        <v>259</v>
      </c>
      <c r="N56" s="56"/>
      <c r="O56" s="57" t="s">
        <v>826</v>
      </c>
      <c r="P56" s="57" t="s">
        <v>1043</v>
      </c>
    </row>
    <row r="57" spans="1:16" ht="12.75" customHeight="1" thickBot="1" x14ac:dyDescent="0.25">
      <c r="A57" s="19" t="str">
        <f t="shared" si="0"/>
        <v> BBS 10 </v>
      </c>
      <c r="B57" s="6" t="str">
        <f t="shared" si="1"/>
        <v>I</v>
      </c>
      <c r="C57" s="19">
        <f t="shared" si="2"/>
        <v>41849.5</v>
      </c>
      <c r="D57" s="21" t="str">
        <f t="shared" si="3"/>
        <v>vis</v>
      </c>
      <c r="E57" s="54">
        <f>VLOOKUP(C57,Active!C$21:E$970,3,FALSE)</f>
        <v>7312.0000174642555</v>
      </c>
      <c r="F57" s="6" t="s">
        <v>229</v>
      </c>
      <c r="G57" s="21" t="str">
        <f t="shared" si="4"/>
        <v>41849.500</v>
      </c>
      <c r="H57" s="19">
        <f t="shared" si="5"/>
        <v>7312</v>
      </c>
      <c r="I57" s="55" t="s">
        <v>1046</v>
      </c>
      <c r="J57" s="56" t="s">
        <v>1047</v>
      </c>
      <c r="K57" s="55">
        <v>7312</v>
      </c>
      <c r="L57" s="55" t="s">
        <v>359</v>
      </c>
      <c r="M57" s="56" t="s">
        <v>259</v>
      </c>
      <c r="N57" s="56"/>
      <c r="O57" s="57" t="s">
        <v>854</v>
      </c>
      <c r="P57" s="57" t="s">
        <v>1048</v>
      </c>
    </row>
    <row r="58" spans="1:16" ht="12.75" customHeight="1" thickBot="1" x14ac:dyDescent="0.25">
      <c r="A58" s="19" t="str">
        <f t="shared" si="0"/>
        <v> BBS 10 </v>
      </c>
      <c r="B58" s="6" t="str">
        <f t="shared" si="1"/>
        <v>I</v>
      </c>
      <c r="C58" s="19">
        <f t="shared" si="2"/>
        <v>41849.5</v>
      </c>
      <c r="D58" s="21" t="str">
        <f t="shared" si="3"/>
        <v>vis</v>
      </c>
      <c r="E58" s="54">
        <f>VLOOKUP(C58,Active!C$21:E$970,3,FALSE)</f>
        <v>7312.0000174642555</v>
      </c>
      <c r="F58" s="6" t="s">
        <v>229</v>
      </c>
      <c r="G58" s="21" t="str">
        <f t="shared" si="4"/>
        <v>41849.500</v>
      </c>
      <c r="H58" s="19">
        <f t="shared" si="5"/>
        <v>7312</v>
      </c>
      <c r="I58" s="55" t="s">
        <v>1046</v>
      </c>
      <c r="J58" s="56" t="s">
        <v>1047</v>
      </c>
      <c r="K58" s="55">
        <v>7312</v>
      </c>
      <c r="L58" s="55" t="s">
        <v>359</v>
      </c>
      <c r="M58" s="56" t="s">
        <v>259</v>
      </c>
      <c r="N58" s="56"/>
      <c r="O58" s="57" t="s">
        <v>826</v>
      </c>
      <c r="P58" s="57" t="s">
        <v>1048</v>
      </c>
    </row>
    <row r="59" spans="1:16" ht="12.75" customHeight="1" thickBot="1" x14ac:dyDescent="0.25">
      <c r="A59" s="19" t="str">
        <f t="shared" si="0"/>
        <v>IBVS 1022 </v>
      </c>
      <c r="B59" s="6" t="str">
        <f t="shared" si="1"/>
        <v>I</v>
      </c>
      <c r="C59" s="19">
        <f t="shared" si="2"/>
        <v>41896.826999999997</v>
      </c>
      <c r="D59" s="21" t="str">
        <f t="shared" si="3"/>
        <v>vis</v>
      </c>
      <c r="E59" s="54">
        <f>VLOOKUP(C59,Active!C$21:E$970,3,FALSE)</f>
        <v>7325.9995232885321</v>
      </c>
      <c r="F59" s="6" t="s">
        <v>229</v>
      </c>
      <c r="G59" s="21" t="str">
        <f t="shared" si="4"/>
        <v>41896.8270</v>
      </c>
      <c r="H59" s="19">
        <f t="shared" si="5"/>
        <v>7326</v>
      </c>
      <c r="I59" s="55" t="s">
        <v>1061</v>
      </c>
      <c r="J59" s="56" t="s">
        <v>1062</v>
      </c>
      <c r="K59" s="55">
        <v>7326</v>
      </c>
      <c r="L59" s="55" t="s">
        <v>997</v>
      </c>
      <c r="M59" s="56" t="s">
        <v>686</v>
      </c>
      <c r="N59" s="56" t="s">
        <v>202</v>
      </c>
      <c r="O59" s="57" t="s">
        <v>1017</v>
      </c>
      <c r="P59" s="58" t="s">
        <v>1018</v>
      </c>
    </row>
    <row r="60" spans="1:16" ht="12.75" customHeight="1" thickBot="1" x14ac:dyDescent="0.25">
      <c r="A60" s="19" t="str">
        <f t="shared" si="0"/>
        <v>IBVS 844 </v>
      </c>
      <c r="B60" s="6" t="str">
        <f t="shared" si="1"/>
        <v>I</v>
      </c>
      <c r="C60" s="19">
        <f t="shared" si="2"/>
        <v>41896.827599999997</v>
      </c>
      <c r="D60" s="21" t="str">
        <f t="shared" si="3"/>
        <v>vis</v>
      </c>
      <c r="E60" s="54">
        <f>VLOOKUP(C60,Active!C$21:E$970,3,FALSE)</f>
        <v>7325.9997007708043</v>
      </c>
      <c r="F60" s="6" t="s">
        <v>229</v>
      </c>
      <c r="G60" s="21" t="str">
        <f t="shared" si="4"/>
        <v>41896.8276</v>
      </c>
      <c r="H60" s="19">
        <f t="shared" si="5"/>
        <v>7326</v>
      </c>
      <c r="I60" s="55" t="s">
        <v>1063</v>
      </c>
      <c r="J60" s="56" t="s">
        <v>1064</v>
      </c>
      <c r="K60" s="55">
        <v>7326</v>
      </c>
      <c r="L60" s="55" t="s">
        <v>1065</v>
      </c>
      <c r="M60" s="56" t="s">
        <v>686</v>
      </c>
      <c r="N60" s="56" t="s">
        <v>202</v>
      </c>
      <c r="O60" s="57" t="s">
        <v>1066</v>
      </c>
      <c r="P60" s="58" t="s">
        <v>911</v>
      </c>
    </row>
    <row r="61" spans="1:16" ht="12.75" customHeight="1" thickBot="1" x14ac:dyDescent="0.25">
      <c r="A61" s="19" t="str">
        <f t="shared" si="0"/>
        <v> BBS 11 </v>
      </c>
      <c r="B61" s="6" t="str">
        <f t="shared" si="1"/>
        <v>I</v>
      </c>
      <c r="C61" s="19">
        <f t="shared" si="2"/>
        <v>41903.589</v>
      </c>
      <c r="D61" s="21" t="str">
        <f t="shared" si="3"/>
        <v>vis</v>
      </c>
      <c r="E61" s="54">
        <f>VLOOKUP(C61,Active!C$21:E$970,3,FALSE)</f>
        <v>7327.9997484957876</v>
      </c>
      <c r="F61" s="6" t="s">
        <v>229</v>
      </c>
      <c r="G61" s="21" t="str">
        <f t="shared" si="4"/>
        <v>41903.589</v>
      </c>
      <c r="H61" s="19">
        <f t="shared" si="5"/>
        <v>7328</v>
      </c>
      <c r="I61" s="55" t="s">
        <v>1067</v>
      </c>
      <c r="J61" s="56" t="s">
        <v>1068</v>
      </c>
      <c r="K61" s="55">
        <v>7328</v>
      </c>
      <c r="L61" s="55" t="s">
        <v>326</v>
      </c>
      <c r="M61" s="56" t="s">
        <v>259</v>
      </c>
      <c r="N61" s="56"/>
      <c r="O61" s="57" t="s">
        <v>854</v>
      </c>
      <c r="P61" s="57" t="s">
        <v>1069</v>
      </c>
    </row>
    <row r="62" spans="1:16" ht="12.75" customHeight="1" thickBot="1" x14ac:dyDescent="0.25">
      <c r="A62" s="19" t="str">
        <f t="shared" si="0"/>
        <v> BBS 11 </v>
      </c>
      <c r="B62" s="6" t="str">
        <f t="shared" si="1"/>
        <v>I</v>
      </c>
      <c r="C62" s="19">
        <f t="shared" si="2"/>
        <v>41954.307999999997</v>
      </c>
      <c r="D62" s="21" t="str">
        <f t="shared" si="3"/>
        <v>vis</v>
      </c>
      <c r="E62" s="54">
        <f>VLOOKUP(C62,Active!C$21:E$970,3,FALSE)</f>
        <v>7343.0026207653482</v>
      </c>
      <c r="F62" s="6" t="s">
        <v>229</v>
      </c>
      <c r="G62" s="21" t="str">
        <f t="shared" si="4"/>
        <v>41954.308</v>
      </c>
      <c r="H62" s="19">
        <f t="shared" si="5"/>
        <v>7343</v>
      </c>
      <c r="I62" s="55" t="s">
        <v>1070</v>
      </c>
      <c r="J62" s="56" t="s">
        <v>1071</v>
      </c>
      <c r="K62" s="55">
        <v>7343</v>
      </c>
      <c r="L62" s="55" t="s">
        <v>288</v>
      </c>
      <c r="M62" s="56" t="s">
        <v>259</v>
      </c>
      <c r="N62" s="56"/>
      <c r="O62" s="57" t="s">
        <v>854</v>
      </c>
      <c r="P62" s="57" t="s">
        <v>1069</v>
      </c>
    </row>
    <row r="63" spans="1:16" ht="12.75" customHeight="1" thickBot="1" x14ac:dyDescent="0.25">
      <c r="A63" s="19" t="str">
        <f t="shared" si="0"/>
        <v> BBS 12 </v>
      </c>
      <c r="B63" s="6" t="str">
        <f t="shared" si="1"/>
        <v>I</v>
      </c>
      <c r="C63" s="19">
        <f t="shared" si="2"/>
        <v>41981.34</v>
      </c>
      <c r="D63" s="21" t="str">
        <f t="shared" si="3"/>
        <v>vis</v>
      </c>
      <c r="E63" s="54">
        <f>VLOOKUP(C63,Active!C$21:E$970,3,FALSE)</f>
        <v>7350.9987887337775</v>
      </c>
      <c r="F63" s="6" t="s">
        <v>229</v>
      </c>
      <c r="G63" s="21" t="str">
        <f t="shared" si="4"/>
        <v>41981.340</v>
      </c>
      <c r="H63" s="19">
        <f t="shared" si="5"/>
        <v>7351</v>
      </c>
      <c r="I63" s="55" t="s">
        <v>1076</v>
      </c>
      <c r="J63" s="56" t="s">
        <v>1077</v>
      </c>
      <c r="K63" s="55">
        <v>7351</v>
      </c>
      <c r="L63" s="55" t="s">
        <v>332</v>
      </c>
      <c r="M63" s="56" t="s">
        <v>259</v>
      </c>
      <c r="N63" s="56"/>
      <c r="O63" s="57" t="s">
        <v>826</v>
      </c>
      <c r="P63" s="57" t="s">
        <v>1078</v>
      </c>
    </row>
    <row r="64" spans="1:16" ht="12.75" customHeight="1" thickBot="1" x14ac:dyDescent="0.25">
      <c r="A64" s="19" t="str">
        <f t="shared" si="0"/>
        <v> BBS 12 </v>
      </c>
      <c r="B64" s="6" t="str">
        <f t="shared" si="1"/>
        <v>I</v>
      </c>
      <c r="C64" s="19">
        <f t="shared" si="2"/>
        <v>41981.341999999997</v>
      </c>
      <c r="D64" s="21" t="str">
        <f t="shared" si="3"/>
        <v>vis</v>
      </c>
      <c r="E64" s="54">
        <f>VLOOKUP(C64,Active!C$21:E$970,3,FALSE)</f>
        <v>7350.9993803413518</v>
      </c>
      <c r="F64" s="6" t="s">
        <v>229</v>
      </c>
      <c r="G64" s="21" t="str">
        <f t="shared" si="4"/>
        <v>41981.342</v>
      </c>
      <c r="H64" s="19">
        <f t="shared" si="5"/>
        <v>7351</v>
      </c>
      <c r="I64" s="55" t="s">
        <v>1079</v>
      </c>
      <c r="J64" s="56" t="s">
        <v>1080</v>
      </c>
      <c r="K64" s="55">
        <v>7351</v>
      </c>
      <c r="L64" s="55" t="s">
        <v>274</v>
      </c>
      <c r="M64" s="56" t="s">
        <v>259</v>
      </c>
      <c r="N64" s="56"/>
      <c r="O64" s="57" t="s">
        <v>854</v>
      </c>
      <c r="P64" s="57" t="s">
        <v>1078</v>
      </c>
    </row>
    <row r="65" spans="1:16" ht="12.75" customHeight="1" thickBot="1" x14ac:dyDescent="0.25">
      <c r="A65" s="19" t="str">
        <f t="shared" si="0"/>
        <v>IBVS 1022 </v>
      </c>
      <c r="B65" s="6" t="str">
        <f t="shared" si="1"/>
        <v>I</v>
      </c>
      <c r="C65" s="19">
        <f t="shared" si="2"/>
        <v>42207.844400000002</v>
      </c>
      <c r="D65" s="21" t="str">
        <f t="shared" si="3"/>
        <v>vis</v>
      </c>
      <c r="E65" s="54">
        <f>VLOOKUP(C65,Active!C$21:E$970,3,FALSE)</f>
        <v>7417.9996480112422</v>
      </c>
      <c r="F65" s="6" t="s">
        <v>229</v>
      </c>
      <c r="G65" s="21" t="str">
        <f t="shared" si="4"/>
        <v>42207.8444</v>
      </c>
      <c r="H65" s="19">
        <f t="shared" si="5"/>
        <v>7418</v>
      </c>
      <c r="I65" s="55" t="s">
        <v>1085</v>
      </c>
      <c r="J65" s="56" t="s">
        <v>1086</v>
      </c>
      <c r="K65" s="55">
        <v>7418</v>
      </c>
      <c r="L65" s="55" t="s">
        <v>1087</v>
      </c>
      <c r="M65" s="56" t="s">
        <v>686</v>
      </c>
      <c r="N65" s="56" t="s">
        <v>202</v>
      </c>
      <c r="O65" s="57" t="s">
        <v>1017</v>
      </c>
      <c r="P65" s="58" t="s">
        <v>1018</v>
      </c>
    </row>
    <row r="66" spans="1:16" ht="12.75" customHeight="1" thickBot="1" x14ac:dyDescent="0.25">
      <c r="A66" s="19" t="str">
        <f t="shared" si="0"/>
        <v>IBVS 1379 </v>
      </c>
      <c r="B66" s="6" t="str">
        <f t="shared" si="1"/>
        <v>I</v>
      </c>
      <c r="C66" s="19">
        <f t="shared" si="2"/>
        <v>42207.844700000001</v>
      </c>
      <c r="D66" s="21" t="str">
        <f t="shared" si="3"/>
        <v>vis</v>
      </c>
      <c r="E66" s="54">
        <f>VLOOKUP(C66,Active!C$21:E$970,3,FALSE)</f>
        <v>7417.9997367523783</v>
      </c>
      <c r="F66" s="6" t="s">
        <v>229</v>
      </c>
      <c r="G66" s="21" t="str">
        <f t="shared" si="4"/>
        <v>42207.8447</v>
      </c>
      <c r="H66" s="19">
        <f t="shared" si="5"/>
        <v>7418</v>
      </c>
      <c r="I66" s="55" t="s">
        <v>1088</v>
      </c>
      <c r="J66" s="56" t="s">
        <v>1089</v>
      </c>
      <c r="K66" s="55">
        <v>7418</v>
      </c>
      <c r="L66" s="55" t="s">
        <v>1090</v>
      </c>
      <c r="M66" s="56" t="s">
        <v>686</v>
      </c>
      <c r="N66" s="56" t="s">
        <v>202</v>
      </c>
      <c r="O66" s="57" t="s">
        <v>1066</v>
      </c>
      <c r="P66" s="58" t="s">
        <v>1091</v>
      </c>
    </row>
    <row r="67" spans="1:16" ht="12.75" customHeight="1" thickBot="1" x14ac:dyDescent="0.25">
      <c r="A67" s="19" t="str">
        <f t="shared" si="0"/>
        <v> BBS 16 </v>
      </c>
      <c r="B67" s="6" t="str">
        <f t="shared" si="1"/>
        <v>I</v>
      </c>
      <c r="C67" s="19">
        <f t="shared" si="2"/>
        <v>42258.58</v>
      </c>
      <c r="D67" s="21" t="str">
        <f t="shared" si="3"/>
        <v>vis</v>
      </c>
      <c r="E67" s="54">
        <f>VLOOKUP(C67,Active!C$21:E$970,3,FALSE)</f>
        <v>7433.0074306236666</v>
      </c>
      <c r="F67" s="6" t="s">
        <v>229</v>
      </c>
      <c r="G67" s="21" t="str">
        <f t="shared" si="4"/>
        <v>42258.580</v>
      </c>
      <c r="H67" s="19">
        <f t="shared" si="5"/>
        <v>7433</v>
      </c>
      <c r="I67" s="55" t="s">
        <v>1095</v>
      </c>
      <c r="J67" s="56" t="s">
        <v>1096</v>
      </c>
      <c r="K67" s="55">
        <v>7433</v>
      </c>
      <c r="L67" s="55" t="s">
        <v>1097</v>
      </c>
      <c r="M67" s="56" t="s">
        <v>259</v>
      </c>
      <c r="N67" s="56"/>
      <c r="O67" s="57" t="s">
        <v>1098</v>
      </c>
      <c r="P67" s="57" t="s">
        <v>1099</v>
      </c>
    </row>
    <row r="68" spans="1:16" ht="12.75" customHeight="1" thickBot="1" x14ac:dyDescent="0.25">
      <c r="A68" s="19" t="str">
        <f t="shared" si="0"/>
        <v> BBS 17 </v>
      </c>
      <c r="B68" s="6" t="str">
        <f t="shared" si="1"/>
        <v>I</v>
      </c>
      <c r="C68" s="19">
        <f t="shared" si="2"/>
        <v>42275.451999999997</v>
      </c>
      <c r="D68" s="21" t="str">
        <f t="shared" si="3"/>
        <v>vis</v>
      </c>
      <c r="E68" s="54">
        <f>VLOOKUP(C68,Active!C$21:E$970,3,FALSE)</f>
        <v>7437.9982321168345</v>
      </c>
      <c r="F68" s="6" t="s">
        <v>229</v>
      </c>
      <c r="G68" s="21" t="str">
        <f t="shared" si="4"/>
        <v>42275.452</v>
      </c>
      <c r="H68" s="19">
        <f t="shared" si="5"/>
        <v>7438</v>
      </c>
      <c r="I68" s="55" t="s">
        <v>1100</v>
      </c>
      <c r="J68" s="56" t="s">
        <v>1101</v>
      </c>
      <c r="K68" s="55">
        <v>7438</v>
      </c>
      <c r="L68" s="55" t="s">
        <v>385</v>
      </c>
      <c r="M68" s="56" t="s">
        <v>259</v>
      </c>
      <c r="N68" s="56"/>
      <c r="O68" s="57" t="s">
        <v>1102</v>
      </c>
      <c r="P68" s="57" t="s">
        <v>1103</v>
      </c>
    </row>
    <row r="69" spans="1:16" ht="12.75" customHeight="1" thickBot="1" x14ac:dyDescent="0.25">
      <c r="A69" s="19" t="str">
        <f t="shared" si="0"/>
        <v>IBVS 1053 </v>
      </c>
      <c r="B69" s="6" t="str">
        <f t="shared" si="1"/>
        <v>I</v>
      </c>
      <c r="C69" s="19">
        <f t="shared" si="2"/>
        <v>42275.457199999997</v>
      </c>
      <c r="D69" s="21" t="str">
        <f t="shared" si="3"/>
        <v>vis</v>
      </c>
      <c r="E69" s="54">
        <f>VLOOKUP(C69,Active!C$21:E$970,3,FALSE)</f>
        <v>7437.9997702965265</v>
      </c>
      <c r="F69" s="6" t="s">
        <v>229</v>
      </c>
      <c r="G69" s="21" t="str">
        <f t="shared" si="4"/>
        <v>42275.4572</v>
      </c>
      <c r="H69" s="19">
        <f t="shared" si="5"/>
        <v>7438</v>
      </c>
      <c r="I69" s="55" t="s">
        <v>1107</v>
      </c>
      <c r="J69" s="56" t="s">
        <v>1108</v>
      </c>
      <c r="K69" s="55">
        <v>7438</v>
      </c>
      <c r="L69" s="55" t="s">
        <v>1109</v>
      </c>
      <c r="M69" s="56" t="s">
        <v>686</v>
      </c>
      <c r="N69" s="56" t="s">
        <v>202</v>
      </c>
      <c r="O69" s="57" t="s">
        <v>1110</v>
      </c>
      <c r="P69" s="58" t="s">
        <v>1111</v>
      </c>
    </row>
    <row r="70" spans="1:16" ht="12.75" customHeight="1" thickBot="1" x14ac:dyDescent="0.25">
      <c r="A70" s="19" t="str">
        <f t="shared" si="0"/>
        <v> BBS 17 </v>
      </c>
      <c r="B70" s="6" t="str">
        <f t="shared" si="1"/>
        <v>I</v>
      </c>
      <c r="C70" s="19">
        <f t="shared" si="2"/>
        <v>42275.463000000003</v>
      </c>
      <c r="D70" s="21" t="str">
        <f t="shared" si="3"/>
        <v>vis</v>
      </c>
      <c r="E70" s="54">
        <f>VLOOKUP(C70,Active!C$21:E$970,3,FALSE)</f>
        <v>7438.0014859584926</v>
      </c>
      <c r="F70" s="6" t="s">
        <v>229</v>
      </c>
      <c r="G70" s="21" t="str">
        <f t="shared" si="4"/>
        <v>42275.463</v>
      </c>
      <c r="H70" s="19">
        <f t="shared" si="5"/>
        <v>7438</v>
      </c>
      <c r="I70" s="55" t="s">
        <v>1112</v>
      </c>
      <c r="J70" s="56" t="s">
        <v>1113</v>
      </c>
      <c r="K70" s="55">
        <v>7438</v>
      </c>
      <c r="L70" s="55" t="s">
        <v>351</v>
      </c>
      <c r="M70" s="56" t="s">
        <v>259</v>
      </c>
      <c r="N70" s="56"/>
      <c r="O70" s="57" t="s">
        <v>826</v>
      </c>
      <c r="P70" s="57" t="s">
        <v>1103</v>
      </c>
    </row>
    <row r="71" spans="1:16" ht="12.75" customHeight="1" thickBot="1" x14ac:dyDescent="0.25">
      <c r="A71" s="19" t="str">
        <f t="shared" si="0"/>
        <v>IBVS 1379 </v>
      </c>
      <c r="B71" s="6" t="str">
        <f t="shared" si="1"/>
        <v>I</v>
      </c>
      <c r="C71" s="19">
        <f t="shared" si="2"/>
        <v>42633.8033</v>
      </c>
      <c r="D71" s="21" t="str">
        <f t="shared" si="3"/>
        <v>vis</v>
      </c>
      <c r="E71" s="54">
        <f>VLOOKUP(C71,Active!C$21:E$970,3,FALSE)</f>
        <v>7543.9999037099506</v>
      </c>
      <c r="F71" s="6" t="s">
        <v>229</v>
      </c>
      <c r="G71" s="21" t="str">
        <f t="shared" si="4"/>
        <v>42633.8033</v>
      </c>
      <c r="H71" s="19">
        <f t="shared" si="5"/>
        <v>7544</v>
      </c>
      <c r="I71" s="55" t="s">
        <v>1131</v>
      </c>
      <c r="J71" s="56" t="s">
        <v>1132</v>
      </c>
      <c r="K71" s="55">
        <v>7544</v>
      </c>
      <c r="L71" s="55" t="s">
        <v>963</v>
      </c>
      <c r="M71" s="56" t="s">
        <v>686</v>
      </c>
      <c r="N71" s="56" t="s">
        <v>202</v>
      </c>
      <c r="O71" s="57" t="s">
        <v>1066</v>
      </c>
      <c r="P71" s="58" t="s">
        <v>1091</v>
      </c>
    </row>
    <row r="72" spans="1:16" ht="12.75" customHeight="1" thickBot="1" x14ac:dyDescent="0.25">
      <c r="A72" s="19" t="str">
        <f t="shared" si="0"/>
        <v> BBS 26 </v>
      </c>
      <c r="B72" s="6" t="str">
        <f t="shared" si="1"/>
        <v>I</v>
      </c>
      <c r="C72" s="19">
        <f t="shared" si="2"/>
        <v>42836.641000000003</v>
      </c>
      <c r="D72" s="21" t="str">
        <f t="shared" si="3"/>
        <v>vis</v>
      </c>
      <c r="E72" s="54">
        <f>VLOOKUP(C72,Active!C$21:E$970,3,FALSE)</f>
        <v>7604.0000635031574</v>
      </c>
      <c r="F72" s="6" t="s">
        <v>229</v>
      </c>
      <c r="G72" s="21" t="str">
        <f t="shared" si="4"/>
        <v>42836.641</v>
      </c>
      <c r="H72" s="19">
        <f t="shared" si="5"/>
        <v>7604</v>
      </c>
      <c r="I72" s="55" t="s">
        <v>1139</v>
      </c>
      <c r="J72" s="56" t="s">
        <v>1140</v>
      </c>
      <c r="K72" s="55">
        <v>7604</v>
      </c>
      <c r="L72" s="55" t="s">
        <v>359</v>
      </c>
      <c r="M72" s="56" t="s">
        <v>259</v>
      </c>
      <c r="N72" s="56"/>
      <c r="O72" s="57" t="s">
        <v>854</v>
      </c>
      <c r="P72" s="57" t="s">
        <v>1141</v>
      </c>
    </row>
    <row r="73" spans="1:16" ht="12.75" customHeight="1" thickBot="1" x14ac:dyDescent="0.25">
      <c r="A73" s="19" t="str">
        <f t="shared" si="0"/>
        <v> AOEB 2 </v>
      </c>
      <c r="B73" s="6" t="str">
        <f t="shared" si="1"/>
        <v>I</v>
      </c>
      <c r="C73" s="19">
        <f t="shared" si="2"/>
        <v>42917.771999999997</v>
      </c>
      <c r="D73" s="21" t="str">
        <f t="shared" si="3"/>
        <v>vis</v>
      </c>
      <c r="E73" s="54">
        <f>VLOOKUP(C73,Active!C$21:E$970,3,FALSE)</f>
        <v>7627.9989205409875</v>
      </c>
      <c r="F73" s="6" t="s">
        <v>229</v>
      </c>
      <c r="G73" s="21" t="str">
        <f t="shared" si="4"/>
        <v>42917.772</v>
      </c>
      <c r="H73" s="19">
        <f t="shared" si="5"/>
        <v>7628</v>
      </c>
      <c r="I73" s="55" t="s">
        <v>1146</v>
      </c>
      <c r="J73" s="56" t="s">
        <v>1147</v>
      </c>
      <c r="K73" s="55">
        <v>7628</v>
      </c>
      <c r="L73" s="55" t="s">
        <v>332</v>
      </c>
      <c r="M73" s="56" t="s">
        <v>259</v>
      </c>
      <c r="N73" s="56"/>
      <c r="O73" s="57" t="s">
        <v>1130</v>
      </c>
      <c r="P73" s="57" t="s">
        <v>1148</v>
      </c>
    </row>
    <row r="74" spans="1:16" ht="12.75" customHeight="1" thickBot="1" x14ac:dyDescent="0.25">
      <c r="A74" s="19" t="str">
        <f t="shared" si="0"/>
        <v> BBS 30 </v>
      </c>
      <c r="B74" s="6" t="str">
        <f t="shared" si="1"/>
        <v>I</v>
      </c>
      <c r="C74" s="19">
        <f t="shared" si="2"/>
        <v>42968.485000000001</v>
      </c>
      <c r="D74" s="21" t="str">
        <f t="shared" si="3"/>
        <v>vis</v>
      </c>
      <c r="E74" s="54">
        <f>VLOOKUP(C74,Active!C$21:E$970,3,FALSE)</f>
        <v>7643.000017987828</v>
      </c>
      <c r="F74" s="6" t="s">
        <v>229</v>
      </c>
      <c r="G74" s="21" t="str">
        <f t="shared" si="4"/>
        <v>42968.485</v>
      </c>
      <c r="H74" s="19">
        <f t="shared" si="5"/>
        <v>7643</v>
      </c>
      <c r="I74" s="55" t="s">
        <v>1154</v>
      </c>
      <c r="J74" s="56" t="s">
        <v>1155</v>
      </c>
      <c r="K74" s="55">
        <v>7643</v>
      </c>
      <c r="L74" s="55" t="s">
        <v>359</v>
      </c>
      <c r="M74" s="56" t="s">
        <v>259</v>
      </c>
      <c r="N74" s="56"/>
      <c r="O74" s="57" t="s">
        <v>1156</v>
      </c>
      <c r="P74" s="57" t="s">
        <v>1157</v>
      </c>
    </row>
    <row r="75" spans="1:16" ht="12.75" customHeight="1" thickBot="1" x14ac:dyDescent="0.25">
      <c r="A75" s="19" t="str">
        <f t="shared" ref="A75:A138" si="6">P75</f>
        <v> VSSC 58.19 </v>
      </c>
      <c r="B75" s="6" t="str">
        <f t="shared" ref="B75:B138" si="7">IF(H75=INT(H75),"I","II")</f>
        <v>I</v>
      </c>
      <c r="C75" s="19">
        <f t="shared" ref="C75:C138" si="8">1*G75</f>
        <v>43012.430999999997</v>
      </c>
      <c r="D75" s="21" t="str">
        <f t="shared" ref="D75:D138" si="9">VLOOKUP(F75,I$1:J$5,2,FALSE)</f>
        <v>vis</v>
      </c>
      <c r="E75" s="54">
        <f>VLOOKUP(C75,Active!C$21:E$970,3,FALSE)</f>
        <v>7655.9994112084769</v>
      </c>
      <c r="F75" s="6" t="s">
        <v>229</v>
      </c>
      <c r="G75" s="21" t="str">
        <f t="shared" ref="G75:G138" si="10">MID(I75,3,LEN(I75)-3)</f>
        <v>43012.431</v>
      </c>
      <c r="H75" s="19">
        <f t="shared" ref="H75:H138" si="11">1*K75</f>
        <v>7656</v>
      </c>
      <c r="I75" s="55" t="s">
        <v>1162</v>
      </c>
      <c r="J75" s="56" t="s">
        <v>1163</v>
      </c>
      <c r="K75" s="55">
        <v>7656</v>
      </c>
      <c r="L75" s="55" t="s">
        <v>274</v>
      </c>
      <c r="M75" s="56" t="s">
        <v>259</v>
      </c>
      <c r="N75" s="56"/>
      <c r="O75" s="57" t="s">
        <v>1116</v>
      </c>
      <c r="P75" s="57" t="s">
        <v>1145</v>
      </c>
    </row>
    <row r="76" spans="1:16" ht="12.75" customHeight="1" thickBot="1" x14ac:dyDescent="0.25">
      <c r="A76" s="19" t="str">
        <f t="shared" si="6"/>
        <v> BBS 29 </v>
      </c>
      <c r="B76" s="6" t="str">
        <f t="shared" si="7"/>
        <v>I</v>
      </c>
      <c r="C76" s="19">
        <f t="shared" si="8"/>
        <v>43012.436999999998</v>
      </c>
      <c r="D76" s="21" t="str">
        <f t="shared" si="9"/>
        <v>vis</v>
      </c>
      <c r="E76" s="54">
        <f>VLOOKUP(C76,Active!C$21:E$970,3,FALSE)</f>
        <v>7656.0011860311988</v>
      </c>
      <c r="F76" s="6" t="s">
        <v>229</v>
      </c>
      <c r="G76" s="21" t="str">
        <f t="shared" si="10"/>
        <v>43012.437</v>
      </c>
      <c r="H76" s="19">
        <f t="shared" si="11"/>
        <v>7656</v>
      </c>
      <c r="I76" s="55" t="s">
        <v>1164</v>
      </c>
      <c r="J76" s="56" t="s">
        <v>1165</v>
      </c>
      <c r="K76" s="55">
        <v>7656</v>
      </c>
      <c r="L76" s="55" t="s">
        <v>508</v>
      </c>
      <c r="M76" s="56" t="s">
        <v>259</v>
      </c>
      <c r="N76" s="56"/>
      <c r="O76" s="57" t="s">
        <v>826</v>
      </c>
      <c r="P76" s="57" t="s">
        <v>1166</v>
      </c>
    </row>
    <row r="77" spans="1:16" ht="12.75" customHeight="1" thickBot="1" x14ac:dyDescent="0.25">
      <c r="A77" s="19" t="str">
        <f t="shared" si="6"/>
        <v> BBS 30 </v>
      </c>
      <c r="B77" s="6" t="str">
        <f t="shared" si="7"/>
        <v>I</v>
      </c>
      <c r="C77" s="19">
        <f t="shared" si="8"/>
        <v>43029.33</v>
      </c>
      <c r="D77" s="21" t="str">
        <f t="shared" si="9"/>
        <v>vis</v>
      </c>
      <c r="E77" s="54">
        <f>VLOOKUP(C77,Active!C$21:E$970,3,FALSE)</f>
        <v>7660.9981994038944</v>
      </c>
      <c r="F77" s="6" t="s">
        <v>229</v>
      </c>
      <c r="G77" s="21" t="str">
        <f t="shared" si="10"/>
        <v>43029.330</v>
      </c>
      <c r="H77" s="19">
        <f t="shared" si="11"/>
        <v>7661</v>
      </c>
      <c r="I77" s="55" t="s">
        <v>1167</v>
      </c>
      <c r="J77" s="56" t="s">
        <v>1168</v>
      </c>
      <c r="K77" s="55">
        <v>7661</v>
      </c>
      <c r="L77" s="55" t="s">
        <v>385</v>
      </c>
      <c r="M77" s="56" t="s">
        <v>259</v>
      </c>
      <c r="N77" s="56"/>
      <c r="O77" s="57" t="s">
        <v>1102</v>
      </c>
      <c r="P77" s="57" t="s">
        <v>1157</v>
      </c>
    </row>
    <row r="78" spans="1:16" ht="12.75" customHeight="1" thickBot="1" x14ac:dyDescent="0.25">
      <c r="A78" s="19" t="str">
        <f t="shared" si="6"/>
        <v> BBS 30 </v>
      </c>
      <c r="B78" s="6" t="str">
        <f t="shared" si="7"/>
        <v>I</v>
      </c>
      <c r="C78" s="19">
        <f t="shared" si="8"/>
        <v>43029.337</v>
      </c>
      <c r="D78" s="21" t="str">
        <f t="shared" si="9"/>
        <v>vis</v>
      </c>
      <c r="E78" s="54">
        <f>VLOOKUP(C78,Active!C$21:E$970,3,FALSE)</f>
        <v>7661.0002700304021</v>
      </c>
      <c r="F78" s="6" t="s">
        <v>229</v>
      </c>
      <c r="G78" s="21" t="str">
        <f t="shared" si="10"/>
        <v>43029.337</v>
      </c>
      <c r="H78" s="19">
        <f t="shared" si="11"/>
        <v>7661</v>
      </c>
      <c r="I78" s="55" t="s">
        <v>1169</v>
      </c>
      <c r="J78" s="56" t="s">
        <v>1170</v>
      </c>
      <c r="K78" s="55">
        <v>7661</v>
      </c>
      <c r="L78" s="55" t="s">
        <v>279</v>
      </c>
      <c r="M78" s="56" t="s">
        <v>259</v>
      </c>
      <c r="N78" s="56"/>
      <c r="O78" s="57" t="s">
        <v>854</v>
      </c>
      <c r="P78" s="57" t="s">
        <v>1157</v>
      </c>
    </row>
    <row r="79" spans="1:16" ht="12.75" customHeight="1" thickBot="1" x14ac:dyDescent="0.25">
      <c r="A79" s="19" t="str">
        <f t="shared" si="6"/>
        <v> BBS 30 </v>
      </c>
      <c r="B79" s="6" t="str">
        <f t="shared" si="7"/>
        <v>I</v>
      </c>
      <c r="C79" s="19">
        <f t="shared" si="8"/>
        <v>43029.339</v>
      </c>
      <c r="D79" s="21" t="str">
        <f t="shared" si="9"/>
        <v>vis</v>
      </c>
      <c r="E79" s="54">
        <f>VLOOKUP(C79,Active!C$21:E$970,3,FALSE)</f>
        <v>7661.0008616379764</v>
      </c>
      <c r="F79" s="6" t="s">
        <v>229</v>
      </c>
      <c r="G79" s="21" t="str">
        <f t="shared" si="10"/>
        <v>43029.339</v>
      </c>
      <c r="H79" s="19">
        <f t="shared" si="11"/>
        <v>7661</v>
      </c>
      <c r="I79" s="55" t="s">
        <v>1171</v>
      </c>
      <c r="J79" s="56" t="s">
        <v>1172</v>
      </c>
      <c r="K79" s="55">
        <v>7661</v>
      </c>
      <c r="L79" s="55" t="s">
        <v>291</v>
      </c>
      <c r="M79" s="56" t="s">
        <v>259</v>
      </c>
      <c r="N79" s="56"/>
      <c r="O79" s="57" t="s">
        <v>826</v>
      </c>
      <c r="P79" s="57" t="s">
        <v>1157</v>
      </c>
    </row>
    <row r="80" spans="1:16" ht="12.75" customHeight="1" thickBot="1" x14ac:dyDescent="0.25">
      <c r="A80" s="19" t="str">
        <f t="shared" si="6"/>
        <v> AOEB 2 </v>
      </c>
      <c r="B80" s="6" t="str">
        <f t="shared" si="7"/>
        <v>I</v>
      </c>
      <c r="C80" s="19">
        <f t="shared" si="8"/>
        <v>43032.718000000001</v>
      </c>
      <c r="D80" s="21" t="str">
        <f t="shared" si="9"/>
        <v>vis</v>
      </c>
      <c r="E80" s="54">
        <f>VLOOKUP(C80,Active!C$21:E$970,3,FALSE)</f>
        <v>7662.0003826340308</v>
      </c>
      <c r="F80" s="6" t="s">
        <v>229</v>
      </c>
      <c r="G80" s="21" t="str">
        <f t="shared" si="10"/>
        <v>43032.718</v>
      </c>
      <c r="H80" s="19">
        <f t="shared" si="11"/>
        <v>7662</v>
      </c>
      <c r="I80" s="55" t="s">
        <v>1173</v>
      </c>
      <c r="J80" s="56" t="s">
        <v>1174</v>
      </c>
      <c r="K80" s="55">
        <v>7662</v>
      </c>
      <c r="L80" s="55" t="s">
        <v>279</v>
      </c>
      <c r="M80" s="56" t="s">
        <v>259</v>
      </c>
      <c r="N80" s="56"/>
      <c r="O80" s="57" t="s">
        <v>1130</v>
      </c>
      <c r="P80" s="57" t="s">
        <v>1148</v>
      </c>
    </row>
    <row r="81" spans="1:16" ht="12.75" customHeight="1" thickBot="1" x14ac:dyDescent="0.25">
      <c r="A81" s="19" t="str">
        <f t="shared" si="6"/>
        <v> AOEB 2 </v>
      </c>
      <c r="B81" s="6" t="str">
        <f t="shared" si="7"/>
        <v>I</v>
      </c>
      <c r="C81" s="19">
        <f t="shared" si="8"/>
        <v>43032.720999999998</v>
      </c>
      <c r="D81" s="21" t="str">
        <f t="shared" si="9"/>
        <v>vis</v>
      </c>
      <c r="E81" s="54">
        <f>VLOOKUP(C81,Active!C$21:E$970,3,FALSE)</f>
        <v>7662.0012700453899</v>
      </c>
      <c r="F81" s="6" t="s">
        <v>229</v>
      </c>
      <c r="G81" s="21" t="str">
        <f t="shared" si="10"/>
        <v>43032.721</v>
      </c>
      <c r="H81" s="19">
        <f t="shared" si="11"/>
        <v>7662</v>
      </c>
      <c r="I81" s="55" t="s">
        <v>1175</v>
      </c>
      <c r="J81" s="56" t="s">
        <v>1176</v>
      </c>
      <c r="K81" s="55">
        <v>7662</v>
      </c>
      <c r="L81" s="55" t="s">
        <v>508</v>
      </c>
      <c r="M81" s="56" t="s">
        <v>259</v>
      </c>
      <c r="N81" s="56"/>
      <c r="O81" s="57" t="s">
        <v>1177</v>
      </c>
      <c r="P81" s="57" t="s">
        <v>1148</v>
      </c>
    </row>
    <row r="82" spans="1:16" ht="12.75" customHeight="1" thickBot="1" x14ac:dyDescent="0.25">
      <c r="A82" s="19" t="str">
        <f t="shared" si="6"/>
        <v> BBS 33 </v>
      </c>
      <c r="B82" s="6" t="str">
        <f t="shared" si="7"/>
        <v>I</v>
      </c>
      <c r="C82" s="19">
        <f t="shared" si="8"/>
        <v>43296.406999999999</v>
      </c>
      <c r="D82" s="21" t="str">
        <f t="shared" si="9"/>
        <v>vis</v>
      </c>
      <c r="E82" s="54">
        <f>VLOOKUP(C82,Active!C$21:E$970,3,FALSE)</f>
        <v>7740.0005874071594</v>
      </c>
      <c r="F82" s="6" t="s">
        <v>229</v>
      </c>
      <c r="G82" s="21" t="str">
        <f t="shared" si="10"/>
        <v>43296.407</v>
      </c>
      <c r="H82" s="19">
        <f t="shared" si="11"/>
        <v>7740</v>
      </c>
      <c r="I82" s="55" t="s">
        <v>1178</v>
      </c>
      <c r="J82" s="56" t="s">
        <v>1179</v>
      </c>
      <c r="K82" s="55">
        <v>7740</v>
      </c>
      <c r="L82" s="55" t="s">
        <v>323</v>
      </c>
      <c r="M82" s="56" t="s">
        <v>259</v>
      </c>
      <c r="N82" s="56"/>
      <c r="O82" s="57" t="s">
        <v>854</v>
      </c>
      <c r="P82" s="57" t="s">
        <v>1180</v>
      </c>
    </row>
    <row r="83" spans="1:16" ht="12.75" customHeight="1" thickBot="1" x14ac:dyDescent="0.25">
      <c r="A83" s="19" t="str">
        <f t="shared" si="6"/>
        <v> BBS 34 </v>
      </c>
      <c r="B83" s="6" t="str">
        <f t="shared" si="7"/>
        <v>I</v>
      </c>
      <c r="C83" s="19">
        <f t="shared" si="8"/>
        <v>43367.394</v>
      </c>
      <c r="D83" s="21" t="str">
        <f t="shared" si="9"/>
        <v>vis</v>
      </c>
      <c r="E83" s="54">
        <f>VLOOKUP(C83,Active!C$21:E$970,3,FALSE)</f>
        <v>7760.9988108303214</v>
      </c>
      <c r="F83" s="6" t="s">
        <v>229</v>
      </c>
      <c r="G83" s="21" t="str">
        <f t="shared" si="10"/>
        <v>43367.394</v>
      </c>
      <c r="H83" s="19">
        <f t="shared" si="11"/>
        <v>7761</v>
      </c>
      <c r="I83" s="55" t="s">
        <v>1181</v>
      </c>
      <c r="J83" s="56" t="s">
        <v>1182</v>
      </c>
      <c r="K83" s="55">
        <v>7761</v>
      </c>
      <c r="L83" s="55" t="s">
        <v>332</v>
      </c>
      <c r="M83" s="56" t="s">
        <v>259</v>
      </c>
      <c r="N83" s="56"/>
      <c r="O83" s="57" t="s">
        <v>854</v>
      </c>
      <c r="P83" s="57" t="s">
        <v>1183</v>
      </c>
    </row>
    <row r="84" spans="1:16" ht="12.75" customHeight="1" thickBot="1" x14ac:dyDescent="0.25">
      <c r="A84" s="19" t="str">
        <f t="shared" si="6"/>
        <v> VSSC 58.19 </v>
      </c>
      <c r="B84" s="6" t="str">
        <f t="shared" si="7"/>
        <v>I</v>
      </c>
      <c r="C84" s="19">
        <f t="shared" si="8"/>
        <v>43394.440999999999</v>
      </c>
      <c r="D84" s="21" t="str">
        <f t="shared" si="9"/>
        <v>vis</v>
      </c>
      <c r="E84" s="54">
        <f>VLOOKUP(C84,Active!C$21:E$970,3,FALSE)</f>
        <v>7768.9994158555546</v>
      </c>
      <c r="F84" s="6" t="s">
        <v>229</v>
      </c>
      <c r="G84" s="21" t="str">
        <f t="shared" si="10"/>
        <v>43394.441</v>
      </c>
      <c r="H84" s="19">
        <f t="shared" si="11"/>
        <v>7769</v>
      </c>
      <c r="I84" s="55" t="s">
        <v>1184</v>
      </c>
      <c r="J84" s="56" t="s">
        <v>1185</v>
      </c>
      <c r="K84" s="55">
        <v>7769</v>
      </c>
      <c r="L84" s="55" t="s">
        <v>274</v>
      </c>
      <c r="M84" s="56" t="s">
        <v>259</v>
      </c>
      <c r="N84" s="56"/>
      <c r="O84" s="57" t="s">
        <v>1144</v>
      </c>
      <c r="P84" s="57" t="s">
        <v>1145</v>
      </c>
    </row>
    <row r="85" spans="1:16" ht="12.75" customHeight="1" thickBot="1" x14ac:dyDescent="0.25">
      <c r="A85" s="19" t="str">
        <f t="shared" si="6"/>
        <v> AOEB 2 </v>
      </c>
      <c r="B85" s="6" t="str">
        <f t="shared" si="7"/>
        <v>I</v>
      </c>
      <c r="C85" s="19">
        <f t="shared" si="8"/>
        <v>43698.701000000001</v>
      </c>
      <c r="D85" s="21" t="str">
        <f t="shared" si="9"/>
        <v>vis</v>
      </c>
      <c r="E85" s="54">
        <f>VLOOKUP(C85,Active!C$21:E$970,3,FALSE)</f>
        <v>7859.0006760684291</v>
      </c>
      <c r="F85" s="6" t="s">
        <v>229</v>
      </c>
      <c r="G85" s="21" t="str">
        <f t="shared" si="10"/>
        <v>43698.701</v>
      </c>
      <c r="H85" s="19">
        <f t="shared" si="11"/>
        <v>7859</v>
      </c>
      <c r="I85" s="55" t="s">
        <v>1186</v>
      </c>
      <c r="J85" s="56" t="s">
        <v>1187</v>
      </c>
      <c r="K85" s="55">
        <v>7859</v>
      </c>
      <c r="L85" s="55" t="s">
        <v>323</v>
      </c>
      <c r="M85" s="56" t="s">
        <v>259</v>
      </c>
      <c r="N85" s="56"/>
      <c r="O85" s="57" t="s">
        <v>879</v>
      </c>
      <c r="P85" s="57" t="s">
        <v>1148</v>
      </c>
    </row>
    <row r="86" spans="1:16" ht="12.75" customHeight="1" thickBot="1" x14ac:dyDescent="0.25">
      <c r="A86" s="19" t="str">
        <f t="shared" si="6"/>
        <v> AOEB 2 </v>
      </c>
      <c r="B86" s="6" t="str">
        <f t="shared" si="7"/>
        <v>I</v>
      </c>
      <c r="C86" s="19">
        <f t="shared" si="8"/>
        <v>43698.701000000001</v>
      </c>
      <c r="D86" s="21" t="str">
        <f t="shared" si="9"/>
        <v>vis</v>
      </c>
      <c r="E86" s="54">
        <f>VLOOKUP(C86,Active!C$21:E$970,3,FALSE)</f>
        <v>7859.0006760684291</v>
      </c>
      <c r="F86" s="6" t="s">
        <v>229</v>
      </c>
      <c r="G86" s="21" t="str">
        <f t="shared" si="10"/>
        <v>43698.701</v>
      </c>
      <c r="H86" s="19">
        <f t="shared" si="11"/>
        <v>7859</v>
      </c>
      <c r="I86" s="55" t="s">
        <v>1186</v>
      </c>
      <c r="J86" s="56" t="s">
        <v>1187</v>
      </c>
      <c r="K86" s="55">
        <v>7859</v>
      </c>
      <c r="L86" s="55" t="s">
        <v>323</v>
      </c>
      <c r="M86" s="56" t="s">
        <v>259</v>
      </c>
      <c r="N86" s="56"/>
      <c r="O86" s="57" t="s">
        <v>1188</v>
      </c>
      <c r="P86" s="57" t="s">
        <v>1148</v>
      </c>
    </row>
    <row r="87" spans="1:16" ht="12.75" customHeight="1" thickBot="1" x14ac:dyDescent="0.25">
      <c r="A87" s="19" t="str">
        <f t="shared" si="6"/>
        <v> BBS 38 </v>
      </c>
      <c r="B87" s="6" t="str">
        <f t="shared" si="7"/>
        <v>I</v>
      </c>
      <c r="C87" s="19">
        <f t="shared" si="8"/>
        <v>43705.457999999999</v>
      </c>
      <c r="D87" s="21" t="str">
        <f t="shared" si="9"/>
        <v>vis</v>
      </c>
      <c r="E87" s="54">
        <f>VLOOKUP(C87,Active!C$21:E$970,3,FALSE)</f>
        <v>7860.9994222567493</v>
      </c>
      <c r="F87" s="6" t="s">
        <v>229</v>
      </c>
      <c r="G87" s="21" t="str">
        <f t="shared" si="10"/>
        <v>43705.458</v>
      </c>
      <c r="H87" s="19">
        <f t="shared" si="11"/>
        <v>7861</v>
      </c>
      <c r="I87" s="55" t="s">
        <v>1189</v>
      </c>
      <c r="J87" s="56" t="s">
        <v>1190</v>
      </c>
      <c r="K87" s="55">
        <v>7861</v>
      </c>
      <c r="L87" s="55" t="s">
        <v>274</v>
      </c>
      <c r="M87" s="56" t="s">
        <v>259</v>
      </c>
      <c r="N87" s="56"/>
      <c r="O87" s="57" t="s">
        <v>854</v>
      </c>
      <c r="P87" s="57" t="s">
        <v>1191</v>
      </c>
    </row>
    <row r="88" spans="1:16" ht="12.75" customHeight="1" thickBot="1" x14ac:dyDescent="0.25">
      <c r="A88" s="19" t="str">
        <f t="shared" si="6"/>
        <v> BBS 38 </v>
      </c>
      <c r="B88" s="6" t="str">
        <f t="shared" si="7"/>
        <v>I</v>
      </c>
      <c r="C88" s="19">
        <f t="shared" si="8"/>
        <v>43705.470999999998</v>
      </c>
      <c r="D88" s="21" t="str">
        <f t="shared" si="9"/>
        <v>vis</v>
      </c>
      <c r="E88" s="54">
        <f>VLOOKUP(C88,Active!C$21:E$970,3,FALSE)</f>
        <v>7861.0032677059789</v>
      </c>
      <c r="F88" s="6" t="s">
        <v>229</v>
      </c>
      <c r="G88" s="21" t="str">
        <f t="shared" si="10"/>
        <v>43705.471</v>
      </c>
      <c r="H88" s="19">
        <f t="shared" si="11"/>
        <v>7861</v>
      </c>
      <c r="I88" s="55" t="s">
        <v>1192</v>
      </c>
      <c r="J88" s="56" t="s">
        <v>1193</v>
      </c>
      <c r="K88" s="55">
        <v>7861</v>
      </c>
      <c r="L88" s="55" t="s">
        <v>429</v>
      </c>
      <c r="M88" s="56" t="s">
        <v>259</v>
      </c>
      <c r="N88" s="56"/>
      <c r="O88" s="57" t="s">
        <v>826</v>
      </c>
      <c r="P88" s="57" t="s">
        <v>1191</v>
      </c>
    </row>
    <row r="89" spans="1:16" ht="12.75" customHeight="1" thickBot="1" x14ac:dyDescent="0.25">
      <c r="A89" s="19" t="str">
        <f t="shared" si="6"/>
        <v> BBS 38 </v>
      </c>
      <c r="B89" s="6" t="str">
        <f t="shared" si="7"/>
        <v>I</v>
      </c>
      <c r="C89" s="19">
        <f t="shared" si="8"/>
        <v>43732.500999999997</v>
      </c>
      <c r="D89" s="21" t="str">
        <f t="shared" si="9"/>
        <v>vis</v>
      </c>
      <c r="E89" s="54">
        <f>VLOOKUP(C89,Active!C$21:E$970,3,FALSE)</f>
        <v>7868.998844066834</v>
      </c>
      <c r="F89" s="6" t="s">
        <v>229</v>
      </c>
      <c r="G89" s="21" t="str">
        <f t="shared" si="10"/>
        <v>43732.501</v>
      </c>
      <c r="H89" s="19">
        <f t="shared" si="11"/>
        <v>7869</v>
      </c>
      <c r="I89" s="55" t="s">
        <v>1194</v>
      </c>
      <c r="J89" s="56" t="s">
        <v>1195</v>
      </c>
      <c r="K89" s="55">
        <v>7869</v>
      </c>
      <c r="L89" s="55" t="s">
        <v>332</v>
      </c>
      <c r="M89" s="56" t="s">
        <v>259</v>
      </c>
      <c r="N89" s="56"/>
      <c r="O89" s="57" t="s">
        <v>854</v>
      </c>
      <c r="P89" s="57" t="s">
        <v>1191</v>
      </c>
    </row>
    <row r="90" spans="1:16" ht="12.75" customHeight="1" thickBot="1" x14ac:dyDescent="0.25">
      <c r="A90" s="19" t="str">
        <f t="shared" si="6"/>
        <v> BBS 38 </v>
      </c>
      <c r="B90" s="6" t="str">
        <f t="shared" si="7"/>
        <v>I</v>
      </c>
      <c r="C90" s="19">
        <f t="shared" si="8"/>
        <v>43732.514999999999</v>
      </c>
      <c r="D90" s="21" t="str">
        <f t="shared" si="9"/>
        <v>vis</v>
      </c>
      <c r="E90" s="54">
        <f>VLOOKUP(C90,Active!C$21:E$970,3,FALSE)</f>
        <v>7869.0029853198521</v>
      </c>
      <c r="F90" s="6" t="s">
        <v>229</v>
      </c>
      <c r="G90" s="21" t="str">
        <f t="shared" si="10"/>
        <v>43732.515</v>
      </c>
      <c r="H90" s="19">
        <f t="shared" si="11"/>
        <v>7869</v>
      </c>
      <c r="I90" s="55" t="s">
        <v>1196</v>
      </c>
      <c r="J90" s="56" t="s">
        <v>1197</v>
      </c>
      <c r="K90" s="55">
        <v>7869</v>
      </c>
      <c r="L90" s="55" t="s">
        <v>303</v>
      </c>
      <c r="M90" s="56" t="s">
        <v>259</v>
      </c>
      <c r="N90" s="56"/>
      <c r="O90" s="57" t="s">
        <v>1198</v>
      </c>
      <c r="P90" s="57" t="s">
        <v>1191</v>
      </c>
    </row>
    <row r="91" spans="1:16" ht="12.75" customHeight="1" thickBot="1" x14ac:dyDescent="0.25">
      <c r="A91" s="19" t="str">
        <f t="shared" si="6"/>
        <v> BBS 38 </v>
      </c>
      <c r="B91" s="6" t="str">
        <f t="shared" si="7"/>
        <v>I</v>
      </c>
      <c r="C91" s="19">
        <f t="shared" si="8"/>
        <v>43732.517999999996</v>
      </c>
      <c r="D91" s="21" t="str">
        <f t="shared" si="9"/>
        <v>vis</v>
      </c>
      <c r="E91" s="54">
        <f>VLOOKUP(C91,Active!C$21:E$970,3,FALSE)</f>
        <v>7869.0038727312121</v>
      </c>
      <c r="F91" s="6" t="s">
        <v>229</v>
      </c>
      <c r="G91" s="21" t="str">
        <f t="shared" si="10"/>
        <v>43732.518</v>
      </c>
      <c r="H91" s="19">
        <f t="shared" si="11"/>
        <v>7869</v>
      </c>
      <c r="I91" s="55" t="s">
        <v>1199</v>
      </c>
      <c r="J91" s="56" t="s">
        <v>1200</v>
      </c>
      <c r="K91" s="55">
        <v>7869</v>
      </c>
      <c r="L91" s="55" t="s">
        <v>845</v>
      </c>
      <c r="M91" s="56" t="s">
        <v>259</v>
      </c>
      <c r="N91" s="56"/>
      <c r="O91" s="57" t="s">
        <v>1201</v>
      </c>
      <c r="P91" s="57" t="s">
        <v>1191</v>
      </c>
    </row>
    <row r="92" spans="1:16" ht="12.75" customHeight="1" thickBot="1" x14ac:dyDescent="0.25">
      <c r="A92" s="19" t="str">
        <f t="shared" si="6"/>
        <v> BBS 39 </v>
      </c>
      <c r="B92" s="6" t="str">
        <f t="shared" si="7"/>
        <v>I</v>
      </c>
      <c r="C92" s="19">
        <f t="shared" si="8"/>
        <v>43732.521999999997</v>
      </c>
      <c r="D92" s="21" t="str">
        <f t="shared" si="9"/>
        <v>vis</v>
      </c>
      <c r="E92" s="54">
        <f>VLOOKUP(C92,Active!C$21:E$970,3,FALSE)</f>
        <v>7869.0050559463598</v>
      </c>
      <c r="F92" s="6" t="s">
        <v>229</v>
      </c>
      <c r="G92" s="21" t="str">
        <f t="shared" si="10"/>
        <v>43732.522</v>
      </c>
      <c r="H92" s="19">
        <f t="shared" si="11"/>
        <v>7869</v>
      </c>
      <c r="I92" s="55" t="s">
        <v>1202</v>
      </c>
      <c r="J92" s="56" t="s">
        <v>1203</v>
      </c>
      <c r="K92" s="55">
        <v>7869</v>
      </c>
      <c r="L92" s="55" t="s">
        <v>1204</v>
      </c>
      <c r="M92" s="56" t="s">
        <v>259</v>
      </c>
      <c r="N92" s="56"/>
      <c r="O92" s="57" t="s">
        <v>1205</v>
      </c>
      <c r="P92" s="57" t="s">
        <v>1206</v>
      </c>
    </row>
    <row r="93" spans="1:16" ht="12.75" customHeight="1" thickBot="1" x14ac:dyDescent="0.25">
      <c r="A93" s="19" t="str">
        <f t="shared" si="6"/>
        <v> AOEB 2 </v>
      </c>
      <c r="B93" s="6" t="str">
        <f t="shared" si="7"/>
        <v>I</v>
      </c>
      <c r="C93" s="19">
        <f t="shared" si="8"/>
        <v>43742.648999999998</v>
      </c>
      <c r="D93" s="21" t="str">
        <f t="shared" si="9"/>
        <v>vis</v>
      </c>
      <c r="E93" s="54">
        <f>VLOOKUP(C93,Active!C$21:E$970,3,FALSE)</f>
        <v>7872.0006608966523</v>
      </c>
      <c r="F93" s="6" t="s">
        <v>229</v>
      </c>
      <c r="G93" s="21" t="str">
        <f t="shared" si="10"/>
        <v>43742.649</v>
      </c>
      <c r="H93" s="19">
        <f t="shared" si="11"/>
        <v>7872</v>
      </c>
      <c r="I93" s="55" t="s">
        <v>1207</v>
      </c>
      <c r="J93" s="56" t="s">
        <v>1208</v>
      </c>
      <c r="K93" s="55">
        <v>7872</v>
      </c>
      <c r="L93" s="55" t="s">
        <v>323</v>
      </c>
      <c r="M93" s="56" t="s">
        <v>259</v>
      </c>
      <c r="N93" s="56"/>
      <c r="O93" s="57" t="s">
        <v>879</v>
      </c>
      <c r="P93" s="57" t="s">
        <v>1148</v>
      </c>
    </row>
    <row r="94" spans="1:16" ht="12.75" customHeight="1" thickBot="1" x14ac:dyDescent="0.25">
      <c r="A94" s="19" t="str">
        <f t="shared" si="6"/>
        <v> BBS 38 </v>
      </c>
      <c r="B94" s="6" t="str">
        <f t="shared" si="7"/>
        <v>I</v>
      </c>
      <c r="C94" s="19">
        <f t="shared" si="8"/>
        <v>43749.411</v>
      </c>
      <c r="D94" s="21" t="str">
        <f t="shared" si="9"/>
        <v>vis</v>
      </c>
      <c r="E94" s="54">
        <f>VLOOKUP(C94,Active!C$21:E$970,3,FALSE)</f>
        <v>7874.0008861039078</v>
      </c>
      <c r="F94" s="6" t="s">
        <v>229</v>
      </c>
      <c r="G94" s="21" t="str">
        <f t="shared" si="10"/>
        <v>43749.411</v>
      </c>
      <c r="H94" s="19">
        <f t="shared" si="11"/>
        <v>7874</v>
      </c>
      <c r="I94" s="55" t="s">
        <v>1209</v>
      </c>
      <c r="J94" s="56" t="s">
        <v>1210</v>
      </c>
      <c r="K94" s="55">
        <v>7874</v>
      </c>
      <c r="L94" s="55" t="s">
        <v>291</v>
      </c>
      <c r="M94" s="56" t="s">
        <v>259</v>
      </c>
      <c r="N94" s="56"/>
      <c r="O94" s="57" t="s">
        <v>826</v>
      </c>
      <c r="P94" s="57" t="s">
        <v>1191</v>
      </c>
    </row>
    <row r="95" spans="1:16" ht="12.75" customHeight="1" thickBot="1" x14ac:dyDescent="0.25">
      <c r="A95" s="19" t="str">
        <f t="shared" si="6"/>
        <v> BBS 41 </v>
      </c>
      <c r="B95" s="6" t="str">
        <f t="shared" si="7"/>
        <v>I</v>
      </c>
      <c r="C95" s="19">
        <f t="shared" si="8"/>
        <v>43749.413</v>
      </c>
      <c r="D95" s="21" t="str">
        <f t="shared" si="9"/>
        <v>vis</v>
      </c>
      <c r="E95" s="54">
        <f>VLOOKUP(C95,Active!C$21:E$970,3,FALSE)</f>
        <v>7874.001477711482</v>
      </c>
      <c r="F95" s="6" t="s">
        <v>229</v>
      </c>
      <c r="G95" s="21" t="str">
        <f t="shared" si="10"/>
        <v>43749.413</v>
      </c>
      <c r="H95" s="19">
        <f t="shared" si="11"/>
        <v>7874</v>
      </c>
      <c r="I95" s="55" t="s">
        <v>1211</v>
      </c>
      <c r="J95" s="56" t="s">
        <v>1212</v>
      </c>
      <c r="K95" s="55">
        <v>7874</v>
      </c>
      <c r="L95" s="55" t="s">
        <v>351</v>
      </c>
      <c r="M95" s="56" t="s">
        <v>259</v>
      </c>
      <c r="N95" s="56"/>
      <c r="O95" s="57" t="s">
        <v>1213</v>
      </c>
      <c r="P95" s="57" t="s">
        <v>1214</v>
      </c>
    </row>
    <row r="96" spans="1:16" ht="12.75" customHeight="1" thickBot="1" x14ac:dyDescent="0.25">
      <c r="A96" s="19" t="str">
        <f t="shared" si="6"/>
        <v> BBS 41 </v>
      </c>
      <c r="B96" s="6" t="str">
        <f t="shared" si="7"/>
        <v>I</v>
      </c>
      <c r="C96" s="19">
        <f t="shared" si="8"/>
        <v>43749.415000000001</v>
      </c>
      <c r="D96" s="21" t="str">
        <f t="shared" si="9"/>
        <v>vis</v>
      </c>
      <c r="E96" s="54">
        <f>VLOOKUP(C96,Active!C$21:E$970,3,FALSE)</f>
        <v>7874.0020693190554</v>
      </c>
      <c r="F96" s="6" t="s">
        <v>229</v>
      </c>
      <c r="G96" s="21" t="str">
        <f t="shared" si="10"/>
        <v>43749.415</v>
      </c>
      <c r="H96" s="19">
        <f t="shared" si="11"/>
        <v>7874</v>
      </c>
      <c r="I96" s="55" t="s">
        <v>1215</v>
      </c>
      <c r="J96" s="56" t="s">
        <v>1216</v>
      </c>
      <c r="K96" s="55">
        <v>7874</v>
      </c>
      <c r="L96" s="55" t="s">
        <v>294</v>
      </c>
      <c r="M96" s="56" t="s">
        <v>259</v>
      </c>
      <c r="N96" s="56"/>
      <c r="O96" s="57" t="s">
        <v>1156</v>
      </c>
      <c r="P96" s="57" t="s">
        <v>1214</v>
      </c>
    </row>
    <row r="97" spans="1:16" ht="12.75" customHeight="1" thickBot="1" x14ac:dyDescent="0.25">
      <c r="A97" s="19" t="str">
        <f t="shared" si="6"/>
        <v> BBS 39 </v>
      </c>
      <c r="B97" s="6" t="str">
        <f t="shared" si="7"/>
        <v>I</v>
      </c>
      <c r="C97" s="19">
        <f t="shared" si="8"/>
        <v>43776.444000000003</v>
      </c>
      <c r="D97" s="21" t="str">
        <f t="shared" si="9"/>
        <v>vis</v>
      </c>
      <c r="E97" s="54">
        <f>VLOOKUP(C97,Active!C$21:E$970,3,FALSE)</f>
        <v>7881.9973498761256</v>
      </c>
      <c r="F97" s="6" t="s">
        <v>229</v>
      </c>
      <c r="G97" s="21" t="str">
        <f t="shared" si="10"/>
        <v>43776.444</v>
      </c>
      <c r="H97" s="19">
        <f t="shared" si="11"/>
        <v>7882</v>
      </c>
      <c r="I97" s="55" t="s">
        <v>1217</v>
      </c>
      <c r="J97" s="56" t="s">
        <v>1218</v>
      </c>
      <c r="K97" s="55">
        <v>7882</v>
      </c>
      <c r="L97" s="55" t="s">
        <v>362</v>
      </c>
      <c r="M97" s="56" t="s">
        <v>259</v>
      </c>
      <c r="N97" s="56"/>
      <c r="O97" s="57" t="s">
        <v>854</v>
      </c>
      <c r="P97" s="57" t="s">
        <v>1206</v>
      </c>
    </row>
    <row r="98" spans="1:16" ht="12.75" customHeight="1" thickBot="1" x14ac:dyDescent="0.25">
      <c r="A98" s="19" t="str">
        <f t="shared" si="6"/>
        <v> BBS 39 </v>
      </c>
      <c r="B98" s="6" t="str">
        <f t="shared" si="7"/>
        <v>I</v>
      </c>
      <c r="C98" s="19">
        <f t="shared" si="8"/>
        <v>43793.357000000004</v>
      </c>
      <c r="D98" s="21" t="str">
        <f t="shared" si="9"/>
        <v>vis</v>
      </c>
      <c r="E98" s="54">
        <f>VLOOKUP(C98,Active!C$21:E$970,3,FALSE)</f>
        <v>7887.0002793245585</v>
      </c>
      <c r="F98" s="6" t="s">
        <v>229</v>
      </c>
      <c r="G98" s="21" t="str">
        <f t="shared" si="10"/>
        <v>43793.357</v>
      </c>
      <c r="H98" s="19">
        <f t="shared" si="11"/>
        <v>7887</v>
      </c>
      <c r="I98" s="55" t="s">
        <v>1219</v>
      </c>
      <c r="J98" s="56" t="s">
        <v>1220</v>
      </c>
      <c r="K98" s="55">
        <v>7887</v>
      </c>
      <c r="L98" s="55" t="s">
        <v>279</v>
      </c>
      <c r="M98" s="56" t="s">
        <v>259</v>
      </c>
      <c r="N98" s="56"/>
      <c r="O98" s="57" t="s">
        <v>826</v>
      </c>
      <c r="P98" s="57" t="s">
        <v>1206</v>
      </c>
    </row>
    <row r="99" spans="1:16" ht="12.75" customHeight="1" thickBot="1" x14ac:dyDescent="0.25">
      <c r="A99" s="19" t="str">
        <f t="shared" si="6"/>
        <v> BBS 40 </v>
      </c>
      <c r="B99" s="6" t="str">
        <f t="shared" si="7"/>
        <v>I</v>
      </c>
      <c r="C99" s="19">
        <f t="shared" si="8"/>
        <v>43837.300999999999</v>
      </c>
      <c r="D99" s="21" t="str">
        <f t="shared" si="9"/>
        <v>vis</v>
      </c>
      <c r="E99" s="54">
        <f>VLOOKUP(C99,Active!C$21:E$970,3,FALSE)</f>
        <v>7899.9990809376332</v>
      </c>
      <c r="F99" s="6" t="s">
        <v>229</v>
      </c>
      <c r="G99" s="21" t="str">
        <f t="shared" si="10"/>
        <v>43837.301</v>
      </c>
      <c r="H99" s="19">
        <f t="shared" si="11"/>
        <v>7900</v>
      </c>
      <c r="I99" s="55" t="s">
        <v>1221</v>
      </c>
      <c r="J99" s="56" t="s">
        <v>1222</v>
      </c>
      <c r="K99" s="55">
        <v>7900</v>
      </c>
      <c r="L99" s="55" t="s">
        <v>230</v>
      </c>
      <c r="M99" s="56" t="s">
        <v>259</v>
      </c>
      <c r="N99" s="56"/>
      <c r="O99" s="57" t="s">
        <v>854</v>
      </c>
      <c r="P99" s="57" t="s">
        <v>1223</v>
      </c>
    </row>
    <row r="100" spans="1:16" ht="12.75" customHeight="1" thickBot="1" x14ac:dyDescent="0.25">
      <c r="A100" s="19" t="str">
        <f t="shared" si="6"/>
        <v> BBS 40 </v>
      </c>
      <c r="B100" s="6" t="str">
        <f t="shared" si="7"/>
        <v>I</v>
      </c>
      <c r="C100" s="19">
        <f t="shared" si="8"/>
        <v>43837.305</v>
      </c>
      <c r="D100" s="21" t="str">
        <f t="shared" si="9"/>
        <v>vis</v>
      </c>
      <c r="E100" s="54">
        <f>VLOOKUP(C100,Active!C$21:E$970,3,FALSE)</f>
        <v>7900.0002641527817</v>
      </c>
      <c r="F100" s="6" t="s">
        <v>229</v>
      </c>
      <c r="G100" s="21" t="str">
        <f t="shared" si="10"/>
        <v>43837.305</v>
      </c>
      <c r="H100" s="19">
        <f t="shared" si="11"/>
        <v>7900</v>
      </c>
      <c r="I100" s="55" t="s">
        <v>1224</v>
      </c>
      <c r="J100" s="56" t="s">
        <v>1225</v>
      </c>
      <c r="K100" s="55">
        <v>7900</v>
      </c>
      <c r="L100" s="55" t="s">
        <v>279</v>
      </c>
      <c r="M100" s="56" t="s">
        <v>259</v>
      </c>
      <c r="N100" s="56"/>
      <c r="O100" s="57" t="s">
        <v>826</v>
      </c>
      <c r="P100" s="57" t="s">
        <v>1223</v>
      </c>
    </row>
    <row r="101" spans="1:16" ht="12.75" customHeight="1" thickBot="1" x14ac:dyDescent="0.25">
      <c r="A101" s="19" t="str">
        <f t="shared" si="6"/>
        <v> BBS 44 </v>
      </c>
      <c r="B101" s="6" t="str">
        <f t="shared" si="7"/>
        <v>I</v>
      </c>
      <c r="C101" s="19">
        <f t="shared" si="8"/>
        <v>44087.466999999997</v>
      </c>
      <c r="D101" s="21" t="str">
        <f t="shared" si="9"/>
        <v>vis</v>
      </c>
      <c r="E101" s="54">
        <f>VLOOKUP(C101,Active!C$21:E$970,3,FALSE)</f>
        <v>7973.9991311000385</v>
      </c>
      <c r="F101" s="6" t="s">
        <v>229</v>
      </c>
      <c r="G101" s="21" t="str">
        <f t="shared" si="10"/>
        <v>44087.4670</v>
      </c>
      <c r="H101" s="19">
        <f t="shared" si="11"/>
        <v>7974</v>
      </c>
      <c r="I101" s="55" t="s">
        <v>1226</v>
      </c>
      <c r="J101" s="56" t="s">
        <v>1227</v>
      </c>
      <c r="K101" s="55">
        <v>7974</v>
      </c>
      <c r="L101" s="55" t="s">
        <v>646</v>
      </c>
      <c r="M101" s="56" t="s">
        <v>686</v>
      </c>
      <c r="N101" s="56" t="s">
        <v>202</v>
      </c>
      <c r="O101" s="57" t="s">
        <v>946</v>
      </c>
      <c r="P101" s="57" t="s">
        <v>1228</v>
      </c>
    </row>
    <row r="102" spans="1:16" ht="12.75" customHeight="1" thickBot="1" x14ac:dyDescent="0.25">
      <c r="A102" s="19" t="str">
        <f t="shared" si="6"/>
        <v> BBS 44 </v>
      </c>
      <c r="B102" s="6" t="str">
        <f t="shared" si="7"/>
        <v>I</v>
      </c>
      <c r="C102" s="19">
        <f t="shared" si="8"/>
        <v>44087.476000000002</v>
      </c>
      <c r="D102" s="21" t="str">
        <f t="shared" si="9"/>
        <v>vis</v>
      </c>
      <c r="E102" s="54">
        <f>VLOOKUP(C102,Active!C$21:E$970,3,FALSE)</f>
        <v>7974.0017933341232</v>
      </c>
      <c r="F102" s="6" t="s">
        <v>229</v>
      </c>
      <c r="G102" s="21" t="str">
        <f t="shared" si="10"/>
        <v>44087.476</v>
      </c>
      <c r="H102" s="19">
        <f t="shared" si="11"/>
        <v>7974</v>
      </c>
      <c r="I102" s="55" t="s">
        <v>1229</v>
      </c>
      <c r="J102" s="56" t="s">
        <v>1230</v>
      </c>
      <c r="K102" s="55">
        <v>7974</v>
      </c>
      <c r="L102" s="55" t="s">
        <v>249</v>
      </c>
      <c r="M102" s="56" t="s">
        <v>259</v>
      </c>
      <c r="N102" s="56"/>
      <c r="O102" s="57" t="s">
        <v>854</v>
      </c>
      <c r="P102" s="57" t="s">
        <v>1228</v>
      </c>
    </row>
    <row r="103" spans="1:16" ht="12.75" customHeight="1" thickBot="1" x14ac:dyDescent="0.25">
      <c r="A103" s="19" t="str">
        <f t="shared" si="6"/>
        <v> AOEB 2 </v>
      </c>
      <c r="B103" s="6" t="str">
        <f t="shared" si="7"/>
        <v>I</v>
      </c>
      <c r="C103" s="19">
        <f t="shared" si="8"/>
        <v>44107.752999999997</v>
      </c>
      <c r="D103" s="21" t="str">
        <f t="shared" si="9"/>
        <v>vis</v>
      </c>
      <c r="E103" s="54">
        <f>VLOOKUP(C103,Active!C$21:E$970,3,FALSE)</f>
        <v>7979.9998067218048</v>
      </c>
      <c r="F103" s="6" t="s">
        <v>229</v>
      </c>
      <c r="G103" s="21" t="str">
        <f t="shared" si="10"/>
        <v>44107.753</v>
      </c>
      <c r="H103" s="19">
        <f t="shared" si="11"/>
        <v>7980</v>
      </c>
      <c r="I103" s="55" t="s">
        <v>1231</v>
      </c>
      <c r="J103" s="56" t="s">
        <v>1232</v>
      </c>
      <c r="K103" s="55">
        <v>7980</v>
      </c>
      <c r="L103" s="55" t="s">
        <v>326</v>
      </c>
      <c r="M103" s="56" t="s">
        <v>259</v>
      </c>
      <c r="N103" s="56"/>
      <c r="O103" s="57" t="s">
        <v>1055</v>
      </c>
      <c r="P103" s="57" t="s">
        <v>1148</v>
      </c>
    </row>
    <row r="104" spans="1:16" ht="12.75" customHeight="1" thickBot="1" x14ac:dyDescent="0.25">
      <c r="A104" s="19" t="str">
        <f t="shared" si="6"/>
        <v> VSSC 59.19 </v>
      </c>
      <c r="B104" s="6" t="str">
        <f t="shared" si="7"/>
        <v>I</v>
      </c>
      <c r="C104" s="19">
        <f t="shared" si="8"/>
        <v>44114.499000000003</v>
      </c>
      <c r="D104" s="21" t="str">
        <f t="shared" si="9"/>
        <v>vis</v>
      </c>
      <c r="E104" s="54">
        <f>VLOOKUP(C104,Active!C$21:E$970,3,FALSE)</f>
        <v>7981.9952990684706</v>
      </c>
      <c r="F104" s="6" t="s">
        <v>229</v>
      </c>
      <c r="G104" s="21" t="str">
        <f t="shared" si="10"/>
        <v>44114.499</v>
      </c>
      <c r="H104" s="19">
        <f t="shared" si="11"/>
        <v>7982</v>
      </c>
      <c r="I104" s="55" t="s">
        <v>1233</v>
      </c>
      <c r="J104" s="56" t="s">
        <v>1234</v>
      </c>
      <c r="K104" s="55">
        <v>7982</v>
      </c>
      <c r="L104" s="55" t="s">
        <v>735</v>
      </c>
      <c r="M104" s="56" t="s">
        <v>259</v>
      </c>
      <c r="N104" s="56"/>
      <c r="O104" s="57" t="s">
        <v>1144</v>
      </c>
      <c r="P104" s="57" t="s">
        <v>1235</v>
      </c>
    </row>
    <row r="105" spans="1:16" ht="12.75" customHeight="1" thickBot="1" x14ac:dyDescent="0.25">
      <c r="A105" s="19" t="str">
        <f t="shared" si="6"/>
        <v> MVS 8.193 </v>
      </c>
      <c r="B105" s="6" t="str">
        <f t="shared" si="7"/>
        <v>I</v>
      </c>
      <c r="C105" s="19">
        <f t="shared" si="8"/>
        <v>44148.311999999998</v>
      </c>
      <c r="D105" s="21" t="str">
        <f t="shared" si="9"/>
        <v>vis</v>
      </c>
      <c r="E105" s="54">
        <f>VLOOKUP(C105,Active!C$21:E$970,3,FALSE)</f>
        <v>7991.997312516105</v>
      </c>
      <c r="F105" s="6" t="s">
        <v>229</v>
      </c>
      <c r="G105" s="21" t="str">
        <f t="shared" si="10"/>
        <v>44148.312</v>
      </c>
      <c r="H105" s="19">
        <f t="shared" si="11"/>
        <v>7992</v>
      </c>
      <c r="I105" s="55" t="s">
        <v>1236</v>
      </c>
      <c r="J105" s="56" t="s">
        <v>1237</v>
      </c>
      <c r="K105" s="55">
        <v>7992</v>
      </c>
      <c r="L105" s="55" t="s">
        <v>362</v>
      </c>
      <c r="M105" s="56" t="s">
        <v>259</v>
      </c>
      <c r="N105" s="56"/>
      <c r="O105" s="57" t="s">
        <v>1238</v>
      </c>
      <c r="P105" s="57" t="s">
        <v>1239</v>
      </c>
    </row>
    <row r="106" spans="1:16" ht="12.75" customHeight="1" thickBot="1" x14ac:dyDescent="0.25">
      <c r="A106" s="19" t="str">
        <f t="shared" si="6"/>
        <v> BBS 45 </v>
      </c>
      <c r="B106" s="6" t="str">
        <f t="shared" si="7"/>
        <v>I</v>
      </c>
      <c r="C106" s="19">
        <f t="shared" si="8"/>
        <v>44148.319000000003</v>
      </c>
      <c r="D106" s="21" t="str">
        <f t="shared" si="9"/>
        <v>vis</v>
      </c>
      <c r="E106" s="54">
        <f>VLOOKUP(C106,Active!C$21:E$970,3,FALSE)</f>
        <v>7991.9993831426154</v>
      </c>
      <c r="F106" s="6" t="s">
        <v>229</v>
      </c>
      <c r="G106" s="21" t="str">
        <f t="shared" si="10"/>
        <v>44148.319</v>
      </c>
      <c r="H106" s="19">
        <f t="shared" si="11"/>
        <v>7992</v>
      </c>
      <c r="I106" s="55" t="s">
        <v>1240</v>
      </c>
      <c r="J106" s="56" t="s">
        <v>1241</v>
      </c>
      <c r="K106" s="55">
        <v>7992</v>
      </c>
      <c r="L106" s="55" t="s">
        <v>274</v>
      </c>
      <c r="M106" s="56" t="s">
        <v>259</v>
      </c>
      <c r="N106" s="56"/>
      <c r="O106" s="57" t="s">
        <v>1102</v>
      </c>
      <c r="P106" s="57" t="s">
        <v>1242</v>
      </c>
    </row>
    <row r="107" spans="1:16" ht="12.75" customHeight="1" thickBot="1" x14ac:dyDescent="0.25">
      <c r="A107" s="19" t="str">
        <f t="shared" si="6"/>
        <v> BBS 45 </v>
      </c>
      <c r="B107" s="6" t="str">
        <f t="shared" si="7"/>
        <v>I</v>
      </c>
      <c r="C107" s="19">
        <f t="shared" si="8"/>
        <v>44148.32</v>
      </c>
      <c r="D107" s="21" t="str">
        <f t="shared" si="9"/>
        <v>vis</v>
      </c>
      <c r="E107" s="54">
        <f>VLOOKUP(C107,Active!C$21:E$970,3,FALSE)</f>
        <v>7991.9996789464012</v>
      </c>
      <c r="F107" s="6" t="s">
        <v>229</v>
      </c>
      <c r="G107" s="21" t="str">
        <f t="shared" si="10"/>
        <v>44148.320</v>
      </c>
      <c r="H107" s="19">
        <f t="shared" si="11"/>
        <v>7992</v>
      </c>
      <c r="I107" s="55" t="s">
        <v>1243</v>
      </c>
      <c r="J107" s="56" t="s">
        <v>1244</v>
      </c>
      <c r="K107" s="55">
        <v>7992</v>
      </c>
      <c r="L107" s="55" t="s">
        <v>326</v>
      </c>
      <c r="M107" s="56" t="s">
        <v>259</v>
      </c>
      <c r="N107" s="56"/>
      <c r="O107" s="57" t="s">
        <v>854</v>
      </c>
      <c r="P107" s="57" t="s">
        <v>1242</v>
      </c>
    </row>
    <row r="108" spans="1:16" ht="12.75" customHeight="1" thickBot="1" x14ac:dyDescent="0.25">
      <c r="A108" s="19" t="str">
        <f t="shared" si="6"/>
        <v> BBS 47 </v>
      </c>
      <c r="B108" s="6" t="str">
        <f t="shared" si="7"/>
        <v>I</v>
      </c>
      <c r="C108" s="19">
        <f t="shared" si="8"/>
        <v>44354.538999999997</v>
      </c>
      <c r="D108" s="21" t="str">
        <f t="shared" si="9"/>
        <v>vis</v>
      </c>
      <c r="E108" s="54">
        <f>VLOOKUP(C108,Active!C$21:E$970,3,FALSE)</f>
        <v>8053.0000400843701</v>
      </c>
      <c r="F108" s="6" t="s">
        <v>229</v>
      </c>
      <c r="G108" s="21" t="str">
        <f t="shared" si="10"/>
        <v>44354.539</v>
      </c>
      <c r="H108" s="19">
        <f t="shared" si="11"/>
        <v>8053</v>
      </c>
      <c r="I108" s="55" t="s">
        <v>1245</v>
      </c>
      <c r="J108" s="56" t="s">
        <v>1246</v>
      </c>
      <c r="K108" s="55">
        <v>8053</v>
      </c>
      <c r="L108" s="55" t="s">
        <v>359</v>
      </c>
      <c r="M108" s="56" t="s">
        <v>259</v>
      </c>
      <c r="N108" s="56"/>
      <c r="O108" s="57" t="s">
        <v>854</v>
      </c>
      <c r="P108" s="57" t="s">
        <v>1247</v>
      </c>
    </row>
    <row r="109" spans="1:16" ht="12.75" customHeight="1" thickBot="1" x14ac:dyDescent="0.25">
      <c r="A109" s="19" t="str">
        <f t="shared" si="6"/>
        <v>IBVS 1938 </v>
      </c>
      <c r="B109" s="6" t="str">
        <f t="shared" si="7"/>
        <v>I</v>
      </c>
      <c r="C109" s="19">
        <f t="shared" si="8"/>
        <v>44374.818200000002</v>
      </c>
      <c r="D109" s="21" t="str">
        <f t="shared" si="9"/>
        <v>vis</v>
      </c>
      <c r="E109" s="54">
        <f>VLOOKUP(C109,Active!C$21:E$970,3,FALSE)</f>
        <v>8058.9987042403855</v>
      </c>
      <c r="F109" s="6" t="s">
        <v>229</v>
      </c>
      <c r="G109" s="21" t="str">
        <f t="shared" si="10"/>
        <v>44374.8182</v>
      </c>
      <c r="H109" s="19">
        <f t="shared" si="11"/>
        <v>8059</v>
      </c>
      <c r="I109" s="55" t="s">
        <v>1248</v>
      </c>
      <c r="J109" s="56" t="s">
        <v>1249</v>
      </c>
      <c r="K109" s="55">
        <v>8059</v>
      </c>
      <c r="L109" s="55" t="s">
        <v>1250</v>
      </c>
      <c r="M109" s="56" t="s">
        <v>686</v>
      </c>
      <c r="N109" s="56" t="s">
        <v>202</v>
      </c>
      <c r="O109" s="57" t="s">
        <v>1251</v>
      </c>
      <c r="P109" s="58" t="s">
        <v>1252</v>
      </c>
    </row>
    <row r="110" spans="1:16" ht="12.75" customHeight="1" thickBot="1" x14ac:dyDescent="0.25">
      <c r="A110" s="19" t="str">
        <f t="shared" si="6"/>
        <v> BBS 49 </v>
      </c>
      <c r="B110" s="6" t="str">
        <f t="shared" si="7"/>
        <v>I</v>
      </c>
      <c r="C110" s="19">
        <f t="shared" si="8"/>
        <v>44388.341999999997</v>
      </c>
      <c r="D110" s="21" t="str">
        <f t="shared" si="9"/>
        <v>vis</v>
      </c>
      <c r="E110" s="54">
        <f>VLOOKUP(C110,Active!C$21:E$970,3,FALSE)</f>
        <v>8062.9990954941368</v>
      </c>
      <c r="F110" s="6" t="s">
        <v>229</v>
      </c>
      <c r="G110" s="21" t="str">
        <f t="shared" si="10"/>
        <v>44388.342</v>
      </c>
      <c r="H110" s="19">
        <f t="shared" si="11"/>
        <v>8063</v>
      </c>
      <c r="I110" s="55" t="s">
        <v>1253</v>
      </c>
      <c r="J110" s="56" t="s">
        <v>1254</v>
      </c>
      <c r="K110" s="55">
        <v>8063</v>
      </c>
      <c r="L110" s="55" t="s">
        <v>230</v>
      </c>
      <c r="M110" s="56" t="s">
        <v>259</v>
      </c>
      <c r="N110" s="56"/>
      <c r="O110" s="57" t="s">
        <v>1255</v>
      </c>
      <c r="P110" s="57" t="s">
        <v>1256</v>
      </c>
    </row>
    <row r="111" spans="1:16" ht="12.75" customHeight="1" thickBot="1" x14ac:dyDescent="0.25">
      <c r="A111" s="19" t="str">
        <f t="shared" si="6"/>
        <v> BBS 49 </v>
      </c>
      <c r="B111" s="6" t="str">
        <f t="shared" si="7"/>
        <v>I</v>
      </c>
      <c r="C111" s="19">
        <f t="shared" si="8"/>
        <v>44398.483</v>
      </c>
      <c r="D111" s="21" t="str">
        <f t="shared" si="9"/>
        <v>vis</v>
      </c>
      <c r="E111" s="54">
        <f>VLOOKUP(C111,Active!C$21:E$970,3,FALSE)</f>
        <v>8065.9988416974466</v>
      </c>
      <c r="F111" s="6" t="s">
        <v>229</v>
      </c>
      <c r="G111" s="21" t="str">
        <f t="shared" si="10"/>
        <v>44398.483</v>
      </c>
      <c r="H111" s="19">
        <f t="shared" si="11"/>
        <v>8066</v>
      </c>
      <c r="I111" s="55" t="s">
        <v>1257</v>
      </c>
      <c r="J111" s="56" t="s">
        <v>1258</v>
      </c>
      <c r="K111" s="55">
        <v>8066</v>
      </c>
      <c r="L111" s="55" t="s">
        <v>332</v>
      </c>
      <c r="M111" s="56" t="s">
        <v>259</v>
      </c>
      <c r="N111" s="56"/>
      <c r="O111" s="57" t="s">
        <v>1255</v>
      </c>
      <c r="P111" s="57" t="s">
        <v>1256</v>
      </c>
    </row>
    <row r="112" spans="1:16" ht="12.75" customHeight="1" thickBot="1" x14ac:dyDescent="0.25">
      <c r="A112" s="19" t="str">
        <f t="shared" si="6"/>
        <v> BBS 49 </v>
      </c>
      <c r="B112" s="6" t="str">
        <f t="shared" si="7"/>
        <v>I</v>
      </c>
      <c r="C112" s="19">
        <f t="shared" si="8"/>
        <v>44415.39</v>
      </c>
      <c r="D112" s="21" t="str">
        <f t="shared" si="9"/>
        <v>vis</v>
      </c>
      <c r="E112" s="54">
        <f>VLOOKUP(C112,Active!C$21:E$970,3,FALSE)</f>
        <v>8070.9999963231585</v>
      </c>
      <c r="F112" s="6" t="s">
        <v>229</v>
      </c>
      <c r="G112" s="21" t="str">
        <f t="shared" si="10"/>
        <v>44415.390</v>
      </c>
      <c r="H112" s="19">
        <f t="shared" si="11"/>
        <v>8071</v>
      </c>
      <c r="I112" s="55" t="s">
        <v>1259</v>
      </c>
      <c r="J112" s="56" t="s">
        <v>1260</v>
      </c>
      <c r="K112" s="55">
        <v>8071</v>
      </c>
      <c r="L112" s="55" t="s">
        <v>269</v>
      </c>
      <c r="M112" s="56" t="s">
        <v>259</v>
      </c>
      <c r="N112" s="56"/>
      <c r="O112" s="57" t="s">
        <v>1255</v>
      </c>
      <c r="P112" s="57" t="s">
        <v>1256</v>
      </c>
    </row>
    <row r="113" spans="1:16" ht="12.75" customHeight="1" thickBot="1" x14ac:dyDescent="0.25">
      <c r="A113" s="19" t="str">
        <f t="shared" si="6"/>
        <v> BBS 49 </v>
      </c>
      <c r="B113" s="6" t="str">
        <f t="shared" si="7"/>
        <v>I</v>
      </c>
      <c r="C113" s="19">
        <f t="shared" si="8"/>
        <v>44442.436000000002</v>
      </c>
      <c r="D113" s="21" t="str">
        <f t="shared" si="9"/>
        <v>vis</v>
      </c>
      <c r="E113" s="54">
        <f>VLOOKUP(C113,Active!C$21:E$970,3,FALSE)</f>
        <v>8079.0003055446059</v>
      </c>
      <c r="F113" s="6" t="s">
        <v>229</v>
      </c>
      <c r="G113" s="21" t="str">
        <f t="shared" si="10"/>
        <v>44442.436</v>
      </c>
      <c r="H113" s="19">
        <f t="shared" si="11"/>
        <v>8079</v>
      </c>
      <c r="I113" s="55" t="s">
        <v>1261</v>
      </c>
      <c r="J113" s="56" t="s">
        <v>1262</v>
      </c>
      <c r="K113" s="55">
        <v>8079</v>
      </c>
      <c r="L113" s="55" t="s">
        <v>279</v>
      </c>
      <c r="M113" s="56" t="s">
        <v>259</v>
      </c>
      <c r="N113" s="56"/>
      <c r="O113" s="57" t="s">
        <v>826</v>
      </c>
      <c r="P113" s="57" t="s">
        <v>1256</v>
      </c>
    </row>
    <row r="114" spans="1:16" ht="12.75" customHeight="1" thickBot="1" x14ac:dyDescent="0.25">
      <c r="A114" s="19" t="str">
        <f t="shared" si="6"/>
        <v> BBS 49 </v>
      </c>
      <c r="B114" s="6" t="str">
        <f t="shared" si="7"/>
        <v>I</v>
      </c>
      <c r="C114" s="19">
        <f t="shared" si="8"/>
        <v>44459.355000000003</v>
      </c>
      <c r="D114" s="21" t="str">
        <f t="shared" si="9"/>
        <v>vis</v>
      </c>
      <c r="E114" s="54">
        <f>VLOOKUP(C114,Active!C$21:E$970,3,FALSE)</f>
        <v>8084.0050098157608</v>
      </c>
      <c r="F114" s="6" t="s">
        <v>229</v>
      </c>
      <c r="G114" s="21" t="str">
        <f t="shared" si="10"/>
        <v>44459.355</v>
      </c>
      <c r="H114" s="19">
        <f t="shared" si="11"/>
        <v>8084</v>
      </c>
      <c r="I114" s="55" t="s">
        <v>1263</v>
      </c>
      <c r="J114" s="56" t="s">
        <v>1264</v>
      </c>
      <c r="K114" s="55">
        <v>8084</v>
      </c>
      <c r="L114" s="55" t="s">
        <v>1204</v>
      </c>
      <c r="M114" s="56" t="s">
        <v>259</v>
      </c>
      <c r="N114" s="56"/>
      <c r="O114" s="57" t="s">
        <v>1255</v>
      </c>
      <c r="P114" s="57" t="s">
        <v>1256</v>
      </c>
    </row>
    <row r="115" spans="1:16" ht="12.75" customHeight="1" thickBot="1" x14ac:dyDescent="0.25">
      <c r="A115" s="19" t="str">
        <f t="shared" si="6"/>
        <v> BBS 52 </v>
      </c>
      <c r="B115" s="6" t="str">
        <f t="shared" si="7"/>
        <v>I</v>
      </c>
      <c r="C115" s="19">
        <f t="shared" si="8"/>
        <v>44459.357000000004</v>
      </c>
      <c r="D115" s="21" t="str">
        <f t="shared" si="9"/>
        <v>vis</v>
      </c>
      <c r="E115" s="54">
        <f>VLOOKUP(C115,Active!C$21:E$970,3,FALSE)</f>
        <v>8084.0056014233351</v>
      </c>
      <c r="F115" s="6" t="s">
        <v>229</v>
      </c>
      <c r="G115" s="21" t="str">
        <f t="shared" si="10"/>
        <v>44459.357</v>
      </c>
      <c r="H115" s="19">
        <f t="shared" si="11"/>
        <v>8084</v>
      </c>
      <c r="I115" s="55" t="s">
        <v>1265</v>
      </c>
      <c r="J115" s="56" t="s">
        <v>1266</v>
      </c>
      <c r="K115" s="55">
        <v>8084</v>
      </c>
      <c r="L115" s="55" t="s">
        <v>1267</v>
      </c>
      <c r="M115" s="56" t="s">
        <v>259</v>
      </c>
      <c r="N115" s="56"/>
      <c r="O115" s="57" t="s">
        <v>1268</v>
      </c>
      <c r="P115" s="57" t="s">
        <v>1269</v>
      </c>
    </row>
    <row r="116" spans="1:16" ht="12.75" customHeight="1" thickBot="1" x14ac:dyDescent="0.25">
      <c r="A116" s="19" t="str">
        <f t="shared" si="6"/>
        <v> AOEB 2 </v>
      </c>
      <c r="B116" s="6" t="str">
        <f t="shared" si="7"/>
        <v>I</v>
      </c>
      <c r="C116" s="19">
        <f t="shared" si="8"/>
        <v>44462.718999999997</v>
      </c>
      <c r="D116" s="21" t="str">
        <f t="shared" si="9"/>
        <v>vis</v>
      </c>
      <c r="E116" s="54">
        <f>VLOOKUP(C116,Active!C$21:E$970,3,FALSE)</f>
        <v>8085.0000937550094</v>
      </c>
      <c r="F116" s="6" t="s">
        <v>229</v>
      </c>
      <c r="G116" s="21" t="str">
        <f t="shared" si="10"/>
        <v>44462.719</v>
      </c>
      <c r="H116" s="19">
        <f t="shared" si="11"/>
        <v>8085</v>
      </c>
      <c r="I116" s="55" t="s">
        <v>1270</v>
      </c>
      <c r="J116" s="56" t="s">
        <v>1271</v>
      </c>
      <c r="K116" s="55">
        <v>8085</v>
      </c>
      <c r="L116" s="55" t="s">
        <v>359</v>
      </c>
      <c r="M116" s="56" t="s">
        <v>259</v>
      </c>
      <c r="N116" s="56"/>
      <c r="O116" s="57" t="s">
        <v>1130</v>
      </c>
      <c r="P116" s="57" t="s">
        <v>1148</v>
      </c>
    </row>
    <row r="117" spans="1:16" ht="12.75" customHeight="1" thickBot="1" x14ac:dyDescent="0.25">
      <c r="A117" s="19" t="str">
        <f t="shared" si="6"/>
        <v> AOEB 2 </v>
      </c>
      <c r="B117" s="6" t="str">
        <f t="shared" si="7"/>
        <v>I</v>
      </c>
      <c r="C117" s="19">
        <f t="shared" si="8"/>
        <v>44472.858</v>
      </c>
      <c r="D117" s="21" t="str">
        <f t="shared" si="9"/>
        <v>vis</v>
      </c>
      <c r="E117" s="54">
        <f>VLOOKUP(C117,Active!C$21:E$970,3,FALSE)</f>
        <v>8087.9992483507449</v>
      </c>
      <c r="F117" s="6" t="s">
        <v>229</v>
      </c>
      <c r="G117" s="21" t="str">
        <f t="shared" si="10"/>
        <v>44472.858</v>
      </c>
      <c r="H117" s="19">
        <f t="shared" si="11"/>
        <v>8088</v>
      </c>
      <c r="I117" s="55" t="s">
        <v>1272</v>
      </c>
      <c r="J117" s="56" t="s">
        <v>1273</v>
      </c>
      <c r="K117" s="55">
        <v>8088</v>
      </c>
      <c r="L117" s="55" t="s">
        <v>230</v>
      </c>
      <c r="M117" s="56" t="s">
        <v>259</v>
      </c>
      <c r="N117" s="56"/>
      <c r="O117" s="57" t="s">
        <v>1274</v>
      </c>
      <c r="P117" s="57" t="s">
        <v>1148</v>
      </c>
    </row>
    <row r="118" spans="1:16" ht="12.75" customHeight="1" thickBot="1" x14ac:dyDescent="0.25">
      <c r="A118" s="19" t="str">
        <f t="shared" si="6"/>
        <v> BRNO 23 </v>
      </c>
      <c r="B118" s="6" t="str">
        <f t="shared" si="7"/>
        <v>I</v>
      </c>
      <c r="C118" s="19">
        <f t="shared" si="8"/>
        <v>44486.385000000002</v>
      </c>
      <c r="D118" s="21" t="str">
        <f t="shared" si="9"/>
        <v>vis</v>
      </c>
      <c r="E118" s="54">
        <f>VLOOKUP(C118,Active!C$21:E$970,3,FALSE)</f>
        <v>8092.0005861766167</v>
      </c>
      <c r="F118" s="6" t="s">
        <v>229</v>
      </c>
      <c r="G118" s="21" t="str">
        <f t="shared" si="10"/>
        <v>44486.385</v>
      </c>
      <c r="H118" s="19">
        <f t="shared" si="11"/>
        <v>8092</v>
      </c>
      <c r="I118" s="55" t="s">
        <v>1275</v>
      </c>
      <c r="J118" s="56" t="s">
        <v>1276</v>
      </c>
      <c r="K118" s="55">
        <v>8092</v>
      </c>
      <c r="L118" s="55" t="s">
        <v>323</v>
      </c>
      <c r="M118" s="56" t="s">
        <v>259</v>
      </c>
      <c r="N118" s="56"/>
      <c r="O118" s="57" t="s">
        <v>818</v>
      </c>
      <c r="P118" s="57" t="s">
        <v>1277</v>
      </c>
    </row>
    <row r="119" spans="1:16" ht="12.75" customHeight="1" thickBot="1" x14ac:dyDescent="0.25">
      <c r="A119" s="19" t="str">
        <f t="shared" si="6"/>
        <v> BBS 50 </v>
      </c>
      <c r="B119" s="6" t="str">
        <f t="shared" si="7"/>
        <v>I</v>
      </c>
      <c r="C119" s="19">
        <f t="shared" si="8"/>
        <v>44486.385999999999</v>
      </c>
      <c r="D119" s="21" t="str">
        <f t="shared" si="9"/>
        <v>vis</v>
      </c>
      <c r="E119" s="54">
        <f>VLOOKUP(C119,Active!C$21:E$970,3,FALSE)</f>
        <v>8092.0008819804025</v>
      </c>
      <c r="F119" s="6" t="s">
        <v>229</v>
      </c>
      <c r="G119" s="21" t="str">
        <f t="shared" si="10"/>
        <v>44486.386</v>
      </c>
      <c r="H119" s="19">
        <f t="shared" si="11"/>
        <v>8092</v>
      </c>
      <c r="I119" s="55" t="s">
        <v>1278</v>
      </c>
      <c r="J119" s="56" t="s">
        <v>1279</v>
      </c>
      <c r="K119" s="55">
        <v>8092</v>
      </c>
      <c r="L119" s="55" t="s">
        <v>291</v>
      </c>
      <c r="M119" s="56" t="s">
        <v>259</v>
      </c>
      <c r="N119" s="56"/>
      <c r="O119" s="57" t="s">
        <v>826</v>
      </c>
      <c r="P119" s="57" t="s">
        <v>1280</v>
      </c>
    </row>
    <row r="120" spans="1:16" ht="12.75" customHeight="1" thickBot="1" x14ac:dyDescent="0.25">
      <c r="A120" s="19" t="str">
        <f t="shared" si="6"/>
        <v> BBS 51 </v>
      </c>
      <c r="B120" s="6" t="str">
        <f t="shared" si="7"/>
        <v>I</v>
      </c>
      <c r="C120" s="19">
        <f t="shared" si="8"/>
        <v>44503.303</v>
      </c>
      <c r="D120" s="21" t="str">
        <f t="shared" si="9"/>
        <v>vis</v>
      </c>
      <c r="E120" s="54">
        <f>VLOOKUP(C120,Active!C$21:E$970,3,FALSE)</f>
        <v>8097.004994643984</v>
      </c>
      <c r="F120" s="6" t="s">
        <v>229</v>
      </c>
      <c r="G120" s="21" t="str">
        <f t="shared" si="10"/>
        <v>44503.303</v>
      </c>
      <c r="H120" s="19">
        <f t="shared" si="11"/>
        <v>8097</v>
      </c>
      <c r="I120" s="55" t="s">
        <v>1281</v>
      </c>
      <c r="J120" s="56" t="s">
        <v>1282</v>
      </c>
      <c r="K120" s="55">
        <v>8097</v>
      </c>
      <c r="L120" s="55" t="s">
        <v>1204</v>
      </c>
      <c r="M120" s="56" t="s">
        <v>259</v>
      </c>
      <c r="N120" s="56"/>
      <c r="O120" s="57" t="s">
        <v>1255</v>
      </c>
      <c r="P120" s="57" t="s">
        <v>1283</v>
      </c>
    </row>
    <row r="121" spans="1:16" ht="12.75" customHeight="1" thickBot="1" x14ac:dyDescent="0.25">
      <c r="A121" s="19" t="str">
        <f t="shared" si="6"/>
        <v> AOEB 2 </v>
      </c>
      <c r="B121" s="6" t="str">
        <f t="shared" si="7"/>
        <v>I</v>
      </c>
      <c r="C121" s="19">
        <f t="shared" si="8"/>
        <v>44783.870999999999</v>
      </c>
      <c r="D121" s="21" t="str">
        <f t="shared" si="9"/>
        <v>vis</v>
      </c>
      <c r="E121" s="54">
        <f>VLOOKUP(C121,Active!C$21:E$970,3,FALSE)</f>
        <v>8179.998071536791</v>
      </c>
      <c r="F121" s="6" t="s">
        <v>229</v>
      </c>
      <c r="G121" s="21" t="str">
        <f t="shared" si="10"/>
        <v>44783.871</v>
      </c>
      <c r="H121" s="19">
        <f t="shared" si="11"/>
        <v>8180</v>
      </c>
      <c r="I121" s="55" t="s">
        <v>1288</v>
      </c>
      <c r="J121" s="56" t="s">
        <v>1289</v>
      </c>
      <c r="K121" s="55">
        <v>8180</v>
      </c>
      <c r="L121" s="55" t="s">
        <v>553</v>
      </c>
      <c r="M121" s="56" t="s">
        <v>259</v>
      </c>
      <c r="N121" s="56"/>
      <c r="O121" s="57" t="s">
        <v>1290</v>
      </c>
      <c r="P121" s="57" t="s">
        <v>1148</v>
      </c>
    </row>
    <row r="122" spans="1:16" ht="12.75" customHeight="1" thickBot="1" x14ac:dyDescent="0.25">
      <c r="A122" s="19" t="str">
        <f t="shared" si="6"/>
        <v> AOEB 2 </v>
      </c>
      <c r="B122" s="6" t="str">
        <f t="shared" si="7"/>
        <v>I</v>
      </c>
      <c r="C122" s="19">
        <f t="shared" si="8"/>
        <v>44817.68</v>
      </c>
      <c r="D122" s="21" t="str">
        <f t="shared" si="9"/>
        <v>vis</v>
      </c>
      <c r="E122" s="54">
        <f>VLOOKUP(C122,Active!C$21:E$970,3,FALSE)</f>
        <v>8189.9989017692797</v>
      </c>
      <c r="F122" s="6" t="s">
        <v>229</v>
      </c>
      <c r="G122" s="21" t="str">
        <f t="shared" si="10"/>
        <v>44817.680</v>
      </c>
      <c r="H122" s="19">
        <f t="shared" si="11"/>
        <v>8190</v>
      </c>
      <c r="I122" s="55" t="s">
        <v>1291</v>
      </c>
      <c r="J122" s="56" t="s">
        <v>1292</v>
      </c>
      <c r="K122" s="55">
        <v>8190</v>
      </c>
      <c r="L122" s="55" t="s">
        <v>332</v>
      </c>
      <c r="M122" s="56" t="s">
        <v>259</v>
      </c>
      <c r="N122" s="56"/>
      <c r="O122" s="57" t="s">
        <v>860</v>
      </c>
      <c r="P122" s="57" t="s">
        <v>1148</v>
      </c>
    </row>
    <row r="123" spans="1:16" ht="12.75" customHeight="1" thickBot="1" x14ac:dyDescent="0.25">
      <c r="A123" s="19" t="str">
        <f t="shared" si="6"/>
        <v> BBS 57 </v>
      </c>
      <c r="B123" s="6" t="str">
        <f t="shared" si="7"/>
        <v>I</v>
      </c>
      <c r="C123" s="19">
        <f t="shared" si="8"/>
        <v>44824.444000000003</v>
      </c>
      <c r="D123" s="21" t="str">
        <f t="shared" si="9"/>
        <v>vis</v>
      </c>
      <c r="E123" s="54">
        <f>VLOOKUP(C123,Active!C$21:E$970,3,FALSE)</f>
        <v>8191.9997185841103</v>
      </c>
      <c r="F123" s="6" t="s">
        <v>229</v>
      </c>
      <c r="G123" s="21" t="str">
        <f t="shared" si="10"/>
        <v>44824.444</v>
      </c>
      <c r="H123" s="19">
        <f t="shared" si="11"/>
        <v>8192</v>
      </c>
      <c r="I123" s="55" t="s">
        <v>1293</v>
      </c>
      <c r="J123" s="56" t="s">
        <v>1294</v>
      </c>
      <c r="K123" s="55">
        <v>8192</v>
      </c>
      <c r="L123" s="55" t="s">
        <v>326</v>
      </c>
      <c r="M123" s="56" t="s">
        <v>259</v>
      </c>
      <c r="N123" s="56"/>
      <c r="O123" s="57" t="s">
        <v>1255</v>
      </c>
      <c r="P123" s="57" t="s">
        <v>1295</v>
      </c>
    </row>
    <row r="124" spans="1:16" ht="12.75" customHeight="1" thickBot="1" x14ac:dyDescent="0.25">
      <c r="A124" s="19" t="str">
        <f t="shared" si="6"/>
        <v>IBVS 2545 </v>
      </c>
      <c r="B124" s="6" t="str">
        <f t="shared" si="7"/>
        <v>I</v>
      </c>
      <c r="C124" s="19">
        <f t="shared" si="8"/>
        <v>44827.818099999997</v>
      </c>
      <c r="D124" s="21" t="str">
        <f t="shared" si="9"/>
        <v>vis</v>
      </c>
      <c r="E124" s="54">
        <f>VLOOKUP(C124,Active!C$21:E$970,3,FALSE)</f>
        <v>8192.9977901416059</v>
      </c>
      <c r="F124" s="6" t="s">
        <v>229</v>
      </c>
      <c r="G124" s="21" t="str">
        <f t="shared" si="10"/>
        <v>44827.8181</v>
      </c>
      <c r="H124" s="19">
        <f t="shared" si="11"/>
        <v>8193</v>
      </c>
      <c r="I124" s="55" t="s">
        <v>1296</v>
      </c>
      <c r="J124" s="56" t="s">
        <v>1297</v>
      </c>
      <c r="K124" s="55">
        <v>8193</v>
      </c>
      <c r="L124" s="55" t="s">
        <v>1298</v>
      </c>
      <c r="M124" s="56" t="s">
        <v>259</v>
      </c>
      <c r="N124" s="56"/>
      <c r="O124" s="57" t="s">
        <v>1299</v>
      </c>
      <c r="P124" s="58" t="s">
        <v>1300</v>
      </c>
    </row>
    <row r="125" spans="1:16" ht="12.75" customHeight="1" thickBot="1" x14ac:dyDescent="0.25">
      <c r="A125" s="19" t="str">
        <f t="shared" si="6"/>
        <v> AOEB 2 </v>
      </c>
      <c r="B125" s="6" t="str">
        <f t="shared" si="7"/>
        <v>I</v>
      </c>
      <c r="C125" s="19">
        <f t="shared" si="8"/>
        <v>44844.722999999998</v>
      </c>
      <c r="D125" s="21" t="str">
        <f t="shared" si="9"/>
        <v>vis</v>
      </c>
      <c r="E125" s="54">
        <f>VLOOKUP(C125,Active!C$21:E$970,3,FALSE)</f>
        <v>8197.9983235793661</v>
      </c>
      <c r="F125" s="6" t="s">
        <v>229</v>
      </c>
      <c r="G125" s="21" t="str">
        <f t="shared" si="10"/>
        <v>44844.723</v>
      </c>
      <c r="H125" s="19">
        <f t="shared" si="11"/>
        <v>8198</v>
      </c>
      <c r="I125" s="55" t="s">
        <v>1301</v>
      </c>
      <c r="J125" s="56" t="s">
        <v>1302</v>
      </c>
      <c r="K125" s="55">
        <v>8198</v>
      </c>
      <c r="L125" s="55" t="s">
        <v>385</v>
      </c>
      <c r="M125" s="56" t="s">
        <v>259</v>
      </c>
      <c r="N125" s="56"/>
      <c r="O125" s="57" t="s">
        <v>1303</v>
      </c>
      <c r="P125" s="57" t="s">
        <v>1148</v>
      </c>
    </row>
    <row r="126" spans="1:16" ht="12.75" customHeight="1" thickBot="1" x14ac:dyDescent="0.25">
      <c r="A126" s="19" t="str">
        <f t="shared" si="6"/>
        <v>BAVM 34 </v>
      </c>
      <c r="B126" s="6" t="str">
        <f t="shared" si="7"/>
        <v>I</v>
      </c>
      <c r="C126" s="19">
        <f t="shared" si="8"/>
        <v>44851.480799999998</v>
      </c>
      <c r="D126" s="21" t="str">
        <f t="shared" si="9"/>
        <v>vis</v>
      </c>
      <c r="E126" s="54">
        <f>VLOOKUP(C126,Active!C$21:E$970,3,FALSE)</f>
        <v>8199.9973064107144</v>
      </c>
      <c r="F126" s="6" t="s">
        <v>229</v>
      </c>
      <c r="G126" s="21" t="str">
        <f t="shared" si="10"/>
        <v>44851.4808</v>
      </c>
      <c r="H126" s="19">
        <f t="shared" si="11"/>
        <v>8200</v>
      </c>
      <c r="I126" s="55" t="s">
        <v>1304</v>
      </c>
      <c r="J126" s="56" t="s">
        <v>1305</v>
      </c>
      <c r="K126" s="55">
        <v>8200</v>
      </c>
      <c r="L126" s="55" t="s">
        <v>1306</v>
      </c>
      <c r="M126" s="56" t="s">
        <v>686</v>
      </c>
      <c r="N126" s="56" t="s">
        <v>1307</v>
      </c>
      <c r="O126" s="57" t="s">
        <v>1308</v>
      </c>
      <c r="P126" s="58" t="s">
        <v>1309</v>
      </c>
    </row>
    <row r="127" spans="1:16" ht="12.75" customHeight="1" thickBot="1" x14ac:dyDescent="0.25">
      <c r="A127" s="19" t="str">
        <f t="shared" si="6"/>
        <v> BBS 57 </v>
      </c>
      <c r="B127" s="6" t="str">
        <f t="shared" si="7"/>
        <v>I</v>
      </c>
      <c r="C127" s="19">
        <f t="shared" si="8"/>
        <v>44912.330999999998</v>
      </c>
      <c r="D127" s="21" t="str">
        <f t="shared" si="9"/>
        <v>vis</v>
      </c>
      <c r="E127" s="54">
        <f>VLOOKUP(C127,Active!C$21:E$970,3,FALSE)</f>
        <v>8217.9970260064729</v>
      </c>
      <c r="F127" s="6" t="s">
        <v>229</v>
      </c>
      <c r="G127" s="21" t="str">
        <f t="shared" si="10"/>
        <v>44912.331</v>
      </c>
      <c r="H127" s="19">
        <f t="shared" si="11"/>
        <v>8218</v>
      </c>
      <c r="I127" s="55" t="s">
        <v>1310</v>
      </c>
      <c r="J127" s="56" t="s">
        <v>1311</v>
      </c>
      <c r="K127" s="55">
        <v>8218</v>
      </c>
      <c r="L127" s="55" t="s">
        <v>732</v>
      </c>
      <c r="M127" s="56" t="s">
        <v>259</v>
      </c>
      <c r="N127" s="56"/>
      <c r="O127" s="57" t="s">
        <v>826</v>
      </c>
      <c r="P127" s="57" t="s">
        <v>1295</v>
      </c>
    </row>
    <row r="128" spans="1:16" ht="12.75" customHeight="1" thickBot="1" x14ac:dyDescent="0.25">
      <c r="A128" s="19" t="str">
        <f t="shared" si="6"/>
        <v> BBS 57 </v>
      </c>
      <c r="B128" s="6" t="str">
        <f t="shared" si="7"/>
        <v>I</v>
      </c>
      <c r="C128" s="19">
        <f t="shared" si="8"/>
        <v>44929.237999999998</v>
      </c>
      <c r="D128" s="21" t="str">
        <f t="shared" si="9"/>
        <v>vis</v>
      </c>
      <c r="E128" s="54">
        <f>VLOOKUP(C128,Active!C$21:E$970,3,FALSE)</f>
        <v>8222.9981806321848</v>
      </c>
      <c r="F128" s="6" t="s">
        <v>229</v>
      </c>
      <c r="G128" s="21" t="str">
        <f t="shared" si="10"/>
        <v>44929.238</v>
      </c>
      <c r="H128" s="19">
        <f t="shared" si="11"/>
        <v>8223</v>
      </c>
      <c r="I128" s="55" t="s">
        <v>1312</v>
      </c>
      <c r="J128" s="56" t="s">
        <v>1313</v>
      </c>
      <c r="K128" s="55">
        <v>8223</v>
      </c>
      <c r="L128" s="55" t="s">
        <v>385</v>
      </c>
      <c r="M128" s="56" t="s">
        <v>259</v>
      </c>
      <c r="N128" s="56"/>
      <c r="O128" s="57" t="s">
        <v>1314</v>
      </c>
      <c r="P128" s="57" t="s">
        <v>1295</v>
      </c>
    </row>
    <row r="129" spans="1:16" ht="12.75" customHeight="1" thickBot="1" x14ac:dyDescent="0.25">
      <c r="A129" s="19" t="str">
        <f t="shared" si="6"/>
        <v> BBS 57 </v>
      </c>
      <c r="B129" s="6" t="str">
        <f t="shared" si="7"/>
        <v>I</v>
      </c>
      <c r="C129" s="19">
        <f t="shared" si="8"/>
        <v>44929.24</v>
      </c>
      <c r="D129" s="21" t="str">
        <f t="shared" si="9"/>
        <v>vis</v>
      </c>
      <c r="E129" s="54">
        <f>VLOOKUP(C129,Active!C$21:E$970,3,FALSE)</f>
        <v>8222.9987722397582</v>
      </c>
      <c r="F129" s="6" t="s">
        <v>229</v>
      </c>
      <c r="G129" s="21" t="str">
        <f t="shared" si="10"/>
        <v>44929.240</v>
      </c>
      <c r="H129" s="19">
        <f t="shared" si="11"/>
        <v>8223</v>
      </c>
      <c r="I129" s="55" t="s">
        <v>1315</v>
      </c>
      <c r="J129" s="56" t="s">
        <v>1316</v>
      </c>
      <c r="K129" s="55">
        <v>8223</v>
      </c>
      <c r="L129" s="55" t="s">
        <v>332</v>
      </c>
      <c r="M129" s="56" t="s">
        <v>259</v>
      </c>
      <c r="N129" s="56"/>
      <c r="O129" s="57" t="s">
        <v>1102</v>
      </c>
      <c r="P129" s="57" t="s">
        <v>1295</v>
      </c>
    </row>
    <row r="130" spans="1:16" ht="12.75" customHeight="1" thickBot="1" x14ac:dyDescent="0.25">
      <c r="A130" s="19" t="str">
        <f t="shared" si="6"/>
        <v> BBS 57 </v>
      </c>
      <c r="B130" s="6" t="str">
        <f t="shared" si="7"/>
        <v>I</v>
      </c>
      <c r="C130" s="19">
        <f t="shared" si="8"/>
        <v>44929.245000000003</v>
      </c>
      <c r="D130" s="21" t="str">
        <f t="shared" si="9"/>
        <v>vis</v>
      </c>
      <c r="E130" s="54">
        <f>VLOOKUP(C130,Active!C$21:E$970,3,FALSE)</f>
        <v>8223.0002512586943</v>
      </c>
      <c r="F130" s="6" t="s">
        <v>229</v>
      </c>
      <c r="G130" s="21" t="str">
        <f t="shared" si="10"/>
        <v>44929.245</v>
      </c>
      <c r="H130" s="19">
        <f t="shared" si="11"/>
        <v>8223</v>
      </c>
      <c r="I130" s="55" t="s">
        <v>1317</v>
      </c>
      <c r="J130" s="56" t="s">
        <v>1318</v>
      </c>
      <c r="K130" s="55">
        <v>8223</v>
      </c>
      <c r="L130" s="55" t="s">
        <v>279</v>
      </c>
      <c r="M130" s="56" t="s">
        <v>259</v>
      </c>
      <c r="N130" s="56"/>
      <c r="O130" s="57" t="s">
        <v>1319</v>
      </c>
      <c r="P130" s="57" t="s">
        <v>1295</v>
      </c>
    </row>
    <row r="131" spans="1:16" ht="12.75" customHeight="1" thickBot="1" x14ac:dyDescent="0.25">
      <c r="A131" s="19" t="str">
        <f t="shared" si="6"/>
        <v> BBS 57 </v>
      </c>
      <c r="B131" s="6" t="str">
        <f t="shared" si="7"/>
        <v>I</v>
      </c>
      <c r="C131" s="19">
        <f t="shared" si="8"/>
        <v>44929.247000000003</v>
      </c>
      <c r="D131" s="21" t="str">
        <f t="shared" si="9"/>
        <v>vis</v>
      </c>
      <c r="E131" s="54">
        <f>VLOOKUP(C131,Active!C$21:E$970,3,FALSE)</f>
        <v>8223.0008428662695</v>
      </c>
      <c r="F131" s="6" t="s">
        <v>229</v>
      </c>
      <c r="G131" s="21" t="str">
        <f t="shared" si="10"/>
        <v>44929.247</v>
      </c>
      <c r="H131" s="19">
        <f t="shared" si="11"/>
        <v>8223</v>
      </c>
      <c r="I131" s="55" t="s">
        <v>1320</v>
      </c>
      <c r="J131" s="56" t="s">
        <v>1321</v>
      </c>
      <c r="K131" s="55">
        <v>8223</v>
      </c>
      <c r="L131" s="55" t="s">
        <v>291</v>
      </c>
      <c r="M131" s="56" t="s">
        <v>259</v>
      </c>
      <c r="N131" s="56"/>
      <c r="O131" s="57" t="s">
        <v>826</v>
      </c>
      <c r="P131" s="57" t="s">
        <v>1295</v>
      </c>
    </row>
    <row r="132" spans="1:16" ht="12.75" customHeight="1" thickBot="1" x14ac:dyDescent="0.25">
      <c r="A132" s="19" t="str">
        <f t="shared" si="6"/>
        <v> BBS 57 </v>
      </c>
      <c r="B132" s="6" t="str">
        <f t="shared" si="7"/>
        <v>I</v>
      </c>
      <c r="C132" s="19">
        <f t="shared" si="8"/>
        <v>44929.249000000003</v>
      </c>
      <c r="D132" s="21" t="str">
        <f t="shared" si="9"/>
        <v>vis</v>
      </c>
      <c r="E132" s="54">
        <f>VLOOKUP(C132,Active!C$21:E$970,3,FALSE)</f>
        <v>8223.0014344738429</v>
      </c>
      <c r="F132" s="6" t="s">
        <v>229</v>
      </c>
      <c r="G132" s="21" t="str">
        <f t="shared" si="10"/>
        <v>44929.249</v>
      </c>
      <c r="H132" s="19">
        <f t="shared" si="11"/>
        <v>8223</v>
      </c>
      <c r="I132" s="55" t="s">
        <v>1322</v>
      </c>
      <c r="J132" s="56" t="s">
        <v>1323</v>
      </c>
      <c r="K132" s="55">
        <v>8223</v>
      </c>
      <c r="L132" s="55" t="s">
        <v>351</v>
      </c>
      <c r="M132" s="56" t="s">
        <v>259</v>
      </c>
      <c r="N132" s="56"/>
      <c r="O132" s="57" t="s">
        <v>1324</v>
      </c>
      <c r="P132" s="57" t="s">
        <v>1295</v>
      </c>
    </row>
    <row r="133" spans="1:16" ht="12.75" customHeight="1" thickBot="1" x14ac:dyDescent="0.25">
      <c r="A133" s="19" t="str">
        <f t="shared" si="6"/>
        <v> BBS 61 </v>
      </c>
      <c r="B133" s="6" t="str">
        <f t="shared" si="7"/>
        <v>I</v>
      </c>
      <c r="C133" s="19">
        <f t="shared" si="8"/>
        <v>45162.504000000001</v>
      </c>
      <c r="D133" s="21" t="str">
        <f t="shared" si="9"/>
        <v>vis</v>
      </c>
      <c r="E133" s="54">
        <f>VLOOKUP(C133,Active!C$21:E$970,3,FALSE)</f>
        <v>8291.9991467953896</v>
      </c>
      <c r="F133" s="6" t="s">
        <v>229</v>
      </c>
      <c r="G133" s="21" t="str">
        <f t="shared" si="10"/>
        <v>45162.504</v>
      </c>
      <c r="H133" s="19">
        <f t="shared" si="11"/>
        <v>8292</v>
      </c>
      <c r="I133" s="55" t="s">
        <v>1325</v>
      </c>
      <c r="J133" s="56" t="s">
        <v>1326</v>
      </c>
      <c r="K133" s="55">
        <v>8292</v>
      </c>
      <c r="L133" s="55" t="s">
        <v>230</v>
      </c>
      <c r="M133" s="56" t="s">
        <v>259</v>
      </c>
      <c r="N133" s="56"/>
      <c r="O133" s="57" t="s">
        <v>826</v>
      </c>
      <c r="P133" s="57" t="s">
        <v>1327</v>
      </c>
    </row>
    <row r="134" spans="1:16" ht="12.75" customHeight="1" thickBot="1" x14ac:dyDescent="0.25">
      <c r="A134" s="19" t="str">
        <f t="shared" si="6"/>
        <v> AOEB 2 </v>
      </c>
      <c r="B134" s="6" t="str">
        <f t="shared" si="7"/>
        <v>I</v>
      </c>
      <c r="C134" s="19">
        <f t="shared" si="8"/>
        <v>45199.680999999997</v>
      </c>
      <c r="D134" s="21" t="str">
        <f t="shared" si="9"/>
        <v>vis</v>
      </c>
      <c r="E134" s="54">
        <f>VLOOKUP(C134,Active!C$21:E$970,3,FALSE)</f>
        <v>8302.9962441822736</v>
      </c>
      <c r="F134" s="6" t="s">
        <v>229</v>
      </c>
      <c r="G134" s="21" t="str">
        <f t="shared" si="10"/>
        <v>45199.681</v>
      </c>
      <c r="H134" s="19">
        <f t="shared" si="11"/>
        <v>8303</v>
      </c>
      <c r="I134" s="55" t="s">
        <v>1328</v>
      </c>
      <c r="J134" s="56" t="s">
        <v>1329</v>
      </c>
      <c r="K134" s="55">
        <v>8303</v>
      </c>
      <c r="L134" s="55" t="s">
        <v>663</v>
      </c>
      <c r="M134" s="56" t="s">
        <v>259</v>
      </c>
      <c r="N134" s="56"/>
      <c r="O134" s="57" t="s">
        <v>860</v>
      </c>
      <c r="P134" s="57" t="s">
        <v>1148</v>
      </c>
    </row>
    <row r="135" spans="1:16" ht="12.75" customHeight="1" thickBot="1" x14ac:dyDescent="0.25">
      <c r="A135" s="19" t="str">
        <f t="shared" si="6"/>
        <v> AOEB 2 </v>
      </c>
      <c r="B135" s="6" t="str">
        <f t="shared" si="7"/>
        <v>I</v>
      </c>
      <c r="C135" s="19">
        <f t="shared" si="8"/>
        <v>45199.690999999999</v>
      </c>
      <c r="D135" s="21" t="str">
        <f t="shared" si="9"/>
        <v>vis</v>
      </c>
      <c r="E135" s="54">
        <f>VLOOKUP(C135,Active!C$21:E$970,3,FALSE)</f>
        <v>8302.9992022201441</v>
      </c>
      <c r="F135" s="6" t="s">
        <v>229</v>
      </c>
      <c r="G135" s="21" t="str">
        <f t="shared" si="10"/>
        <v>45199.691</v>
      </c>
      <c r="H135" s="19">
        <f t="shared" si="11"/>
        <v>8303</v>
      </c>
      <c r="I135" s="55" t="s">
        <v>1330</v>
      </c>
      <c r="J135" s="56" t="s">
        <v>1331</v>
      </c>
      <c r="K135" s="55">
        <v>8303</v>
      </c>
      <c r="L135" s="55" t="s">
        <v>230</v>
      </c>
      <c r="M135" s="56" t="s">
        <v>259</v>
      </c>
      <c r="N135" s="56"/>
      <c r="O135" s="57" t="s">
        <v>1130</v>
      </c>
      <c r="P135" s="57" t="s">
        <v>1148</v>
      </c>
    </row>
    <row r="136" spans="1:16" ht="12.75" customHeight="1" thickBot="1" x14ac:dyDescent="0.25">
      <c r="A136" s="19" t="str">
        <f t="shared" si="6"/>
        <v> AJ 94.1044 </v>
      </c>
      <c r="B136" s="6" t="str">
        <f t="shared" si="7"/>
        <v>I</v>
      </c>
      <c r="C136" s="19">
        <f t="shared" si="8"/>
        <v>45226.727700000003</v>
      </c>
      <c r="D136" s="21" t="str">
        <f t="shared" si="9"/>
        <v>vis</v>
      </c>
      <c r="E136" s="54">
        <f>VLOOKUP(C136,Active!C$21:E$970,3,FALSE)</f>
        <v>8310.9967604663743</v>
      </c>
      <c r="F136" s="6" t="s">
        <v>229</v>
      </c>
      <c r="G136" s="21" t="str">
        <f t="shared" si="10"/>
        <v>45226.7277</v>
      </c>
      <c r="H136" s="19">
        <f t="shared" si="11"/>
        <v>8311</v>
      </c>
      <c r="I136" s="55" t="s">
        <v>1332</v>
      </c>
      <c r="J136" s="56" t="s">
        <v>1333</v>
      </c>
      <c r="K136" s="55">
        <v>8311</v>
      </c>
      <c r="L136" s="55" t="s">
        <v>1334</v>
      </c>
      <c r="M136" s="56" t="s">
        <v>686</v>
      </c>
      <c r="N136" s="56" t="s">
        <v>202</v>
      </c>
      <c r="O136" s="57" t="s">
        <v>1251</v>
      </c>
      <c r="P136" s="57" t="s">
        <v>1335</v>
      </c>
    </row>
    <row r="137" spans="1:16" ht="12.75" customHeight="1" thickBot="1" x14ac:dyDescent="0.25">
      <c r="A137" s="19" t="str">
        <f t="shared" si="6"/>
        <v> AOEB 2 </v>
      </c>
      <c r="B137" s="6" t="str">
        <f t="shared" si="7"/>
        <v>I</v>
      </c>
      <c r="C137" s="19">
        <f t="shared" si="8"/>
        <v>45493.800999999999</v>
      </c>
      <c r="D137" s="21" t="str">
        <f t="shared" si="9"/>
        <v>vis</v>
      </c>
      <c r="E137" s="54">
        <f>VLOOKUP(C137,Active!C$21:E$970,3,FALSE)</f>
        <v>8389.9980539956268</v>
      </c>
      <c r="F137" s="6" t="s">
        <v>229</v>
      </c>
      <c r="G137" s="21" t="str">
        <f t="shared" si="10"/>
        <v>45493.801</v>
      </c>
      <c r="H137" s="19">
        <f t="shared" si="11"/>
        <v>8390</v>
      </c>
      <c r="I137" s="55" t="s">
        <v>1336</v>
      </c>
      <c r="J137" s="56" t="s">
        <v>1337</v>
      </c>
      <c r="K137" s="55">
        <v>8390</v>
      </c>
      <c r="L137" s="55" t="s">
        <v>553</v>
      </c>
      <c r="M137" s="56" t="s">
        <v>259</v>
      </c>
      <c r="N137" s="56"/>
      <c r="O137" s="57" t="s">
        <v>860</v>
      </c>
      <c r="P137" s="57" t="s">
        <v>1148</v>
      </c>
    </row>
    <row r="138" spans="1:16" ht="12.75" customHeight="1" thickBot="1" x14ac:dyDescent="0.25">
      <c r="A138" s="19" t="str">
        <f t="shared" si="6"/>
        <v> AOEB 2 </v>
      </c>
      <c r="B138" s="6" t="str">
        <f t="shared" si="7"/>
        <v>I</v>
      </c>
      <c r="C138" s="19">
        <f t="shared" si="8"/>
        <v>45510.7</v>
      </c>
      <c r="D138" s="21" t="str">
        <f t="shared" si="9"/>
        <v>vis</v>
      </c>
      <c r="E138" s="54">
        <f>VLOOKUP(C138,Active!C$21:E$970,3,FALSE)</f>
        <v>8394.9968421910417</v>
      </c>
      <c r="F138" s="6" t="s">
        <v>229</v>
      </c>
      <c r="G138" s="21" t="str">
        <f t="shared" si="10"/>
        <v>45510.700</v>
      </c>
      <c r="H138" s="19">
        <f t="shared" si="11"/>
        <v>8395</v>
      </c>
      <c r="I138" s="55" t="s">
        <v>1338</v>
      </c>
      <c r="J138" s="56" t="s">
        <v>1339</v>
      </c>
      <c r="K138" s="55">
        <v>8395</v>
      </c>
      <c r="L138" s="55" t="s">
        <v>341</v>
      </c>
      <c r="M138" s="56" t="s">
        <v>259</v>
      </c>
      <c r="N138" s="56"/>
      <c r="O138" s="57" t="s">
        <v>860</v>
      </c>
      <c r="P138" s="57" t="s">
        <v>1148</v>
      </c>
    </row>
    <row r="139" spans="1:16" ht="12.75" customHeight="1" thickBot="1" x14ac:dyDescent="0.25">
      <c r="A139" s="19" t="str">
        <f t="shared" ref="A139:A202" si="12">P139</f>
        <v> BBS 67 </v>
      </c>
      <c r="B139" s="6" t="str">
        <f t="shared" ref="B139:B202" si="13">IF(H139=INT(H139),"I","II")</f>
        <v>I</v>
      </c>
      <c r="C139" s="19">
        <f t="shared" ref="C139:C202" si="14">1*G139</f>
        <v>45517.466999999997</v>
      </c>
      <c r="D139" s="21" t="str">
        <f t="shared" ref="D139:D202" si="15">VLOOKUP(F139,I$1:J$5,2,FALSE)</f>
        <v>vis</v>
      </c>
      <c r="E139" s="54">
        <f>VLOOKUP(C139,Active!C$21:E$970,3,FALSE)</f>
        <v>8396.9985464172314</v>
      </c>
      <c r="F139" s="6" t="s">
        <v>229</v>
      </c>
      <c r="G139" s="21" t="str">
        <f t="shared" ref="G139:G202" si="16">MID(I139,3,LEN(I139)-3)</f>
        <v>45517.467</v>
      </c>
      <c r="H139" s="19">
        <f t="shared" ref="H139:H202" si="17">1*K139</f>
        <v>8397</v>
      </c>
      <c r="I139" s="55" t="s">
        <v>1340</v>
      </c>
      <c r="J139" s="56" t="s">
        <v>1341</v>
      </c>
      <c r="K139" s="55">
        <v>8397</v>
      </c>
      <c r="L139" s="55" t="s">
        <v>329</v>
      </c>
      <c r="M139" s="56" t="s">
        <v>259</v>
      </c>
      <c r="N139" s="56"/>
      <c r="O139" s="57" t="s">
        <v>1268</v>
      </c>
      <c r="P139" s="57" t="s">
        <v>1342</v>
      </c>
    </row>
    <row r="140" spans="1:16" ht="12.75" customHeight="1" thickBot="1" x14ac:dyDescent="0.25">
      <c r="A140" s="19" t="str">
        <f t="shared" si="12"/>
        <v> AJ 94.1044 </v>
      </c>
      <c r="B140" s="6" t="str">
        <f t="shared" si="13"/>
        <v>I</v>
      </c>
      <c r="C140" s="19">
        <f t="shared" si="14"/>
        <v>45520.839800000002</v>
      </c>
      <c r="D140" s="21" t="str">
        <f t="shared" si="15"/>
        <v>vis</v>
      </c>
      <c r="E140" s="54">
        <f>VLOOKUP(C140,Active!C$21:E$970,3,FALSE)</f>
        <v>8397.996233429807</v>
      </c>
      <c r="F140" s="6" t="s">
        <v>229</v>
      </c>
      <c r="G140" s="21" t="str">
        <f t="shared" si="16"/>
        <v>45520.8398</v>
      </c>
      <c r="H140" s="19">
        <f t="shared" si="17"/>
        <v>8398</v>
      </c>
      <c r="I140" s="55" t="s">
        <v>1343</v>
      </c>
      <c r="J140" s="56" t="s">
        <v>1344</v>
      </c>
      <c r="K140" s="55">
        <v>8398</v>
      </c>
      <c r="L140" s="55" t="s">
        <v>1345</v>
      </c>
      <c r="M140" s="56" t="s">
        <v>686</v>
      </c>
      <c r="N140" s="56" t="s">
        <v>202</v>
      </c>
      <c r="O140" s="57" t="s">
        <v>1251</v>
      </c>
      <c r="P140" s="57" t="s">
        <v>1335</v>
      </c>
    </row>
    <row r="141" spans="1:16" ht="12.75" customHeight="1" thickBot="1" x14ac:dyDescent="0.25">
      <c r="A141" s="19" t="str">
        <f t="shared" si="12"/>
        <v>BAVM 38 </v>
      </c>
      <c r="B141" s="6" t="str">
        <f t="shared" si="13"/>
        <v>I</v>
      </c>
      <c r="C141" s="19">
        <f t="shared" si="14"/>
        <v>45561.41</v>
      </c>
      <c r="D141" s="21" t="str">
        <f t="shared" si="15"/>
        <v>vis</v>
      </c>
      <c r="E141" s="54">
        <f>VLOOKUP(C141,Active!C$21:E$970,3,FALSE)</f>
        <v>8409.997052226523</v>
      </c>
      <c r="F141" s="6" t="s">
        <v>229</v>
      </c>
      <c r="G141" s="21" t="str">
        <f t="shared" si="16"/>
        <v>45561.410</v>
      </c>
      <c r="H141" s="19">
        <f t="shared" si="17"/>
        <v>8410</v>
      </c>
      <c r="I141" s="55" t="s">
        <v>1346</v>
      </c>
      <c r="J141" s="56" t="s">
        <v>1347</v>
      </c>
      <c r="K141" s="55">
        <v>8410</v>
      </c>
      <c r="L141" s="55" t="s">
        <v>732</v>
      </c>
      <c r="M141" s="56" t="s">
        <v>259</v>
      </c>
      <c r="N141" s="56"/>
      <c r="O141" s="57" t="s">
        <v>770</v>
      </c>
      <c r="P141" s="58" t="s">
        <v>1348</v>
      </c>
    </row>
    <row r="142" spans="1:16" ht="12.75" customHeight="1" thickBot="1" x14ac:dyDescent="0.25">
      <c r="A142" s="19" t="str">
        <f t="shared" si="12"/>
        <v> AOEB 2 </v>
      </c>
      <c r="B142" s="6" t="str">
        <f t="shared" si="13"/>
        <v>I</v>
      </c>
      <c r="C142" s="19">
        <f t="shared" si="14"/>
        <v>45561.411999999997</v>
      </c>
      <c r="D142" s="21" t="str">
        <f t="shared" si="15"/>
        <v>vis</v>
      </c>
      <c r="E142" s="54">
        <f>VLOOKUP(C142,Active!C$21:E$970,3,FALSE)</f>
        <v>8409.9976438340946</v>
      </c>
      <c r="F142" s="6" t="s">
        <v>229</v>
      </c>
      <c r="G142" s="21" t="str">
        <f t="shared" si="16"/>
        <v>45561.412</v>
      </c>
      <c r="H142" s="19">
        <f t="shared" si="17"/>
        <v>8410</v>
      </c>
      <c r="I142" s="55" t="s">
        <v>1349</v>
      </c>
      <c r="J142" s="56" t="s">
        <v>1350</v>
      </c>
      <c r="K142" s="55">
        <v>8410</v>
      </c>
      <c r="L142" s="55" t="s">
        <v>356</v>
      </c>
      <c r="M142" s="56" t="s">
        <v>259</v>
      </c>
      <c r="N142" s="56"/>
      <c r="O142" s="57" t="s">
        <v>1351</v>
      </c>
      <c r="P142" s="57" t="s">
        <v>1148</v>
      </c>
    </row>
    <row r="143" spans="1:16" ht="12.75" customHeight="1" thickBot="1" x14ac:dyDescent="0.25">
      <c r="A143" s="19" t="str">
        <f t="shared" si="12"/>
        <v> BRNO 26 </v>
      </c>
      <c r="B143" s="6" t="str">
        <f t="shared" si="13"/>
        <v>I</v>
      </c>
      <c r="C143" s="19">
        <f t="shared" si="14"/>
        <v>45561.415000000001</v>
      </c>
      <c r="D143" s="21" t="str">
        <f t="shared" si="15"/>
        <v>vis</v>
      </c>
      <c r="E143" s="54">
        <f>VLOOKUP(C143,Active!C$21:E$970,3,FALSE)</f>
        <v>8409.9985312454573</v>
      </c>
      <c r="F143" s="6" t="s">
        <v>229</v>
      </c>
      <c r="G143" s="21" t="str">
        <f t="shared" si="16"/>
        <v>45561.415</v>
      </c>
      <c r="H143" s="19">
        <f t="shared" si="17"/>
        <v>8410</v>
      </c>
      <c r="I143" s="55" t="s">
        <v>1352</v>
      </c>
      <c r="J143" s="56" t="s">
        <v>1353</v>
      </c>
      <c r="K143" s="55">
        <v>8410</v>
      </c>
      <c r="L143" s="55" t="s">
        <v>329</v>
      </c>
      <c r="M143" s="56" t="s">
        <v>259</v>
      </c>
      <c r="N143" s="56"/>
      <c r="O143" s="57" t="s">
        <v>1354</v>
      </c>
      <c r="P143" s="57" t="s">
        <v>1355</v>
      </c>
    </row>
    <row r="144" spans="1:16" ht="12.75" customHeight="1" thickBot="1" x14ac:dyDescent="0.25">
      <c r="A144" s="19" t="str">
        <f t="shared" si="12"/>
        <v> BRNO 26 </v>
      </c>
      <c r="B144" s="6" t="str">
        <f t="shared" si="13"/>
        <v>I</v>
      </c>
      <c r="C144" s="19">
        <f t="shared" si="14"/>
        <v>45585.072999999997</v>
      </c>
      <c r="D144" s="21" t="str">
        <f t="shared" si="15"/>
        <v>vis</v>
      </c>
      <c r="E144" s="54">
        <f>VLOOKUP(C144,Active!C$21:E$970,3,FALSE)</f>
        <v>8416.9966572367666</v>
      </c>
      <c r="F144" s="6" t="s">
        <v>229</v>
      </c>
      <c r="G144" s="21" t="str">
        <f t="shared" si="16"/>
        <v>45585.073</v>
      </c>
      <c r="H144" s="19">
        <f t="shared" si="17"/>
        <v>8417</v>
      </c>
      <c r="I144" s="55" t="s">
        <v>1356</v>
      </c>
      <c r="J144" s="56" t="s">
        <v>1357</v>
      </c>
      <c r="K144" s="55">
        <v>8417</v>
      </c>
      <c r="L144" s="55" t="s">
        <v>341</v>
      </c>
      <c r="M144" s="56" t="s">
        <v>259</v>
      </c>
      <c r="N144" s="56"/>
      <c r="O144" s="57" t="s">
        <v>1358</v>
      </c>
      <c r="P144" s="57" t="s">
        <v>1355</v>
      </c>
    </row>
    <row r="145" spans="1:16" ht="12.75" customHeight="1" thickBot="1" x14ac:dyDescent="0.25">
      <c r="A145" s="19" t="str">
        <f t="shared" si="12"/>
        <v> AOEB 2 </v>
      </c>
      <c r="B145" s="6" t="str">
        <f t="shared" si="13"/>
        <v>I</v>
      </c>
      <c r="C145" s="19">
        <f t="shared" si="14"/>
        <v>45919.752999999997</v>
      </c>
      <c r="D145" s="21" t="str">
        <f t="shared" si="15"/>
        <v>vis</v>
      </c>
      <c r="E145" s="54">
        <f>VLOOKUP(C145,Active!C$21:E$970,3,FALSE)</f>
        <v>8515.9962686482049</v>
      </c>
      <c r="F145" s="6" t="s">
        <v>229</v>
      </c>
      <c r="G145" s="21" t="str">
        <f t="shared" si="16"/>
        <v>45919.753</v>
      </c>
      <c r="H145" s="19">
        <f t="shared" si="17"/>
        <v>8516</v>
      </c>
      <c r="I145" s="55" t="s">
        <v>1359</v>
      </c>
      <c r="J145" s="56" t="s">
        <v>1360</v>
      </c>
      <c r="K145" s="55">
        <v>8516</v>
      </c>
      <c r="L145" s="55" t="s">
        <v>663</v>
      </c>
      <c r="M145" s="56" t="s">
        <v>259</v>
      </c>
      <c r="N145" s="56"/>
      <c r="O145" s="57" t="s">
        <v>1361</v>
      </c>
      <c r="P145" s="57" t="s">
        <v>1148</v>
      </c>
    </row>
    <row r="146" spans="1:16" ht="12.75" customHeight="1" thickBot="1" x14ac:dyDescent="0.25">
      <c r="A146" s="19" t="str">
        <f t="shared" si="12"/>
        <v> AOEB 2 </v>
      </c>
      <c r="B146" s="6" t="str">
        <f t="shared" si="13"/>
        <v>I</v>
      </c>
      <c r="C146" s="19">
        <f t="shared" si="14"/>
        <v>45936.663</v>
      </c>
      <c r="D146" s="21" t="str">
        <f t="shared" si="15"/>
        <v>vis</v>
      </c>
      <c r="E146" s="54">
        <f>VLOOKUP(C146,Active!C$21:E$970,3,FALSE)</f>
        <v>8520.9983106852796</v>
      </c>
      <c r="F146" s="6" t="s">
        <v>229</v>
      </c>
      <c r="G146" s="21" t="str">
        <f t="shared" si="16"/>
        <v>45936.663</v>
      </c>
      <c r="H146" s="19">
        <f t="shared" si="17"/>
        <v>8521</v>
      </c>
      <c r="I146" s="55" t="s">
        <v>1365</v>
      </c>
      <c r="J146" s="56" t="s">
        <v>1366</v>
      </c>
      <c r="K146" s="55">
        <v>8521</v>
      </c>
      <c r="L146" s="55" t="s">
        <v>385</v>
      </c>
      <c r="M146" s="56" t="s">
        <v>259</v>
      </c>
      <c r="N146" s="56"/>
      <c r="O146" s="57" t="s">
        <v>860</v>
      </c>
      <c r="P146" s="57" t="s">
        <v>1148</v>
      </c>
    </row>
    <row r="147" spans="1:16" ht="12.75" customHeight="1" thickBot="1" x14ac:dyDescent="0.25">
      <c r="A147" s="19" t="str">
        <f t="shared" si="12"/>
        <v> AJ 94.1044 </v>
      </c>
      <c r="B147" s="6" t="str">
        <f t="shared" si="13"/>
        <v>I</v>
      </c>
      <c r="C147" s="19">
        <f t="shared" si="14"/>
        <v>46230.768199999999</v>
      </c>
      <c r="D147" s="21" t="str">
        <f t="shared" si="15"/>
        <v>vis</v>
      </c>
      <c r="E147" s="54">
        <f>VLOOKUP(C147,Active!C$21:E$970,3,FALSE)</f>
        <v>8607.9957426025831</v>
      </c>
      <c r="F147" s="6" t="s">
        <v>229</v>
      </c>
      <c r="G147" s="21" t="str">
        <f t="shared" si="16"/>
        <v>46230.7682</v>
      </c>
      <c r="H147" s="19">
        <f t="shared" si="17"/>
        <v>8608</v>
      </c>
      <c r="I147" s="55" t="s">
        <v>1367</v>
      </c>
      <c r="J147" s="56" t="s">
        <v>1368</v>
      </c>
      <c r="K147" s="55">
        <v>8608</v>
      </c>
      <c r="L147" s="55" t="s">
        <v>1369</v>
      </c>
      <c r="M147" s="56" t="s">
        <v>686</v>
      </c>
      <c r="N147" s="56" t="s">
        <v>202</v>
      </c>
      <c r="O147" s="57" t="s">
        <v>1251</v>
      </c>
      <c r="P147" s="57" t="s">
        <v>1335</v>
      </c>
    </row>
    <row r="148" spans="1:16" ht="12.75" customHeight="1" thickBot="1" x14ac:dyDescent="0.25">
      <c r="A148" s="19" t="str">
        <f t="shared" si="12"/>
        <v> AOEB 2 </v>
      </c>
      <c r="B148" s="6" t="str">
        <f t="shared" si="13"/>
        <v>I</v>
      </c>
      <c r="C148" s="19">
        <f t="shared" si="14"/>
        <v>46247.67</v>
      </c>
      <c r="D148" s="21" t="str">
        <f t="shared" si="15"/>
        <v>vis</v>
      </c>
      <c r="E148" s="54">
        <f>VLOOKUP(C148,Active!C$21:E$970,3,FALSE)</f>
        <v>8612.995359048602</v>
      </c>
      <c r="F148" s="6" t="s">
        <v>229</v>
      </c>
      <c r="G148" s="21" t="str">
        <f t="shared" si="16"/>
        <v>46247.670</v>
      </c>
      <c r="H148" s="19">
        <f t="shared" si="17"/>
        <v>8613</v>
      </c>
      <c r="I148" s="55" t="s">
        <v>1370</v>
      </c>
      <c r="J148" s="56" t="s">
        <v>1371</v>
      </c>
      <c r="K148" s="55">
        <v>8613</v>
      </c>
      <c r="L148" s="55" t="s">
        <v>735</v>
      </c>
      <c r="M148" s="56" t="s">
        <v>259</v>
      </c>
      <c r="N148" s="56"/>
      <c r="O148" s="57" t="s">
        <v>860</v>
      </c>
      <c r="P148" s="57" t="s">
        <v>1148</v>
      </c>
    </row>
    <row r="149" spans="1:16" ht="12.75" customHeight="1" thickBot="1" x14ac:dyDescent="0.25">
      <c r="A149" s="19" t="str">
        <f t="shared" si="12"/>
        <v> AOEB 2 </v>
      </c>
      <c r="B149" s="6" t="str">
        <f t="shared" si="13"/>
        <v>I</v>
      </c>
      <c r="C149" s="19">
        <f t="shared" si="14"/>
        <v>46247.677000000003</v>
      </c>
      <c r="D149" s="21" t="str">
        <f t="shared" si="15"/>
        <v>vis</v>
      </c>
      <c r="E149" s="54">
        <f>VLOOKUP(C149,Active!C$21:E$970,3,FALSE)</f>
        <v>8612.9974296751134</v>
      </c>
      <c r="F149" s="6" t="s">
        <v>229</v>
      </c>
      <c r="G149" s="21" t="str">
        <f t="shared" si="16"/>
        <v>46247.677</v>
      </c>
      <c r="H149" s="19">
        <f t="shared" si="17"/>
        <v>8613</v>
      </c>
      <c r="I149" s="55" t="s">
        <v>1372</v>
      </c>
      <c r="J149" s="56" t="s">
        <v>1373</v>
      </c>
      <c r="K149" s="55">
        <v>8613</v>
      </c>
      <c r="L149" s="55" t="s">
        <v>362</v>
      </c>
      <c r="M149" s="56" t="s">
        <v>259</v>
      </c>
      <c r="N149" s="56"/>
      <c r="O149" s="57" t="s">
        <v>1130</v>
      </c>
      <c r="P149" s="57" t="s">
        <v>1148</v>
      </c>
    </row>
    <row r="150" spans="1:16" ht="12.75" customHeight="1" thickBot="1" x14ac:dyDescent="0.25">
      <c r="A150" s="19" t="str">
        <f t="shared" si="12"/>
        <v> AOEB 2 </v>
      </c>
      <c r="B150" s="6" t="str">
        <f t="shared" si="13"/>
        <v>I</v>
      </c>
      <c r="C150" s="19">
        <f t="shared" si="14"/>
        <v>46274.718999999997</v>
      </c>
      <c r="D150" s="21" t="str">
        <f t="shared" si="15"/>
        <v>vis</v>
      </c>
      <c r="E150" s="54">
        <f>VLOOKUP(C150,Active!C$21:E$970,3,FALSE)</f>
        <v>8620.9965556814095</v>
      </c>
      <c r="F150" s="6" t="s">
        <v>229</v>
      </c>
      <c r="G150" s="21" t="str">
        <f t="shared" si="16"/>
        <v>46274.719</v>
      </c>
      <c r="H150" s="19">
        <f t="shared" si="17"/>
        <v>8621</v>
      </c>
      <c r="I150" s="55" t="s">
        <v>1374</v>
      </c>
      <c r="J150" s="56" t="s">
        <v>1375</v>
      </c>
      <c r="K150" s="55">
        <v>8621</v>
      </c>
      <c r="L150" s="55" t="s">
        <v>376</v>
      </c>
      <c r="M150" s="56" t="s">
        <v>259</v>
      </c>
      <c r="N150" s="56"/>
      <c r="O150" s="57" t="s">
        <v>860</v>
      </c>
      <c r="P150" s="57" t="s">
        <v>1148</v>
      </c>
    </row>
    <row r="151" spans="1:16" ht="12.75" customHeight="1" thickBot="1" x14ac:dyDescent="0.25">
      <c r="A151" s="19" t="str">
        <f t="shared" si="12"/>
        <v> AOEB 2 </v>
      </c>
      <c r="B151" s="6" t="str">
        <f t="shared" si="13"/>
        <v>I</v>
      </c>
      <c r="C151" s="19">
        <f t="shared" si="14"/>
        <v>46284.864000000001</v>
      </c>
      <c r="D151" s="21" t="str">
        <f t="shared" si="15"/>
        <v>vis</v>
      </c>
      <c r="E151" s="54">
        <f>VLOOKUP(C151,Active!C$21:E$970,3,FALSE)</f>
        <v>8623.9974850998678</v>
      </c>
      <c r="F151" s="6" t="s">
        <v>229</v>
      </c>
      <c r="G151" s="21" t="str">
        <f t="shared" si="16"/>
        <v>46284.864</v>
      </c>
      <c r="H151" s="19">
        <f t="shared" si="17"/>
        <v>8624</v>
      </c>
      <c r="I151" s="55" t="s">
        <v>1376</v>
      </c>
      <c r="J151" s="56" t="s">
        <v>1377</v>
      </c>
      <c r="K151" s="55">
        <v>8624</v>
      </c>
      <c r="L151" s="55" t="s">
        <v>362</v>
      </c>
      <c r="M151" s="56" t="s">
        <v>259</v>
      </c>
      <c r="N151" s="56"/>
      <c r="O151" s="57" t="s">
        <v>1055</v>
      </c>
      <c r="P151" s="57" t="s">
        <v>1148</v>
      </c>
    </row>
    <row r="152" spans="1:16" ht="12.75" customHeight="1" thickBot="1" x14ac:dyDescent="0.25">
      <c r="A152" s="19" t="str">
        <f t="shared" si="12"/>
        <v> BBS 79 </v>
      </c>
      <c r="B152" s="6" t="str">
        <f t="shared" si="13"/>
        <v>I</v>
      </c>
      <c r="C152" s="19">
        <f t="shared" si="14"/>
        <v>46298.391000000003</v>
      </c>
      <c r="D152" s="21" t="str">
        <f t="shared" si="15"/>
        <v>vis</v>
      </c>
      <c r="E152" s="54">
        <f>VLOOKUP(C152,Active!C$21:E$970,3,FALSE)</f>
        <v>8627.9988229257397</v>
      </c>
      <c r="F152" s="6" t="s">
        <v>229</v>
      </c>
      <c r="G152" s="21" t="str">
        <f t="shared" si="16"/>
        <v>46298.391</v>
      </c>
      <c r="H152" s="19">
        <f t="shared" si="17"/>
        <v>8628</v>
      </c>
      <c r="I152" s="55" t="s">
        <v>1378</v>
      </c>
      <c r="J152" s="56" t="s">
        <v>1379</v>
      </c>
      <c r="K152" s="55">
        <v>8628</v>
      </c>
      <c r="L152" s="55" t="s">
        <v>332</v>
      </c>
      <c r="M152" s="56" t="s">
        <v>259</v>
      </c>
      <c r="N152" s="56"/>
      <c r="O152" s="57" t="s">
        <v>1380</v>
      </c>
      <c r="P152" s="57" t="s">
        <v>1381</v>
      </c>
    </row>
    <row r="153" spans="1:16" ht="12.75" customHeight="1" thickBot="1" x14ac:dyDescent="0.25">
      <c r="A153" s="19" t="str">
        <f t="shared" si="12"/>
        <v> AJ 94.1044 </v>
      </c>
      <c r="B153" s="6" t="str">
        <f t="shared" si="13"/>
        <v>I</v>
      </c>
      <c r="C153" s="19">
        <f t="shared" si="14"/>
        <v>46301.760699999999</v>
      </c>
      <c r="D153" s="21" t="str">
        <f t="shared" si="15"/>
        <v>vis</v>
      </c>
      <c r="E153" s="54">
        <f>VLOOKUP(C153,Active!C$21:E$970,3,FALSE)</f>
        <v>8628.9955929465741</v>
      </c>
      <c r="F153" s="6" t="s">
        <v>229</v>
      </c>
      <c r="G153" s="21" t="str">
        <f t="shared" si="16"/>
        <v>46301.7607</v>
      </c>
      <c r="H153" s="19">
        <f t="shared" si="17"/>
        <v>8629</v>
      </c>
      <c r="I153" s="55" t="s">
        <v>1382</v>
      </c>
      <c r="J153" s="56" t="s">
        <v>1383</v>
      </c>
      <c r="K153" s="55">
        <v>8629</v>
      </c>
      <c r="L153" s="55" t="s">
        <v>1384</v>
      </c>
      <c r="M153" s="56" t="s">
        <v>686</v>
      </c>
      <c r="N153" s="56" t="s">
        <v>202</v>
      </c>
      <c r="O153" s="57" t="s">
        <v>1251</v>
      </c>
      <c r="P153" s="57" t="s">
        <v>1335</v>
      </c>
    </row>
    <row r="154" spans="1:16" ht="12.75" customHeight="1" thickBot="1" x14ac:dyDescent="0.25">
      <c r="A154" s="19" t="str">
        <f t="shared" si="12"/>
        <v> BBS 79 </v>
      </c>
      <c r="B154" s="6" t="str">
        <f t="shared" si="13"/>
        <v>I</v>
      </c>
      <c r="C154" s="19">
        <f t="shared" si="14"/>
        <v>46308.517999999996</v>
      </c>
      <c r="D154" s="21" t="str">
        <f t="shared" si="15"/>
        <v>vis</v>
      </c>
      <c r="E154" s="54">
        <f>VLOOKUP(C154,Active!C$21:E$970,3,FALSE)</f>
        <v>8630.9944278760286</v>
      </c>
      <c r="F154" s="6" t="s">
        <v>229</v>
      </c>
      <c r="G154" s="21" t="str">
        <f t="shared" si="16"/>
        <v>46308.518</v>
      </c>
      <c r="H154" s="19">
        <f t="shared" si="17"/>
        <v>8631</v>
      </c>
      <c r="I154" s="55" t="s">
        <v>1385</v>
      </c>
      <c r="J154" s="56" t="s">
        <v>1386</v>
      </c>
      <c r="K154" s="55">
        <v>8631</v>
      </c>
      <c r="L154" s="55" t="s">
        <v>1387</v>
      </c>
      <c r="M154" s="56" t="s">
        <v>259</v>
      </c>
      <c r="N154" s="56"/>
      <c r="O154" s="57" t="s">
        <v>1380</v>
      </c>
      <c r="P154" s="57" t="s">
        <v>1381</v>
      </c>
    </row>
    <row r="155" spans="1:16" ht="12.75" customHeight="1" thickBot="1" x14ac:dyDescent="0.25">
      <c r="A155" s="19" t="str">
        <f t="shared" si="12"/>
        <v> BBS 79 </v>
      </c>
      <c r="B155" s="6" t="str">
        <f t="shared" si="13"/>
        <v>I</v>
      </c>
      <c r="C155" s="19">
        <f t="shared" si="14"/>
        <v>46325.434000000001</v>
      </c>
      <c r="D155" s="21" t="str">
        <f t="shared" si="15"/>
        <v>vis</v>
      </c>
      <c r="E155" s="54">
        <f>VLOOKUP(C155,Active!C$21:E$970,3,FALSE)</f>
        <v>8635.9982447358252</v>
      </c>
      <c r="F155" s="6" t="s">
        <v>229</v>
      </c>
      <c r="G155" s="21" t="str">
        <f t="shared" si="16"/>
        <v>46325.434</v>
      </c>
      <c r="H155" s="19">
        <f t="shared" si="17"/>
        <v>8636</v>
      </c>
      <c r="I155" s="55" t="s">
        <v>1388</v>
      </c>
      <c r="J155" s="56" t="s">
        <v>1389</v>
      </c>
      <c r="K155" s="55">
        <v>8636</v>
      </c>
      <c r="L155" s="55" t="s">
        <v>385</v>
      </c>
      <c r="M155" s="56" t="s">
        <v>259</v>
      </c>
      <c r="N155" s="56"/>
      <c r="O155" s="57" t="s">
        <v>1380</v>
      </c>
      <c r="P155" s="57" t="s">
        <v>1381</v>
      </c>
    </row>
    <row r="156" spans="1:16" ht="12.75" customHeight="1" thickBot="1" x14ac:dyDescent="0.25">
      <c r="A156" s="19" t="str">
        <f t="shared" si="12"/>
        <v> AOEB 2 </v>
      </c>
      <c r="B156" s="6" t="str">
        <f t="shared" si="13"/>
        <v>I</v>
      </c>
      <c r="C156" s="19">
        <f t="shared" si="14"/>
        <v>46345.714999999997</v>
      </c>
      <c r="D156" s="21" t="str">
        <f t="shared" si="15"/>
        <v>vis</v>
      </c>
      <c r="E156" s="54">
        <f>VLOOKUP(C156,Active!C$21:E$970,3,FALSE)</f>
        <v>8641.9974413386535</v>
      </c>
      <c r="F156" s="6" t="s">
        <v>229</v>
      </c>
      <c r="G156" s="21" t="str">
        <f t="shared" si="16"/>
        <v>46345.715</v>
      </c>
      <c r="H156" s="19">
        <f t="shared" si="17"/>
        <v>8642</v>
      </c>
      <c r="I156" s="55" t="s">
        <v>1390</v>
      </c>
      <c r="J156" s="56" t="s">
        <v>1391</v>
      </c>
      <c r="K156" s="55">
        <v>8642</v>
      </c>
      <c r="L156" s="55" t="s">
        <v>362</v>
      </c>
      <c r="M156" s="56" t="s">
        <v>259</v>
      </c>
      <c r="N156" s="56"/>
      <c r="O156" s="57" t="s">
        <v>1392</v>
      </c>
      <c r="P156" s="57" t="s">
        <v>1148</v>
      </c>
    </row>
    <row r="157" spans="1:16" ht="12.75" customHeight="1" thickBot="1" x14ac:dyDescent="0.25">
      <c r="A157" s="19" t="str">
        <f t="shared" si="12"/>
        <v> BBS 79 </v>
      </c>
      <c r="B157" s="6" t="str">
        <f t="shared" si="13"/>
        <v>I</v>
      </c>
      <c r="C157" s="19">
        <f t="shared" si="14"/>
        <v>46359.235000000001</v>
      </c>
      <c r="D157" s="21" t="str">
        <f t="shared" si="15"/>
        <v>vis</v>
      </c>
      <c r="E157" s="54">
        <f>VLOOKUP(C157,Active!C$21:E$970,3,FALSE)</f>
        <v>8645.9967085380176</v>
      </c>
      <c r="F157" s="6" t="s">
        <v>229</v>
      </c>
      <c r="G157" s="21" t="str">
        <f t="shared" si="16"/>
        <v>46359.235</v>
      </c>
      <c r="H157" s="19">
        <f t="shared" si="17"/>
        <v>8646</v>
      </c>
      <c r="I157" s="55" t="s">
        <v>1393</v>
      </c>
      <c r="J157" s="56" t="s">
        <v>1394</v>
      </c>
      <c r="K157" s="55">
        <v>8646</v>
      </c>
      <c r="L157" s="55" t="s">
        <v>341</v>
      </c>
      <c r="M157" s="56" t="s">
        <v>259</v>
      </c>
      <c r="N157" s="56"/>
      <c r="O157" s="57" t="s">
        <v>1380</v>
      </c>
      <c r="P157" s="57" t="s">
        <v>1381</v>
      </c>
    </row>
    <row r="158" spans="1:16" ht="12.75" customHeight="1" thickBot="1" x14ac:dyDescent="0.25">
      <c r="A158" s="19" t="str">
        <f t="shared" si="12"/>
        <v> AOEB 2 </v>
      </c>
      <c r="B158" s="6" t="str">
        <f t="shared" si="13"/>
        <v>I</v>
      </c>
      <c r="C158" s="19">
        <f t="shared" si="14"/>
        <v>46629.686999999998</v>
      </c>
      <c r="D158" s="21" t="str">
        <f t="shared" si="15"/>
        <v>vis</v>
      </c>
      <c r="E158" s="54">
        <f>VLOOKUP(C158,Active!C$21:E$970,3,FALSE)</f>
        <v>8725.9974343221893</v>
      </c>
      <c r="F158" s="6" t="s">
        <v>229</v>
      </c>
      <c r="G158" s="21" t="str">
        <f t="shared" si="16"/>
        <v>46629.687</v>
      </c>
      <c r="H158" s="19">
        <f t="shared" si="17"/>
        <v>8726</v>
      </c>
      <c r="I158" s="55" t="s">
        <v>1399</v>
      </c>
      <c r="J158" s="56" t="s">
        <v>1400</v>
      </c>
      <c r="K158" s="55">
        <v>8726</v>
      </c>
      <c r="L158" s="55" t="s">
        <v>362</v>
      </c>
      <c r="M158" s="56" t="s">
        <v>259</v>
      </c>
      <c r="N158" s="56"/>
      <c r="O158" s="57" t="s">
        <v>1130</v>
      </c>
      <c r="P158" s="57" t="s">
        <v>1148</v>
      </c>
    </row>
    <row r="159" spans="1:16" ht="12.75" customHeight="1" thickBot="1" x14ac:dyDescent="0.25">
      <c r="A159" s="19" t="str">
        <f t="shared" si="12"/>
        <v> AOEB 2 </v>
      </c>
      <c r="B159" s="6" t="str">
        <f t="shared" si="13"/>
        <v>I</v>
      </c>
      <c r="C159" s="19">
        <f t="shared" si="14"/>
        <v>46683.77</v>
      </c>
      <c r="D159" s="21" t="str">
        <f t="shared" si="15"/>
        <v>vis</v>
      </c>
      <c r="E159" s="54">
        <f>VLOOKUP(C159,Active!C$21:E$970,3,FALSE)</f>
        <v>8741.9953905309994</v>
      </c>
      <c r="F159" s="6" t="s">
        <v>229</v>
      </c>
      <c r="G159" s="21" t="str">
        <f t="shared" si="16"/>
        <v>46683.770</v>
      </c>
      <c r="H159" s="19">
        <f t="shared" si="17"/>
        <v>8742</v>
      </c>
      <c r="I159" s="55" t="s">
        <v>1421</v>
      </c>
      <c r="J159" s="56" t="s">
        <v>1422</v>
      </c>
      <c r="K159" s="55">
        <v>8742</v>
      </c>
      <c r="L159" s="55" t="s">
        <v>735</v>
      </c>
      <c r="M159" s="56" t="s">
        <v>259</v>
      </c>
      <c r="N159" s="56"/>
      <c r="O159" s="57" t="s">
        <v>1055</v>
      </c>
      <c r="P159" s="57" t="s">
        <v>1148</v>
      </c>
    </row>
    <row r="160" spans="1:16" ht="12.75" customHeight="1" thickBot="1" x14ac:dyDescent="0.25">
      <c r="A160" s="19" t="str">
        <f t="shared" si="12"/>
        <v> VSSC 70.21 </v>
      </c>
      <c r="B160" s="6" t="str">
        <f t="shared" si="13"/>
        <v>I</v>
      </c>
      <c r="C160" s="19">
        <f t="shared" si="14"/>
        <v>46964.377999999997</v>
      </c>
      <c r="D160" s="21" t="str">
        <f t="shared" si="15"/>
        <v>vis</v>
      </c>
      <c r="E160" s="54">
        <f>VLOOKUP(C160,Active!C$21:E$970,3,FALSE)</f>
        <v>8825.0002995752839</v>
      </c>
      <c r="F160" s="6" t="s">
        <v>229</v>
      </c>
      <c r="G160" s="21" t="str">
        <f t="shared" si="16"/>
        <v>46964.378</v>
      </c>
      <c r="H160" s="19">
        <f t="shared" si="17"/>
        <v>8825</v>
      </c>
      <c r="I160" s="55" t="s">
        <v>1423</v>
      </c>
      <c r="J160" s="56" t="s">
        <v>1424</v>
      </c>
      <c r="K160" s="55">
        <v>8825</v>
      </c>
      <c r="L160" s="55" t="s">
        <v>279</v>
      </c>
      <c r="M160" s="56" t="s">
        <v>259</v>
      </c>
      <c r="N160" s="56"/>
      <c r="O160" s="57" t="s">
        <v>993</v>
      </c>
      <c r="P160" s="57" t="s">
        <v>1425</v>
      </c>
    </row>
    <row r="161" spans="1:16" ht="12.75" customHeight="1" thickBot="1" x14ac:dyDescent="0.25">
      <c r="A161" s="19" t="str">
        <f t="shared" si="12"/>
        <v> VSSC 70.21 </v>
      </c>
      <c r="B161" s="6" t="str">
        <f t="shared" si="13"/>
        <v>I</v>
      </c>
      <c r="C161" s="19">
        <f t="shared" si="14"/>
        <v>46974.51</v>
      </c>
      <c r="D161" s="21" t="str">
        <f t="shared" si="15"/>
        <v>vis</v>
      </c>
      <c r="E161" s="54">
        <f>VLOOKUP(C161,Active!C$21:E$970,3,FALSE)</f>
        <v>8827.9973835445126</v>
      </c>
      <c r="F161" s="6" t="s">
        <v>229</v>
      </c>
      <c r="G161" s="21" t="str">
        <f t="shared" si="16"/>
        <v>46974.510</v>
      </c>
      <c r="H161" s="19">
        <f t="shared" si="17"/>
        <v>8828</v>
      </c>
      <c r="I161" s="55" t="s">
        <v>1426</v>
      </c>
      <c r="J161" s="56" t="s">
        <v>1427</v>
      </c>
      <c r="K161" s="55">
        <v>8828</v>
      </c>
      <c r="L161" s="55" t="s">
        <v>362</v>
      </c>
      <c r="M161" s="56" t="s">
        <v>259</v>
      </c>
      <c r="N161" s="56"/>
      <c r="O161" s="57" t="s">
        <v>993</v>
      </c>
      <c r="P161" s="57" t="s">
        <v>1425</v>
      </c>
    </row>
    <row r="162" spans="1:16" ht="12.75" customHeight="1" thickBot="1" x14ac:dyDescent="0.25">
      <c r="A162" s="19" t="str">
        <f t="shared" si="12"/>
        <v> BRNO 30 </v>
      </c>
      <c r="B162" s="6" t="str">
        <f t="shared" si="13"/>
        <v>I</v>
      </c>
      <c r="C162" s="19">
        <f t="shared" si="14"/>
        <v>46974.510999999999</v>
      </c>
      <c r="D162" s="21" t="str">
        <f t="shared" si="15"/>
        <v>vis</v>
      </c>
      <c r="E162" s="54">
        <f>VLOOKUP(C162,Active!C$21:E$970,3,FALSE)</f>
        <v>8827.9976793482983</v>
      </c>
      <c r="F162" s="6" t="s">
        <v>229</v>
      </c>
      <c r="G162" s="21" t="str">
        <f t="shared" si="16"/>
        <v>46974.511</v>
      </c>
      <c r="H162" s="19">
        <f t="shared" si="17"/>
        <v>8828</v>
      </c>
      <c r="I162" s="55" t="s">
        <v>1428</v>
      </c>
      <c r="J162" s="56" t="s">
        <v>1429</v>
      </c>
      <c r="K162" s="55">
        <v>8828</v>
      </c>
      <c r="L162" s="55" t="s">
        <v>356</v>
      </c>
      <c r="M162" s="56" t="s">
        <v>259</v>
      </c>
      <c r="N162" s="56"/>
      <c r="O162" s="57" t="s">
        <v>1380</v>
      </c>
      <c r="P162" s="57" t="s">
        <v>1430</v>
      </c>
    </row>
    <row r="163" spans="1:16" ht="12.75" customHeight="1" thickBot="1" x14ac:dyDescent="0.25">
      <c r="A163" s="19" t="str">
        <f t="shared" si="12"/>
        <v> AOEB 2 </v>
      </c>
      <c r="B163" s="6" t="str">
        <f t="shared" si="13"/>
        <v>I</v>
      </c>
      <c r="C163" s="19">
        <f t="shared" si="14"/>
        <v>46994.79</v>
      </c>
      <c r="D163" s="21" t="str">
        <f t="shared" si="15"/>
        <v>vis</v>
      </c>
      <c r="E163" s="54">
        <f>VLOOKUP(C163,Active!C$21:E$970,3,FALSE)</f>
        <v>8833.9962843435551</v>
      </c>
      <c r="F163" s="6" t="s">
        <v>229</v>
      </c>
      <c r="G163" s="21" t="str">
        <f t="shared" si="16"/>
        <v>46994.790</v>
      </c>
      <c r="H163" s="19">
        <f t="shared" si="17"/>
        <v>8834</v>
      </c>
      <c r="I163" s="55" t="s">
        <v>1431</v>
      </c>
      <c r="J163" s="56" t="s">
        <v>1432</v>
      </c>
      <c r="K163" s="55">
        <v>8834</v>
      </c>
      <c r="L163" s="55" t="s">
        <v>663</v>
      </c>
      <c r="M163" s="56" t="s">
        <v>259</v>
      </c>
      <c r="N163" s="56"/>
      <c r="O163" s="57" t="s">
        <v>1055</v>
      </c>
      <c r="P163" s="57" t="s">
        <v>1148</v>
      </c>
    </row>
    <row r="164" spans="1:16" ht="12.75" customHeight="1" thickBot="1" x14ac:dyDescent="0.25">
      <c r="A164" s="19" t="str">
        <f t="shared" si="12"/>
        <v>BAVM 50 </v>
      </c>
      <c r="B164" s="6" t="str">
        <f t="shared" si="13"/>
        <v>I</v>
      </c>
      <c r="C164" s="19">
        <f t="shared" si="14"/>
        <v>47018.451999999997</v>
      </c>
      <c r="D164" s="21" t="str">
        <f t="shared" si="15"/>
        <v>vis</v>
      </c>
      <c r="E164" s="54">
        <f>VLOOKUP(C164,Active!C$21:E$970,3,FALSE)</f>
        <v>8840.9955935500129</v>
      </c>
      <c r="F164" s="6" t="s">
        <v>229</v>
      </c>
      <c r="G164" s="21" t="str">
        <f t="shared" si="16"/>
        <v>47018.452</v>
      </c>
      <c r="H164" s="19">
        <f t="shared" si="17"/>
        <v>8841</v>
      </c>
      <c r="I164" s="55" t="s">
        <v>1433</v>
      </c>
      <c r="J164" s="56" t="s">
        <v>1434</v>
      </c>
      <c r="K164" s="55">
        <v>8841</v>
      </c>
      <c r="L164" s="55" t="s">
        <v>438</v>
      </c>
      <c r="M164" s="56" t="s">
        <v>259</v>
      </c>
      <c r="N164" s="56"/>
      <c r="O164" s="57" t="s">
        <v>1435</v>
      </c>
      <c r="P164" s="58" t="s">
        <v>1436</v>
      </c>
    </row>
    <row r="165" spans="1:16" ht="12.75" customHeight="1" thickBot="1" x14ac:dyDescent="0.25">
      <c r="A165" s="19" t="str">
        <f t="shared" si="12"/>
        <v>IBVS 3435 </v>
      </c>
      <c r="B165" s="6" t="str">
        <f t="shared" si="13"/>
        <v>I</v>
      </c>
      <c r="C165" s="19">
        <f t="shared" si="14"/>
        <v>47383.563199999997</v>
      </c>
      <c r="D165" s="21" t="str">
        <f t="shared" si="15"/>
        <v>vis</v>
      </c>
      <c r="E165" s="54">
        <f>VLOOKUP(C165,Active!C$21:E$970,3,FALSE)</f>
        <v>8948.9968691624308</v>
      </c>
      <c r="F165" s="6" t="s">
        <v>229</v>
      </c>
      <c r="G165" s="21" t="str">
        <f t="shared" si="16"/>
        <v>47383.5632</v>
      </c>
      <c r="H165" s="19">
        <f t="shared" si="17"/>
        <v>8949</v>
      </c>
      <c r="I165" s="55" t="s">
        <v>1440</v>
      </c>
      <c r="J165" s="56" t="s">
        <v>1441</v>
      </c>
      <c r="K165" s="55">
        <v>8949</v>
      </c>
      <c r="L165" s="55" t="s">
        <v>1442</v>
      </c>
      <c r="M165" s="56" t="s">
        <v>686</v>
      </c>
      <c r="N165" s="56" t="s">
        <v>202</v>
      </c>
      <c r="O165" s="57" t="s">
        <v>1443</v>
      </c>
      <c r="P165" s="58" t="s">
        <v>1444</v>
      </c>
    </row>
    <row r="166" spans="1:16" ht="12.75" customHeight="1" thickBot="1" x14ac:dyDescent="0.25">
      <c r="A166" s="19" t="str">
        <f t="shared" si="12"/>
        <v>IBVS 3435 </v>
      </c>
      <c r="B166" s="6" t="str">
        <f t="shared" si="13"/>
        <v>I</v>
      </c>
      <c r="C166" s="19">
        <f t="shared" si="14"/>
        <v>47390.324999999997</v>
      </c>
      <c r="D166" s="21" t="str">
        <f t="shared" si="15"/>
        <v>vis</v>
      </c>
      <c r="E166" s="54">
        <f>VLOOKUP(C166,Active!C$21:E$970,3,FALSE)</f>
        <v>8950.9970352089294</v>
      </c>
      <c r="F166" s="6" t="s">
        <v>229</v>
      </c>
      <c r="G166" s="21" t="str">
        <f t="shared" si="16"/>
        <v>47390.3250</v>
      </c>
      <c r="H166" s="19">
        <f t="shared" si="17"/>
        <v>8951</v>
      </c>
      <c r="I166" s="55" t="s">
        <v>1445</v>
      </c>
      <c r="J166" s="56" t="s">
        <v>1446</v>
      </c>
      <c r="K166" s="55">
        <v>8951</v>
      </c>
      <c r="L166" s="55" t="s">
        <v>1447</v>
      </c>
      <c r="M166" s="56" t="s">
        <v>686</v>
      </c>
      <c r="N166" s="56" t="s">
        <v>202</v>
      </c>
      <c r="O166" s="57" t="s">
        <v>1443</v>
      </c>
      <c r="P166" s="58" t="s">
        <v>1444</v>
      </c>
    </row>
    <row r="167" spans="1:16" ht="12.75" customHeight="1" thickBot="1" x14ac:dyDescent="0.25">
      <c r="A167" s="19" t="str">
        <f t="shared" si="12"/>
        <v> AOEB 2 </v>
      </c>
      <c r="B167" s="6" t="str">
        <f t="shared" si="13"/>
        <v>I</v>
      </c>
      <c r="C167" s="19">
        <f t="shared" si="14"/>
        <v>47437.658000000003</v>
      </c>
      <c r="D167" s="21" t="str">
        <f t="shared" si="15"/>
        <v>vis</v>
      </c>
      <c r="E167" s="54">
        <f>VLOOKUP(C167,Active!C$21:E$970,3,FALSE)</f>
        <v>8964.9983158559298</v>
      </c>
      <c r="F167" s="6" t="s">
        <v>229</v>
      </c>
      <c r="G167" s="21" t="str">
        <f t="shared" si="16"/>
        <v>47437.658</v>
      </c>
      <c r="H167" s="19">
        <f t="shared" si="17"/>
        <v>8965</v>
      </c>
      <c r="I167" s="55" t="s">
        <v>1448</v>
      </c>
      <c r="J167" s="56" t="s">
        <v>1449</v>
      </c>
      <c r="K167" s="55">
        <v>8965</v>
      </c>
      <c r="L167" s="55" t="s">
        <v>385</v>
      </c>
      <c r="M167" s="56" t="s">
        <v>259</v>
      </c>
      <c r="N167" s="56"/>
      <c r="O167" s="57" t="s">
        <v>1450</v>
      </c>
      <c r="P167" s="57" t="s">
        <v>1148</v>
      </c>
    </row>
    <row r="168" spans="1:16" ht="12.75" customHeight="1" thickBot="1" x14ac:dyDescent="0.25">
      <c r="A168" s="19" t="str">
        <f t="shared" si="12"/>
        <v> BBS 90 </v>
      </c>
      <c r="B168" s="6" t="str">
        <f t="shared" si="13"/>
        <v>I</v>
      </c>
      <c r="C168" s="19">
        <f t="shared" si="14"/>
        <v>47461.317999999999</v>
      </c>
      <c r="D168" s="21" t="str">
        <f t="shared" si="15"/>
        <v>vis</v>
      </c>
      <c r="E168" s="54">
        <f>VLOOKUP(C168,Active!C$21:E$970,3,FALSE)</f>
        <v>8971.9970334548125</v>
      </c>
      <c r="F168" s="6" t="s">
        <v>229</v>
      </c>
      <c r="G168" s="21" t="str">
        <f t="shared" si="16"/>
        <v>47461.318</v>
      </c>
      <c r="H168" s="19">
        <f t="shared" si="17"/>
        <v>8972</v>
      </c>
      <c r="I168" s="55" t="s">
        <v>1451</v>
      </c>
      <c r="J168" s="56" t="s">
        <v>1452</v>
      </c>
      <c r="K168" s="55">
        <v>8972</v>
      </c>
      <c r="L168" s="55" t="s">
        <v>732</v>
      </c>
      <c r="M168" s="56" t="s">
        <v>259</v>
      </c>
      <c r="N168" s="56"/>
      <c r="O168" s="57" t="s">
        <v>826</v>
      </c>
      <c r="P168" s="57" t="s">
        <v>1453</v>
      </c>
    </row>
    <row r="169" spans="1:16" ht="12.75" customHeight="1" thickBot="1" x14ac:dyDescent="0.25">
      <c r="A169" s="19" t="str">
        <f t="shared" si="12"/>
        <v> AOEB 2 </v>
      </c>
      <c r="B169" s="6" t="str">
        <f t="shared" si="13"/>
        <v>I</v>
      </c>
      <c r="C169" s="19">
        <f t="shared" si="14"/>
        <v>47731.764999999999</v>
      </c>
      <c r="D169" s="21" t="str">
        <f t="shared" si="15"/>
        <v>vis</v>
      </c>
      <c r="E169" s="54">
        <f>VLOOKUP(C169,Active!C$21:E$970,3,FALSE)</f>
        <v>9051.9962802200498</v>
      </c>
      <c r="F169" s="6" t="s">
        <v>229</v>
      </c>
      <c r="G169" s="21" t="str">
        <f t="shared" si="16"/>
        <v>47731.765</v>
      </c>
      <c r="H169" s="19">
        <f t="shared" si="17"/>
        <v>9052</v>
      </c>
      <c r="I169" s="55" t="s">
        <v>1454</v>
      </c>
      <c r="J169" s="56" t="s">
        <v>1455</v>
      </c>
      <c r="K169" s="55">
        <v>9052</v>
      </c>
      <c r="L169" s="55" t="s">
        <v>663</v>
      </c>
      <c r="M169" s="56" t="s">
        <v>259</v>
      </c>
      <c r="N169" s="56"/>
      <c r="O169" s="57" t="s">
        <v>1055</v>
      </c>
      <c r="P169" s="57" t="s">
        <v>1148</v>
      </c>
    </row>
    <row r="170" spans="1:16" ht="12.75" customHeight="1" thickBot="1" x14ac:dyDescent="0.25">
      <c r="A170" s="19" t="str">
        <f t="shared" si="12"/>
        <v>BAVM 56 </v>
      </c>
      <c r="B170" s="6" t="str">
        <f t="shared" si="13"/>
        <v>I</v>
      </c>
      <c r="C170" s="19">
        <f t="shared" si="14"/>
        <v>47755.436000000002</v>
      </c>
      <c r="D170" s="21" t="str">
        <f t="shared" si="15"/>
        <v>vis</v>
      </c>
      <c r="E170" s="54">
        <f>VLOOKUP(C170,Active!C$21:E$970,3,FALSE)</f>
        <v>9058.9982516605924</v>
      </c>
      <c r="F170" s="6" t="s">
        <v>229</v>
      </c>
      <c r="G170" s="21" t="str">
        <f t="shared" si="16"/>
        <v>47755.436</v>
      </c>
      <c r="H170" s="19">
        <f t="shared" si="17"/>
        <v>9059</v>
      </c>
      <c r="I170" s="55" t="s">
        <v>1460</v>
      </c>
      <c r="J170" s="56" t="s">
        <v>1461</v>
      </c>
      <c r="K170" s="55">
        <v>9059</v>
      </c>
      <c r="L170" s="55" t="s">
        <v>385</v>
      </c>
      <c r="M170" s="56" t="s">
        <v>259</v>
      </c>
      <c r="N170" s="56"/>
      <c r="O170" s="57" t="s">
        <v>1462</v>
      </c>
      <c r="P170" s="58" t="s">
        <v>1463</v>
      </c>
    </row>
    <row r="171" spans="1:16" ht="12.75" customHeight="1" thickBot="1" x14ac:dyDescent="0.25">
      <c r="A171" s="19" t="str">
        <f t="shared" si="12"/>
        <v> BBS 93 </v>
      </c>
      <c r="B171" s="6" t="str">
        <f t="shared" si="13"/>
        <v>I</v>
      </c>
      <c r="C171" s="19">
        <f t="shared" si="14"/>
        <v>47816.292000000001</v>
      </c>
      <c r="D171" s="21" t="str">
        <f t="shared" si="15"/>
        <v>vis</v>
      </c>
      <c r="E171" s="54">
        <f>VLOOKUP(C171,Active!C$21:E$970,3,FALSE)</f>
        <v>9076.9996869183142</v>
      </c>
      <c r="F171" s="6" t="s">
        <v>229</v>
      </c>
      <c r="G171" s="21" t="str">
        <f t="shared" si="16"/>
        <v>47816.292</v>
      </c>
      <c r="H171" s="19">
        <f t="shared" si="17"/>
        <v>9077</v>
      </c>
      <c r="I171" s="55" t="s">
        <v>1464</v>
      </c>
      <c r="J171" s="56" t="s">
        <v>1465</v>
      </c>
      <c r="K171" s="55">
        <v>9077</v>
      </c>
      <c r="L171" s="55" t="s">
        <v>326</v>
      </c>
      <c r="M171" s="56" t="s">
        <v>259</v>
      </c>
      <c r="N171" s="56"/>
      <c r="O171" s="57" t="s">
        <v>826</v>
      </c>
      <c r="P171" s="57" t="s">
        <v>1466</v>
      </c>
    </row>
    <row r="172" spans="1:16" ht="12.75" customHeight="1" thickBot="1" x14ac:dyDescent="0.25">
      <c r="A172" s="19" t="str">
        <f t="shared" si="12"/>
        <v> BRNO 31 </v>
      </c>
      <c r="B172" s="6" t="str">
        <f t="shared" si="13"/>
        <v>I</v>
      </c>
      <c r="C172" s="19">
        <f t="shared" si="14"/>
        <v>48093.506000000001</v>
      </c>
      <c r="D172" s="21" t="str">
        <f t="shared" si="15"/>
        <v>vis</v>
      </c>
      <c r="E172" s="54">
        <f>VLOOKUP(C172,Active!C$21:E$970,3,FALSE)</f>
        <v>9159.0006379097413</v>
      </c>
      <c r="F172" s="6" t="s">
        <v>229</v>
      </c>
      <c r="G172" s="21" t="str">
        <f t="shared" si="16"/>
        <v>48093.506</v>
      </c>
      <c r="H172" s="19">
        <f t="shared" si="17"/>
        <v>9159</v>
      </c>
      <c r="I172" s="55" t="s">
        <v>1467</v>
      </c>
      <c r="J172" s="56" t="s">
        <v>1468</v>
      </c>
      <c r="K172" s="55">
        <v>9159</v>
      </c>
      <c r="L172" s="55" t="s">
        <v>323</v>
      </c>
      <c r="M172" s="56" t="s">
        <v>259</v>
      </c>
      <c r="N172" s="56"/>
      <c r="O172" s="57" t="s">
        <v>1469</v>
      </c>
      <c r="P172" s="57" t="s">
        <v>1470</v>
      </c>
    </row>
    <row r="173" spans="1:16" ht="12.75" customHeight="1" thickBot="1" x14ac:dyDescent="0.25">
      <c r="A173" s="19" t="str">
        <f t="shared" si="12"/>
        <v> BBS 96 </v>
      </c>
      <c r="B173" s="6" t="str">
        <f t="shared" si="13"/>
        <v>I</v>
      </c>
      <c r="C173" s="19">
        <f t="shared" si="14"/>
        <v>48093.510999999999</v>
      </c>
      <c r="D173" s="21" t="str">
        <f t="shared" si="15"/>
        <v>vis</v>
      </c>
      <c r="E173" s="54">
        <f>VLOOKUP(C173,Active!C$21:E$970,3,FALSE)</f>
        <v>9159.0021169286738</v>
      </c>
      <c r="F173" s="6" t="s">
        <v>229</v>
      </c>
      <c r="G173" s="21" t="str">
        <f t="shared" si="16"/>
        <v>48093.511</v>
      </c>
      <c r="H173" s="19">
        <f t="shared" si="17"/>
        <v>9159</v>
      </c>
      <c r="I173" s="55" t="s">
        <v>1471</v>
      </c>
      <c r="J173" s="56" t="s">
        <v>1472</v>
      </c>
      <c r="K173" s="55">
        <v>9159</v>
      </c>
      <c r="L173" s="55" t="s">
        <v>294</v>
      </c>
      <c r="M173" s="56" t="s">
        <v>259</v>
      </c>
      <c r="N173" s="56"/>
      <c r="O173" s="57" t="s">
        <v>1473</v>
      </c>
      <c r="P173" s="57" t="s">
        <v>1474</v>
      </c>
    </row>
    <row r="174" spans="1:16" ht="12.75" customHeight="1" thickBot="1" x14ac:dyDescent="0.25">
      <c r="A174" s="19" t="str">
        <f t="shared" si="12"/>
        <v> BBS 100 </v>
      </c>
      <c r="B174" s="6" t="str">
        <f t="shared" si="13"/>
        <v>I</v>
      </c>
      <c r="C174" s="19">
        <f t="shared" si="14"/>
        <v>48509.334999999999</v>
      </c>
      <c r="D174" s="21" t="str">
        <f t="shared" si="15"/>
        <v>vis</v>
      </c>
      <c r="E174" s="54">
        <f>VLOOKUP(C174,Active!C$21:E$970,3,FALSE)</f>
        <v>9282.0044308271754</v>
      </c>
      <c r="F174" s="6" t="s">
        <v>229</v>
      </c>
      <c r="G174" s="21" t="str">
        <f t="shared" si="16"/>
        <v>48509.335</v>
      </c>
      <c r="H174" s="19">
        <f t="shared" si="17"/>
        <v>9282</v>
      </c>
      <c r="I174" s="55" t="s">
        <v>1475</v>
      </c>
      <c r="J174" s="56" t="s">
        <v>1476</v>
      </c>
      <c r="K174" s="55">
        <v>9282</v>
      </c>
      <c r="L174" s="55" t="s">
        <v>472</v>
      </c>
      <c r="M174" s="56" t="s">
        <v>259</v>
      </c>
      <c r="N174" s="56"/>
      <c r="O174" s="57" t="s">
        <v>1477</v>
      </c>
      <c r="P174" s="57" t="s">
        <v>1478</v>
      </c>
    </row>
    <row r="175" spans="1:16" ht="12.75" customHeight="1" thickBot="1" x14ac:dyDescent="0.25">
      <c r="A175" s="19" t="str">
        <f t="shared" si="12"/>
        <v> AOEB 2 </v>
      </c>
      <c r="B175" s="6" t="str">
        <f t="shared" si="13"/>
        <v>I</v>
      </c>
      <c r="C175" s="19">
        <f t="shared" si="14"/>
        <v>48850.762000000002</v>
      </c>
      <c r="D175" s="21" t="str">
        <f t="shared" si="15"/>
        <v>vis</v>
      </c>
      <c r="E175" s="54">
        <f>VLOOKUP(C175,Active!C$21:E$970,3,FALSE)</f>
        <v>9382.9998303890661</v>
      </c>
      <c r="F175" s="6" t="s">
        <v>229</v>
      </c>
      <c r="G175" s="21" t="str">
        <f t="shared" si="16"/>
        <v>48850.762</v>
      </c>
      <c r="H175" s="19">
        <f t="shared" si="17"/>
        <v>9383</v>
      </c>
      <c r="I175" s="55" t="s">
        <v>1479</v>
      </c>
      <c r="J175" s="56" t="s">
        <v>1480</v>
      </c>
      <c r="K175" s="55">
        <v>9383</v>
      </c>
      <c r="L175" s="55" t="s">
        <v>326</v>
      </c>
      <c r="M175" s="56" t="s">
        <v>259</v>
      </c>
      <c r="N175" s="56"/>
      <c r="O175" s="57" t="s">
        <v>952</v>
      </c>
      <c r="P175" s="57" t="s">
        <v>1148</v>
      </c>
    </row>
    <row r="176" spans="1:16" ht="12.75" customHeight="1" thickBot="1" x14ac:dyDescent="0.25">
      <c r="A176" s="19" t="str">
        <f t="shared" si="12"/>
        <v> BRNO 31 </v>
      </c>
      <c r="B176" s="6" t="str">
        <f t="shared" si="13"/>
        <v>I</v>
      </c>
      <c r="C176" s="19">
        <f t="shared" si="14"/>
        <v>49212.485000000001</v>
      </c>
      <c r="D176" s="21" t="str">
        <f t="shared" si="15"/>
        <v>vis</v>
      </c>
      <c r="E176" s="54">
        <f>VLOOKUP(C176,Active!C$21:E$970,3,FALSE)</f>
        <v>9489.9988636105918</v>
      </c>
      <c r="F176" s="6" t="s">
        <v>229</v>
      </c>
      <c r="G176" s="21" t="str">
        <f t="shared" si="16"/>
        <v>49212.485</v>
      </c>
      <c r="H176" s="19">
        <f t="shared" si="17"/>
        <v>9490</v>
      </c>
      <c r="I176" s="55" t="s">
        <v>1481</v>
      </c>
      <c r="J176" s="56" t="s">
        <v>1482</v>
      </c>
      <c r="K176" s="55">
        <v>9490</v>
      </c>
      <c r="L176" s="55" t="s">
        <v>332</v>
      </c>
      <c r="M176" s="56" t="s">
        <v>259</v>
      </c>
      <c r="N176" s="56"/>
      <c r="O176" s="57" t="s">
        <v>1483</v>
      </c>
      <c r="P176" s="57" t="s">
        <v>1470</v>
      </c>
    </row>
    <row r="177" spans="1:16" ht="12.75" customHeight="1" thickBot="1" x14ac:dyDescent="0.25">
      <c r="A177" s="19" t="str">
        <f t="shared" si="12"/>
        <v> AOEB 2 </v>
      </c>
      <c r="B177" s="6" t="str">
        <f t="shared" si="13"/>
        <v>I</v>
      </c>
      <c r="C177" s="19">
        <f t="shared" si="14"/>
        <v>49212.485999999997</v>
      </c>
      <c r="D177" s="21" t="str">
        <f t="shared" si="15"/>
        <v>vis</v>
      </c>
      <c r="E177" s="54">
        <f>VLOOKUP(C177,Active!C$21:E$970,3,FALSE)</f>
        <v>9489.9991594143776</v>
      </c>
      <c r="F177" s="6" t="s">
        <v>229</v>
      </c>
      <c r="G177" s="21" t="str">
        <f t="shared" si="16"/>
        <v>49212.486</v>
      </c>
      <c r="H177" s="19">
        <f t="shared" si="17"/>
        <v>9490</v>
      </c>
      <c r="I177" s="55" t="s">
        <v>1484</v>
      </c>
      <c r="J177" s="56" t="s">
        <v>1485</v>
      </c>
      <c r="K177" s="55">
        <v>9490</v>
      </c>
      <c r="L177" s="55" t="s">
        <v>230</v>
      </c>
      <c r="M177" s="56" t="s">
        <v>259</v>
      </c>
      <c r="N177" s="56"/>
      <c r="O177" s="57" t="s">
        <v>1486</v>
      </c>
      <c r="P177" s="57" t="s">
        <v>1148</v>
      </c>
    </row>
    <row r="178" spans="1:16" ht="12.75" customHeight="1" thickBot="1" x14ac:dyDescent="0.25">
      <c r="A178" s="19" t="str">
        <f t="shared" si="12"/>
        <v> BBS 105 </v>
      </c>
      <c r="B178" s="6" t="str">
        <f t="shared" si="13"/>
        <v>I</v>
      </c>
      <c r="C178" s="19">
        <f t="shared" si="14"/>
        <v>49229.387000000002</v>
      </c>
      <c r="D178" s="21" t="str">
        <f t="shared" si="15"/>
        <v>vis</v>
      </c>
      <c r="E178" s="54">
        <f>VLOOKUP(C178,Active!C$21:E$970,3,FALSE)</f>
        <v>9494.9985392173694</v>
      </c>
      <c r="F178" s="6" t="s">
        <v>229</v>
      </c>
      <c r="G178" s="21" t="str">
        <f t="shared" si="16"/>
        <v>49229.387</v>
      </c>
      <c r="H178" s="19">
        <f t="shared" si="17"/>
        <v>9495</v>
      </c>
      <c r="I178" s="55" t="s">
        <v>1487</v>
      </c>
      <c r="J178" s="56" t="s">
        <v>1488</v>
      </c>
      <c r="K178" s="55">
        <v>9495</v>
      </c>
      <c r="L178" s="55" t="s">
        <v>329</v>
      </c>
      <c r="M178" s="56" t="s">
        <v>259</v>
      </c>
      <c r="N178" s="56"/>
      <c r="O178" s="57" t="s">
        <v>826</v>
      </c>
      <c r="P178" s="57" t="s">
        <v>1489</v>
      </c>
    </row>
    <row r="179" spans="1:16" ht="12.75" customHeight="1" thickBot="1" x14ac:dyDescent="0.25">
      <c r="A179" s="19" t="str">
        <f t="shared" si="12"/>
        <v> AOEB 2 </v>
      </c>
      <c r="B179" s="6" t="str">
        <f t="shared" si="13"/>
        <v>I</v>
      </c>
      <c r="C179" s="19">
        <f t="shared" si="14"/>
        <v>49249.671999999999</v>
      </c>
      <c r="D179" s="21" t="str">
        <f t="shared" si="15"/>
        <v>vis</v>
      </c>
      <c r="E179" s="54">
        <f>VLOOKUP(C179,Active!C$21:E$970,3,FALSE)</f>
        <v>9500.9989190353463</v>
      </c>
      <c r="F179" s="6" t="s">
        <v>229</v>
      </c>
      <c r="G179" s="21" t="str">
        <f t="shared" si="16"/>
        <v>49249.672</v>
      </c>
      <c r="H179" s="19">
        <f t="shared" si="17"/>
        <v>9501</v>
      </c>
      <c r="I179" s="55" t="s">
        <v>1494</v>
      </c>
      <c r="J179" s="56" t="s">
        <v>1495</v>
      </c>
      <c r="K179" s="55">
        <v>9501</v>
      </c>
      <c r="L179" s="55" t="s">
        <v>332</v>
      </c>
      <c r="M179" s="56" t="s">
        <v>259</v>
      </c>
      <c r="N179" s="56"/>
      <c r="O179" s="57" t="s">
        <v>952</v>
      </c>
      <c r="P179" s="57" t="s">
        <v>1148</v>
      </c>
    </row>
    <row r="180" spans="1:16" ht="12.75" customHeight="1" thickBot="1" x14ac:dyDescent="0.25">
      <c r="A180" s="19" t="str">
        <f t="shared" si="12"/>
        <v> BBS 107 </v>
      </c>
      <c r="B180" s="6" t="str">
        <f t="shared" si="13"/>
        <v>I</v>
      </c>
      <c r="C180" s="19">
        <f t="shared" si="14"/>
        <v>49550.531000000003</v>
      </c>
      <c r="D180" s="21" t="str">
        <f t="shared" si="15"/>
        <v>vis</v>
      </c>
      <c r="E180" s="54">
        <f>VLOOKUP(C180,Active!C$21:E$970,3,FALSE)</f>
        <v>9589.9941505688548</v>
      </c>
      <c r="F180" s="6" t="s">
        <v>229</v>
      </c>
      <c r="G180" s="21" t="str">
        <f t="shared" si="16"/>
        <v>49550.531</v>
      </c>
      <c r="H180" s="19">
        <f t="shared" si="17"/>
        <v>9590</v>
      </c>
      <c r="I180" s="55" t="s">
        <v>1496</v>
      </c>
      <c r="J180" s="56" t="s">
        <v>1497</v>
      </c>
      <c r="K180" s="55">
        <v>9590</v>
      </c>
      <c r="L180" s="55" t="s">
        <v>1403</v>
      </c>
      <c r="M180" s="56" t="s">
        <v>259</v>
      </c>
      <c r="N180" s="56"/>
      <c r="O180" s="57" t="s">
        <v>1477</v>
      </c>
      <c r="P180" s="57" t="s">
        <v>1498</v>
      </c>
    </row>
    <row r="181" spans="1:16" ht="12.75" customHeight="1" thickBot="1" x14ac:dyDescent="0.25">
      <c r="A181" s="19" t="str">
        <f t="shared" si="12"/>
        <v> BBS 108 </v>
      </c>
      <c r="B181" s="6" t="str">
        <f t="shared" si="13"/>
        <v>I</v>
      </c>
      <c r="C181" s="19">
        <f t="shared" si="14"/>
        <v>49550.548999999999</v>
      </c>
      <c r="D181" s="21" t="str">
        <f t="shared" si="15"/>
        <v>vis</v>
      </c>
      <c r="E181" s="54">
        <f>VLOOKUP(C181,Active!C$21:E$970,3,FALSE)</f>
        <v>9589.9994750370188</v>
      </c>
      <c r="F181" s="6" t="s">
        <v>229</v>
      </c>
      <c r="G181" s="21" t="str">
        <f t="shared" si="16"/>
        <v>49550.549</v>
      </c>
      <c r="H181" s="19">
        <f t="shared" si="17"/>
        <v>9590</v>
      </c>
      <c r="I181" s="55" t="s">
        <v>1499</v>
      </c>
      <c r="J181" s="56" t="s">
        <v>1500</v>
      </c>
      <c r="K181" s="55">
        <v>9590</v>
      </c>
      <c r="L181" s="55" t="s">
        <v>274</v>
      </c>
      <c r="M181" s="56" t="s">
        <v>259</v>
      </c>
      <c r="N181" s="56"/>
      <c r="O181" s="57" t="s">
        <v>1501</v>
      </c>
      <c r="P181" s="57" t="s">
        <v>1502</v>
      </c>
    </row>
    <row r="182" spans="1:16" ht="12.75" customHeight="1" thickBot="1" x14ac:dyDescent="0.25">
      <c r="A182" s="19" t="str">
        <f t="shared" si="12"/>
        <v> BBS 109 </v>
      </c>
      <c r="B182" s="6" t="str">
        <f t="shared" si="13"/>
        <v>I</v>
      </c>
      <c r="C182" s="19">
        <f t="shared" si="14"/>
        <v>49878.468999999997</v>
      </c>
      <c r="D182" s="21" t="str">
        <f t="shared" si="15"/>
        <v>vis</v>
      </c>
      <c r="E182" s="54">
        <f>VLOOKUP(C182,Active!C$21:E$970,3,FALSE)</f>
        <v>9686.9994528487769</v>
      </c>
      <c r="F182" s="6" t="s">
        <v>229</v>
      </c>
      <c r="G182" s="21" t="str">
        <f t="shared" si="16"/>
        <v>49878.469</v>
      </c>
      <c r="H182" s="19">
        <f t="shared" si="17"/>
        <v>9687</v>
      </c>
      <c r="I182" s="55" t="s">
        <v>1503</v>
      </c>
      <c r="J182" s="56" t="s">
        <v>1504</v>
      </c>
      <c r="K182" s="55">
        <v>9687</v>
      </c>
      <c r="L182" s="55" t="s">
        <v>274</v>
      </c>
      <c r="M182" s="56" t="s">
        <v>259</v>
      </c>
      <c r="N182" s="56"/>
      <c r="O182" s="57" t="s">
        <v>826</v>
      </c>
      <c r="P182" s="57" t="s">
        <v>1505</v>
      </c>
    </row>
    <row r="183" spans="1:16" ht="12.75" customHeight="1" thickBot="1" x14ac:dyDescent="0.25">
      <c r="A183" s="19" t="str">
        <f t="shared" si="12"/>
        <v>IBVS 4555 </v>
      </c>
      <c r="B183" s="6" t="str">
        <f t="shared" si="13"/>
        <v>I</v>
      </c>
      <c r="C183" s="19">
        <f t="shared" si="14"/>
        <v>50287.517800000001</v>
      </c>
      <c r="D183" s="21" t="str">
        <f t="shared" si="15"/>
        <v>vis</v>
      </c>
      <c r="E183" s="54">
        <f>VLOOKUP(C183,Active!C$21:E$970,3,FALSE)</f>
        <v>9807.9976369300366</v>
      </c>
      <c r="F183" s="6" t="s">
        <v>229</v>
      </c>
      <c r="G183" s="21" t="str">
        <f t="shared" si="16"/>
        <v>50287.5178</v>
      </c>
      <c r="H183" s="19">
        <f t="shared" si="17"/>
        <v>9808</v>
      </c>
      <c r="I183" s="55" t="s">
        <v>1525</v>
      </c>
      <c r="J183" s="56" t="s">
        <v>1526</v>
      </c>
      <c r="K183" s="55">
        <v>9808</v>
      </c>
      <c r="L183" s="55" t="s">
        <v>1527</v>
      </c>
      <c r="M183" s="56" t="s">
        <v>686</v>
      </c>
      <c r="N183" s="56" t="s">
        <v>1528</v>
      </c>
      <c r="O183" s="57" t="s">
        <v>1529</v>
      </c>
      <c r="P183" s="58" t="s">
        <v>1530</v>
      </c>
    </row>
    <row r="184" spans="1:16" ht="12.75" customHeight="1" thickBot="1" x14ac:dyDescent="0.25">
      <c r="A184" s="19" t="str">
        <f t="shared" si="12"/>
        <v>IBVS 4555 </v>
      </c>
      <c r="B184" s="6" t="str">
        <f t="shared" si="13"/>
        <v>I</v>
      </c>
      <c r="C184" s="19">
        <f t="shared" si="14"/>
        <v>50287.518400000001</v>
      </c>
      <c r="D184" s="21" t="str">
        <f t="shared" si="15"/>
        <v>vis</v>
      </c>
      <c r="E184" s="54">
        <f>VLOOKUP(C184,Active!C$21:E$970,3,FALSE)</f>
        <v>9807.9978144123088</v>
      </c>
      <c r="F184" s="6" t="s">
        <v>229</v>
      </c>
      <c r="G184" s="21" t="str">
        <f t="shared" si="16"/>
        <v>50287.5184</v>
      </c>
      <c r="H184" s="19">
        <f t="shared" si="17"/>
        <v>9808</v>
      </c>
      <c r="I184" s="55" t="s">
        <v>1531</v>
      </c>
      <c r="J184" s="56" t="s">
        <v>1532</v>
      </c>
      <c r="K184" s="55">
        <v>9808</v>
      </c>
      <c r="L184" s="55" t="s">
        <v>1533</v>
      </c>
      <c r="M184" s="56" t="s">
        <v>686</v>
      </c>
      <c r="N184" s="56" t="s">
        <v>71</v>
      </c>
      <c r="O184" s="57" t="s">
        <v>1529</v>
      </c>
      <c r="P184" s="58" t="s">
        <v>1530</v>
      </c>
    </row>
    <row r="185" spans="1:16" ht="12.75" customHeight="1" thickBot="1" x14ac:dyDescent="0.25">
      <c r="A185" s="19" t="str">
        <f t="shared" si="12"/>
        <v>JAAVSO 36(2);186 </v>
      </c>
      <c r="B185" s="6" t="str">
        <f t="shared" si="13"/>
        <v>I</v>
      </c>
      <c r="C185" s="19">
        <f t="shared" si="14"/>
        <v>54641.752399999998</v>
      </c>
      <c r="D185" s="21" t="str">
        <f t="shared" si="15"/>
        <v>vis</v>
      </c>
      <c r="E185" s="54">
        <f>VLOOKUP(C185,Active!C$21:E$970,3,FALSE)</f>
        <v>11095.996720813875</v>
      </c>
      <c r="F185" s="6" t="s">
        <v>229</v>
      </c>
      <c r="G185" s="21" t="str">
        <f t="shared" si="16"/>
        <v>54641.7524</v>
      </c>
      <c r="H185" s="19">
        <f t="shared" si="17"/>
        <v>11096</v>
      </c>
      <c r="I185" s="55" t="s">
        <v>1621</v>
      </c>
      <c r="J185" s="56" t="s">
        <v>1622</v>
      </c>
      <c r="K185" s="55">
        <v>11096</v>
      </c>
      <c r="L185" s="55" t="s">
        <v>1623</v>
      </c>
      <c r="M185" s="56" t="s">
        <v>1587</v>
      </c>
      <c r="N185" s="56" t="s">
        <v>1307</v>
      </c>
      <c r="O185" s="57" t="s">
        <v>1624</v>
      </c>
      <c r="P185" s="58" t="s">
        <v>1625</v>
      </c>
    </row>
    <row r="186" spans="1:16" ht="12.75" customHeight="1" thickBot="1" x14ac:dyDescent="0.25">
      <c r="A186" s="19" t="str">
        <f t="shared" si="12"/>
        <v>JAAVSO 36(2);186 </v>
      </c>
      <c r="B186" s="6" t="str">
        <f t="shared" si="13"/>
        <v>I</v>
      </c>
      <c r="C186" s="19">
        <f t="shared" si="14"/>
        <v>54668.797400000003</v>
      </c>
      <c r="D186" s="21" t="str">
        <f t="shared" si="15"/>
        <v>vis</v>
      </c>
      <c r="E186" s="54">
        <f>VLOOKUP(C186,Active!C$21:E$970,3,FALSE)</f>
        <v>11103.996734231534</v>
      </c>
      <c r="F186" s="6" t="s">
        <v>229</v>
      </c>
      <c r="G186" s="21" t="str">
        <f t="shared" si="16"/>
        <v>54668.7974</v>
      </c>
      <c r="H186" s="19">
        <f t="shared" si="17"/>
        <v>11104</v>
      </c>
      <c r="I186" s="55" t="s">
        <v>1626</v>
      </c>
      <c r="J186" s="56" t="s">
        <v>1627</v>
      </c>
      <c r="K186" s="55">
        <v>11104</v>
      </c>
      <c r="L186" s="55" t="s">
        <v>1334</v>
      </c>
      <c r="M186" s="56" t="s">
        <v>1587</v>
      </c>
      <c r="N186" s="56" t="s">
        <v>1307</v>
      </c>
      <c r="O186" s="57" t="s">
        <v>1130</v>
      </c>
      <c r="P186" s="58" t="s">
        <v>1625</v>
      </c>
    </row>
    <row r="187" spans="1:16" ht="12.75" customHeight="1" thickBot="1" x14ac:dyDescent="0.25">
      <c r="A187" s="19" t="str">
        <f t="shared" si="12"/>
        <v>BAVM 204 </v>
      </c>
      <c r="B187" s="6" t="str">
        <f t="shared" si="13"/>
        <v>I</v>
      </c>
      <c r="C187" s="19">
        <f t="shared" si="14"/>
        <v>54709.385000000002</v>
      </c>
      <c r="D187" s="21" t="str">
        <f t="shared" si="15"/>
        <v>vis</v>
      </c>
      <c r="E187" s="54">
        <f>VLOOKUP(C187,Active!C$21:E$970,3,FALSE)</f>
        <v>11116.002700014142</v>
      </c>
      <c r="F187" s="6" t="s">
        <v>229</v>
      </c>
      <c r="G187" s="21" t="str">
        <f t="shared" si="16"/>
        <v>54709.385</v>
      </c>
      <c r="H187" s="19">
        <f t="shared" si="17"/>
        <v>11116</v>
      </c>
      <c r="I187" s="55" t="s">
        <v>1634</v>
      </c>
      <c r="J187" s="56" t="s">
        <v>1635</v>
      </c>
      <c r="K187" s="55" t="s">
        <v>1636</v>
      </c>
      <c r="L187" s="55" t="s">
        <v>288</v>
      </c>
      <c r="M187" s="56" t="s">
        <v>259</v>
      </c>
      <c r="N187" s="56"/>
      <c r="O187" s="57" t="s">
        <v>1637</v>
      </c>
      <c r="P187" s="58" t="s">
        <v>1638</v>
      </c>
    </row>
    <row r="188" spans="1:16" ht="12.75" customHeight="1" thickBot="1" x14ac:dyDescent="0.25">
      <c r="A188" s="19" t="str">
        <f t="shared" si="12"/>
        <v> JAAVSO 38;85 </v>
      </c>
      <c r="B188" s="6" t="str">
        <f t="shared" si="13"/>
        <v>I</v>
      </c>
      <c r="C188" s="19">
        <f t="shared" si="14"/>
        <v>54996.720399999998</v>
      </c>
      <c r="D188" s="21" t="str">
        <f t="shared" si="15"/>
        <v>vis</v>
      </c>
      <c r="E188" s="54">
        <f>VLOOKUP(C188,Active!C$21:E$970,3,FALSE)</f>
        <v>11200.997599454651</v>
      </c>
      <c r="F188" s="6" t="s">
        <v>229</v>
      </c>
      <c r="G188" s="21" t="str">
        <f t="shared" si="16"/>
        <v>54996.7204</v>
      </c>
      <c r="H188" s="19">
        <f t="shared" si="17"/>
        <v>11201</v>
      </c>
      <c r="I188" s="55" t="s">
        <v>1639</v>
      </c>
      <c r="J188" s="56" t="s">
        <v>1640</v>
      </c>
      <c r="K188" s="55" t="s">
        <v>1641</v>
      </c>
      <c r="L188" s="55" t="s">
        <v>1642</v>
      </c>
      <c r="M188" s="56" t="s">
        <v>1587</v>
      </c>
      <c r="N188" s="56" t="s">
        <v>1588</v>
      </c>
      <c r="O188" s="57" t="s">
        <v>1130</v>
      </c>
      <c r="P188" s="57" t="s">
        <v>1643</v>
      </c>
    </row>
    <row r="189" spans="1:16" ht="13.5" thickBot="1" x14ac:dyDescent="0.25">
      <c r="A189" s="19" t="str">
        <f t="shared" si="12"/>
        <v> JAAVSO 38;85 </v>
      </c>
      <c r="B189" s="6" t="str">
        <f t="shared" si="13"/>
        <v>I</v>
      </c>
      <c r="C189" s="19">
        <f t="shared" si="14"/>
        <v>55067.713100000001</v>
      </c>
      <c r="D189" s="21" t="str">
        <f t="shared" si="15"/>
        <v>vis</v>
      </c>
      <c r="E189" s="54">
        <f>VLOOKUP(C189,Active!C$21:E$970,3,FALSE)</f>
        <v>11221.997508959401</v>
      </c>
      <c r="F189" s="6" t="s">
        <v>229</v>
      </c>
      <c r="G189" s="21" t="str">
        <f t="shared" si="16"/>
        <v>55067.7131</v>
      </c>
      <c r="H189" s="19">
        <f t="shared" si="17"/>
        <v>11222</v>
      </c>
      <c r="I189" s="55" t="s">
        <v>1647</v>
      </c>
      <c r="J189" s="56" t="s">
        <v>1648</v>
      </c>
      <c r="K189" s="55" t="s">
        <v>1649</v>
      </c>
      <c r="L189" s="55" t="s">
        <v>1650</v>
      </c>
      <c r="M189" s="56" t="s">
        <v>1587</v>
      </c>
      <c r="N189" s="56" t="s">
        <v>1588</v>
      </c>
      <c r="O189" s="57" t="s">
        <v>1130</v>
      </c>
      <c r="P189" s="57" t="s">
        <v>1643</v>
      </c>
    </row>
    <row r="190" spans="1:16" ht="13.5" thickBot="1" x14ac:dyDescent="0.25">
      <c r="A190" s="19" t="str">
        <f t="shared" si="12"/>
        <v> JAAVSO 39;94 </v>
      </c>
      <c r="B190" s="6" t="str">
        <f t="shared" si="13"/>
        <v>I</v>
      </c>
      <c r="C190" s="19">
        <f t="shared" si="14"/>
        <v>55449.724699999999</v>
      </c>
      <c r="D190" s="21" t="str">
        <f t="shared" si="15"/>
        <v>vis</v>
      </c>
      <c r="E190" s="54">
        <f>VLOOKUP(C190,Active!C$21:E$970,3,FALSE)</f>
        <v>11334.997986892537</v>
      </c>
      <c r="F190" s="6" t="s">
        <v>229</v>
      </c>
      <c r="G190" s="21" t="str">
        <f t="shared" si="16"/>
        <v>55449.7247</v>
      </c>
      <c r="H190" s="19">
        <f t="shared" si="17"/>
        <v>11335</v>
      </c>
      <c r="I190" s="55" t="s">
        <v>1665</v>
      </c>
      <c r="J190" s="56" t="s">
        <v>1666</v>
      </c>
      <c r="K190" s="55" t="s">
        <v>1667</v>
      </c>
      <c r="L190" s="55" t="s">
        <v>1668</v>
      </c>
      <c r="M190" s="56" t="s">
        <v>1587</v>
      </c>
      <c r="N190" s="56" t="s">
        <v>1588</v>
      </c>
      <c r="O190" s="57" t="s">
        <v>1130</v>
      </c>
      <c r="P190" s="57" t="s">
        <v>1669</v>
      </c>
    </row>
    <row r="191" spans="1:16" ht="13.5" thickBot="1" x14ac:dyDescent="0.25">
      <c r="A191" s="19" t="str">
        <f t="shared" si="12"/>
        <v>OEJV 0142 </v>
      </c>
      <c r="B191" s="6" t="str">
        <f t="shared" si="13"/>
        <v>I</v>
      </c>
      <c r="C191" s="19">
        <f t="shared" si="14"/>
        <v>55740.457000000002</v>
      </c>
      <c r="D191" s="21" t="str">
        <f t="shared" si="15"/>
        <v>vis</v>
      </c>
      <c r="E191" s="54">
        <f>VLOOKUP(C191,Active!C$21:E$970,3,FALSE)</f>
        <v>11420.997702216888</v>
      </c>
      <c r="F191" s="6" t="s">
        <v>229</v>
      </c>
      <c r="G191" s="21" t="str">
        <f t="shared" si="16"/>
        <v>55740.457</v>
      </c>
      <c r="H191" s="19">
        <f t="shared" si="17"/>
        <v>11421</v>
      </c>
      <c r="I191" s="55" t="s">
        <v>1670</v>
      </c>
      <c r="J191" s="56" t="s">
        <v>1671</v>
      </c>
      <c r="K191" s="55" t="s">
        <v>1672</v>
      </c>
      <c r="L191" s="55" t="s">
        <v>356</v>
      </c>
      <c r="M191" s="56" t="s">
        <v>1587</v>
      </c>
      <c r="N191" s="56" t="s">
        <v>1307</v>
      </c>
      <c r="O191" s="57" t="s">
        <v>1380</v>
      </c>
      <c r="P191" s="58" t="s">
        <v>1673</v>
      </c>
    </row>
    <row r="192" spans="1:16" ht="13.5" thickBot="1" x14ac:dyDescent="0.25">
      <c r="A192" s="19" t="str">
        <f t="shared" si="12"/>
        <v> JAAVSO 41;122 </v>
      </c>
      <c r="B192" s="6" t="str">
        <f t="shared" si="13"/>
        <v>I</v>
      </c>
      <c r="C192" s="19">
        <f t="shared" si="14"/>
        <v>56186.703300000001</v>
      </c>
      <c r="D192" s="21" t="str">
        <f t="shared" si="15"/>
        <v>vis</v>
      </c>
      <c r="E192" s="54">
        <f>VLOOKUP(C192,Active!C$21:E$970,3,FALSE)</f>
        <v>11552.999047662664</v>
      </c>
      <c r="F192" s="6" t="s">
        <v>229</v>
      </c>
      <c r="G192" s="21" t="str">
        <f t="shared" si="16"/>
        <v>56186.7033</v>
      </c>
      <c r="H192" s="19">
        <f t="shared" si="17"/>
        <v>11553</v>
      </c>
      <c r="I192" s="55" t="s">
        <v>1682</v>
      </c>
      <c r="J192" s="56" t="s">
        <v>1683</v>
      </c>
      <c r="K192" s="55" t="s">
        <v>1684</v>
      </c>
      <c r="L192" s="55" t="s">
        <v>1685</v>
      </c>
      <c r="M192" s="56" t="s">
        <v>1587</v>
      </c>
      <c r="N192" s="56" t="s">
        <v>229</v>
      </c>
      <c r="O192" s="57" t="s">
        <v>1130</v>
      </c>
      <c r="P192" s="57" t="s">
        <v>1686</v>
      </c>
    </row>
    <row r="193" spans="1:16" ht="13.5" thickBot="1" x14ac:dyDescent="0.25">
      <c r="A193" s="19" t="str">
        <f t="shared" si="12"/>
        <v>BAVM 234 </v>
      </c>
      <c r="B193" s="6" t="str">
        <f t="shared" si="13"/>
        <v>II</v>
      </c>
      <c r="C193" s="19">
        <f t="shared" si="14"/>
        <v>56526.438000000002</v>
      </c>
      <c r="D193" s="21" t="str">
        <f t="shared" si="15"/>
        <v>vis</v>
      </c>
      <c r="E193" s="54">
        <f>VLOOKUP(C193,Active!C$21:E$970,3,FALSE)</f>
        <v>11653.493858475926</v>
      </c>
      <c r="F193" s="6" t="s">
        <v>229</v>
      </c>
      <c r="G193" s="21" t="str">
        <f t="shared" si="16"/>
        <v>56526.438</v>
      </c>
      <c r="H193" s="19">
        <f t="shared" si="17"/>
        <v>11653.5</v>
      </c>
      <c r="I193" s="55" t="s">
        <v>1687</v>
      </c>
      <c r="J193" s="56" t="s">
        <v>1688</v>
      </c>
      <c r="K193" s="55" t="s">
        <v>1689</v>
      </c>
      <c r="L193" s="55" t="s">
        <v>1690</v>
      </c>
      <c r="M193" s="56" t="s">
        <v>1587</v>
      </c>
      <c r="N193" s="56" t="s">
        <v>1631</v>
      </c>
      <c r="O193" s="57" t="s">
        <v>1632</v>
      </c>
      <c r="P193" s="58" t="s">
        <v>1691</v>
      </c>
    </row>
    <row r="194" spans="1:16" ht="13.5" thickBot="1" x14ac:dyDescent="0.25">
      <c r="A194" s="19" t="str">
        <f t="shared" si="12"/>
        <v> JAAVSO 41;328 </v>
      </c>
      <c r="B194" s="6" t="str">
        <f t="shared" si="13"/>
        <v>I</v>
      </c>
      <c r="C194" s="19">
        <f t="shared" si="14"/>
        <v>56541.670400000003</v>
      </c>
      <c r="D194" s="21" t="str">
        <f t="shared" si="15"/>
        <v>vis</v>
      </c>
      <c r="E194" s="54">
        <f>VLOOKUP(C194,Active!C$21:E$970,3,FALSE)</f>
        <v>11657.999660080039</v>
      </c>
      <c r="F194" s="6" t="s">
        <v>229</v>
      </c>
      <c r="G194" s="21" t="str">
        <f t="shared" si="16"/>
        <v>56541.6704</v>
      </c>
      <c r="H194" s="19">
        <f t="shared" si="17"/>
        <v>11658</v>
      </c>
      <c r="I194" s="55" t="s">
        <v>1692</v>
      </c>
      <c r="J194" s="56" t="s">
        <v>1693</v>
      </c>
      <c r="K194" s="55" t="s">
        <v>1694</v>
      </c>
      <c r="L194" s="55" t="s">
        <v>1695</v>
      </c>
      <c r="M194" s="56" t="s">
        <v>1587</v>
      </c>
      <c r="N194" s="56" t="s">
        <v>229</v>
      </c>
      <c r="O194" s="57" t="s">
        <v>1130</v>
      </c>
      <c r="P194" s="57" t="s">
        <v>1696</v>
      </c>
    </row>
    <row r="195" spans="1:16" ht="13.5" thickBot="1" x14ac:dyDescent="0.25">
      <c r="A195" s="19" t="str">
        <f t="shared" si="12"/>
        <v>BAVM 238 </v>
      </c>
      <c r="B195" s="6" t="str">
        <f t="shared" si="13"/>
        <v>I</v>
      </c>
      <c r="C195" s="19">
        <f t="shared" si="14"/>
        <v>56815.502699999997</v>
      </c>
      <c r="D195" s="21" t="str">
        <f t="shared" si="15"/>
        <v>vis</v>
      </c>
      <c r="E195" s="54">
        <f>VLOOKUP(C195,Active!C$21:E$970,3,FALSE)</f>
        <v>11739.000291405184</v>
      </c>
      <c r="F195" s="6" t="s">
        <v>229</v>
      </c>
      <c r="G195" s="21" t="str">
        <f t="shared" si="16"/>
        <v>56815.5027</v>
      </c>
      <c r="H195" s="19">
        <f t="shared" si="17"/>
        <v>11739</v>
      </c>
      <c r="I195" s="55" t="s">
        <v>1697</v>
      </c>
      <c r="J195" s="56" t="s">
        <v>1698</v>
      </c>
      <c r="K195" s="55" t="s">
        <v>1699</v>
      </c>
      <c r="L195" s="55" t="s">
        <v>1700</v>
      </c>
      <c r="M195" s="56" t="s">
        <v>1587</v>
      </c>
      <c r="N195" s="56" t="s">
        <v>1631</v>
      </c>
      <c r="O195" s="57" t="s">
        <v>1701</v>
      </c>
      <c r="P195" s="58" t="s">
        <v>1702</v>
      </c>
    </row>
    <row r="196" spans="1:16" ht="13.5" thickBot="1" x14ac:dyDescent="0.25">
      <c r="A196" s="19" t="str">
        <f t="shared" si="12"/>
        <v> JAAVSO 42;426 </v>
      </c>
      <c r="B196" s="6" t="str">
        <f t="shared" si="13"/>
        <v>I</v>
      </c>
      <c r="C196" s="19">
        <f t="shared" si="14"/>
        <v>56923.682699999998</v>
      </c>
      <c r="D196" s="21" t="str">
        <f t="shared" si="15"/>
        <v>vis</v>
      </c>
      <c r="E196" s="54">
        <f>VLOOKUP(C196,Active!C$21:E$970,3,FALSE)</f>
        <v>11771.000345075821</v>
      </c>
      <c r="F196" s="6" t="s">
        <v>229</v>
      </c>
      <c r="G196" s="21" t="str">
        <f t="shared" si="16"/>
        <v>56923.6827</v>
      </c>
      <c r="H196" s="19">
        <f t="shared" si="17"/>
        <v>11771</v>
      </c>
      <c r="I196" s="55" t="s">
        <v>1703</v>
      </c>
      <c r="J196" s="56" t="s">
        <v>1704</v>
      </c>
      <c r="K196" s="55" t="s">
        <v>1705</v>
      </c>
      <c r="L196" s="55" t="s">
        <v>1706</v>
      </c>
      <c r="M196" s="56" t="s">
        <v>1587</v>
      </c>
      <c r="N196" s="56" t="s">
        <v>229</v>
      </c>
      <c r="O196" s="57" t="s">
        <v>1130</v>
      </c>
      <c r="P196" s="57" t="s">
        <v>1707</v>
      </c>
    </row>
    <row r="197" spans="1:16" ht="13.5" thickBot="1" x14ac:dyDescent="0.25">
      <c r="A197" s="19" t="str">
        <f t="shared" si="12"/>
        <v> AN 158.29 </v>
      </c>
      <c r="B197" s="6" t="str">
        <f t="shared" si="13"/>
        <v>I</v>
      </c>
      <c r="C197" s="19">
        <f t="shared" si="14"/>
        <v>11677.45</v>
      </c>
      <c r="D197" s="21" t="str">
        <f t="shared" si="15"/>
        <v>vis</v>
      </c>
      <c r="E197" s="54">
        <f>VLOOKUP(C197,Active!C$21:E$970,3,FALSE)</f>
        <v>-1613.0066321309239</v>
      </c>
      <c r="F197" s="6" t="s">
        <v>229</v>
      </c>
      <c r="G197" s="21" t="str">
        <f t="shared" si="16"/>
        <v>11677.450</v>
      </c>
      <c r="H197" s="19">
        <f t="shared" si="17"/>
        <v>-1613</v>
      </c>
      <c r="I197" s="55" t="s">
        <v>232</v>
      </c>
      <c r="J197" s="56" t="s">
        <v>233</v>
      </c>
      <c r="K197" s="55">
        <v>-1613</v>
      </c>
      <c r="L197" s="55" t="s">
        <v>234</v>
      </c>
      <c r="M197" s="56" t="s">
        <v>235</v>
      </c>
      <c r="N197" s="56"/>
      <c r="O197" s="57" t="s">
        <v>236</v>
      </c>
      <c r="P197" s="57" t="s">
        <v>237</v>
      </c>
    </row>
    <row r="198" spans="1:16" ht="13.5" thickBot="1" x14ac:dyDescent="0.25">
      <c r="A198" s="19" t="str">
        <f t="shared" si="12"/>
        <v> AN 158.29 </v>
      </c>
      <c r="B198" s="6" t="str">
        <f t="shared" si="13"/>
        <v>I</v>
      </c>
      <c r="C198" s="19">
        <f t="shared" si="14"/>
        <v>11927.686</v>
      </c>
      <c r="D198" s="21" t="str">
        <f t="shared" si="15"/>
        <v>vis</v>
      </c>
      <c r="E198" s="54">
        <f>VLOOKUP(C198,Active!C$21:E$970,3,FALSE)</f>
        <v>-1538.9858757034324</v>
      </c>
      <c r="F198" s="6" t="s">
        <v>229</v>
      </c>
      <c r="G198" s="21" t="str">
        <f t="shared" si="16"/>
        <v>11927.686</v>
      </c>
      <c r="H198" s="19">
        <f t="shared" si="17"/>
        <v>-1539</v>
      </c>
      <c r="I198" s="55" t="s">
        <v>238</v>
      </c>
      <c r="J198" s="56" t="s">
        <v>239</v>
      </c>
      <c r="K198" s="55">
        <v>-1539</v>
      </c>
      <c r="L198" s="55" t="s">
        <v>240</v>
      </c>
      <c r="M198" s="56" t="s">
        <v>235</v>
      </c>
      <c r="N198" s="56"/>
      <c r="O198" s="57" t="s">
        <v>236</v>
      </c>
      <c r="P198" s="57" t="s">
        <v>237</v>
      </c>
    </row>
    <row r="199" spans="1:16" ht="13.5" thickBot="1" x14ac:dyDescent="0.25">
      <c r="A199" s="19" t="str">
        <f t="shared" si="12"/>
        <v> AN 158.29 </v>
      </c>
      <c r="B199" s="6" t="str">
        <f t="shared" si="13"/>
        <v>I</v>
      </c>
      <c r="C199" s="19">
        <f t="shared" si="14"/>
        <v>13428.557000000001</v>
      </c>
      <c r="D199" s="21" t="str">
        <f t="shared" si="15"/>
        <v>vis</v>
      </c>
      <c r="E199" s="54">
        <f>VLOOKUP(C199,Active!C$21:E$970,3,FALSE)</f>
        <v>-1095.022550202362</v>
      </c>
      <c r="F199" s="6" t="s">
        <v>229</v>
      </c>
      <c r="G199" s="21" t="str">
        <f t="shared" si="16"/>
        <v>13428.557</v>
      </c>
      <c r="H199" s="19">
        <f t="shared" si="17"/>
        <v>-1095</v>
      </c>
      <c r="I199" s="55" t="s">
        <v>241</v>
      </c>
      <c r="J199" s="56" t="s">
        <v>242</v>
      </c>
      <c r="K199" s="55">
        <v>-1095</v>
      </c>
      <c r="L199" s="55" t="s">
        <v>243</v>
      </c>
      <c r="M199" s="56" t="s">
        <v>235</v>
      </c>
      <c r="N199" s="56"/>
      <c r="O199" s="57" t="s">
        <v>236</v>
      </c>
      <c r="P199" s="57" t="s">
        <v>237</v>
      </c>
    </row>
    <row r="200" spans="1:16" ht="13.5" thickBot="1" x14ac:dyDescent="0.25">
      <c r="A200" s="19" t="str">
        <f t="shared" si="12"/>
        <v> AN 158.29 </v>
      </c>
      <c r="B200" s="6" t="str">
        <f t="shared" si="13"/>
        <v>I</v>
      </c>
      <c r="C200" s="19">
        <f t="shared" si="14"/>
        <v>15517.794</v>
      </c>
      <c r="D200" s="21" t="str">
        <f t="shared" si="15"/>
        <v>vis</v>
      </c>
      <c r="E200" s="54">
        <f>VLOOKUP(C200,Active!C$21:E$970,3,FALSE)</f>
        <v>-477.01833379743499</v>
      </c>
      <c r="F200" s="6" t="s">
        <v>229</v>
      </c>
      <c r="G200" s="21" t="str">
        <f t="shared" si="16"/>
        <v>15517.794</v>
      </c>
      <c r="H200" s="19">
        <f t="shared" si="17"/>
        <v>-477</v>
      </c>
      <c r="I200" s="55" t="s">
        <v>244</v>
      </c>
      <c r="J200" s="56" t="s">
        <v>245</v>
      </c>
      <c r="K200" s="55">
        <v>-477</v>
      </c>
      <c r="L200" s="55" t="s">
        <v>246</v>
      </c>
      <c r="M200" s="56" t="s">
        <v>235</v>
      </c>
      <c r="N200" s="56"/>
      <c r="O200" s="57" t="s">
        <v>236</v>
      </c>
      <c r="P200" s="57" t="s">
        <v>237</v>
      </c>
    </row>
    <row r="201" spans="1:16" ht="13.5" thickBot="1" x14ac:dyDescent="0.25">
      <c r="A201" s="19" t="str">
        <f t="shared" si="12"/>
        <v> AN 158.29 </v>
      </c>
      <c r="B201" s="6" t="str">
        <f t="shared" si="13"/>
        <v>I</v>
      </c>
      <c r="C201" s="19">
        <f t="shared" si="14"/>
        <v>15578.713</v>
      </c>
      <c r="D201" s="21" t="str">
        <f t="shared" si="15"/>
        <v>vis</v>
      </c>
      <c r="E201" s="54">
        <f>VLOOKUP(C201,Active!C$21:E$970,3,FALSE)</f>
        <v>-458.99826290113566</v>
      </c>
      <c r="F201" s="6" t="s">
        <v>229</v>
      </c>
      <c r="G201" s="21" t="str">
        <f t="shared" si="16"/>
        <v>15578.713</v>
      </c>
      <c r="H201" s="19">
        <f t="shared" si="17"/>
        <v>-459</v>
      </c>
      <c r="I201" s="55" t="s">
        <v>247</v>
      </c>
      <c r="J201" s="56" t="s">
        <v>248</v>
      </c>
      <c r="K201" s="55">
        <v>-459</v>
      </c>
      <c r="L201" s="55" t="s">
        <v>249</v>
      </c>
      <c r="M201" s="56" t="s">
        <v>235</v>
      </c>
      <c r="N201" s="56"/>
      <c r="O201" s="57" t="s">
        <v>236</v>
      </c>
      <c r="P201" s="57" t="s">
        <v>237</v>
      </c>
    </row>
    <row r="202" spans="1:16" ht="13.5" thickBot="1" x14ac:dyDescent="0.25">
      <c r="A202" s="19" t="str">
        <f t="shared" si="12"/>
        <v> AN 158.29 </v>
      </c>
      <c r="B202" s="6" t="str">
        <f t="shared" si="13"/>
        <v>I</v>
      </c>
      <c r="C202" s="19">
        <f t="shared" si="14"/>
        <v>15578.727999999999</v>
      </c>
      <c r="D202" s="21" t="str">
        <f t="shared" si="15"/>
        <v>vis</v>
      </c>
      <c r="E202" s="54">
        <f>VLOOKUP(C202,Active!C$21:E$970,3,FALSE)</f>
        <v>-458.99382584433181</v>
      </c>
      <c r="F202" s="6" t="s">
        <v>229</v>
      </c>
      <c r="G202" s="21" t="str">
        <f t="shared" si="16"/>
        <v>15578.728</v>
      </c>
      <c r="H202" s="19">
        <f t="shared" si="17"/>
        <v>-459</v>
      </c>
      <c r="I202" s="55" t="s">
        <v>250</v>
      </c>
      <c r="J202" s="56" t="s">
        <v>251</v>
      </c>
      <c r="K202" s="55">
        <v>-459</v>
      </c>
      <c r="L202" s="55" t="s">
        <v>252</v>
      </c>
      <c r="M202" s="56" t="s">
        <v>235</v>
      </c>
      <c r="N202" s="56"/>
      <c r="O202" s="57" t="s">
        <v>236</v>
      </c>
      <c r="P202" s="57" t="s">
        <v>237</v>
      </c>
    </row>
    <row r="203" spans="1:16" ht="13.5" thickBot="1" x14ac:dyDescent="0.25">
      <c r="A203" s="19" t="str">
        <f t="shared" ref="A203:A266" si="18">P203</f>
        <v> AN 158.29 </v>
      </c>
      <c r="B203" s="6" t="str">
        <f t="shared" ref="B203:B266" si="19">IF(H203=INT(H203),"I","II")</f>
        <v>I</v>
      </c>
      <c r="C203" s="19">
        <f t="shared" ref="C203:C266" si="20">1*G203</f>
        <v>15666.550999999999</v>
      </c>
      <c r="D203" s="21" t="str">
        <f t="shared" ref="D203:D266" si="21">VLOOKUP(F203,I$1:J$5,2,FALSE)</f>
        <v>vis</v>
      </c>
      <c r="E203" s="54">
        <f>VLOOKUP(C203,Active!C$21:E$970,3,FALSE)</f>
        <v>-433.01544986433044</v>
      </c>
      <c r="F203" s="6" t="s">
        <v>229</v>
      </c>
      <c r="G203" s="21" t="str">
        <f t="shared" ref="G203:G266" si="22">MID(I203,3,LEN(I203)-3)</f>
        <v>15666.551</v>
      </c>
      <c r="H203" s="19">
        <f t="shared" ref="H203:H266" si="23">1*K203</f>
        <v>-433</v>
      </c>
      <c r="I203" s="55" t="s">
        <v>253</v>
      </c>
      <c r="J203" s="56" t="s">
        <v>254</v>
      </c>
      <c r="K203" s="55">
        <v>-433</v>
      </c>
      <c r="L203" s="55" t="s">
        <v>255</v>
      </c>
      <c r="M203" s="56" t="s">
        <v>235</v>
      </c>
      <c r="N203" s="56"/>
      <c r="O203" s="57" t="s">
        <v>236</v>
      </c>
      <c r="P203" s="57" t="s">
        <v>237</v>
      </c>
    </row>
    <row r="204" spans="1:16" ht="13.5" thickBot="1" x14ac:dyDescent="0.25">
      <c r="A204" s="19" t="str">
        <f t="shared" si="18"/>
        <v> AN 157.351 </v>
      </c>
      <c r="B204" s="6" t="str">
        <f t="shared" si="19"/>
        <v>I</v>
      </c>
      <c r="C204" s="19">
        <f t="shared" si="20"/>
        <v>15690.276</v>
      </c>
      <c r="D204" s="21" t="str">
        <f t="shared" si="21"/>
        <v>vis</v>
      </c>
      <c r="E204" s="54">
        <f>VLOOKUP(C204,Active!C$21:E$970,3,FALSE)</f>
        <v>-425.99750501929509</v>
      </c>
      <c r="F204" s="6" t="s">
        <v>229</v>
      </c>
      <c r="G204" s="21" t="str">
        <f t="shared" si="22"/>
        <v>15690.276</v>
      </c>
      <c r="H204" s="19">
        <f t="shared" si="23"/>
        <v>-426</v>
      </c>
      <c r="I204" s="55" t="s">
        <v>256</v>
      </c>
      <c r="J204" s="56" t="s">
        <v>257</v>
      </c>
      <c r="K204" s="55">
        <v>-426</v>
      </c>
      <c r="L204" s="55" t="s">
        <v>258</v>
      </c>
      <c r="M204" s="56" t="s">
        <v>259</v>
      </c>
      <c r="N204" s="56"/>
      <c r="O204" s="57" t="s">
        <v>260</v>
      </c>
      <c r="P204" s="57" t="s">
        <v>261</v>
      </c>
    </row>
    <row r="205" spans="1:16" ht="13.5" thickBot="1" x14ac:dyDescent="0.25">
      <c r="A205" s="19" t="str">
        <f t="shared" si="18"/>
        <v> HB 915.35 </v>
      </c>
      <c r="B205" s="6" t="str">
        <f t="shared" si="19"/>
        <v>I</v>
      </c>
      <c r="C205" s="19">
        <f t="shared" si="20"/>
        <v>15781.5461</v>
      </c>
      <c r="D205" s="21" t="str">
        <f t="shared" si="21"/>
        <v>vis</v>
      </c>
      <c r="E205" s="54">
        <f>VLOOKUP(C205,Active!C$21:E$970,3,FALSE)</f>
        <v>-398.99946380534993</v>
      </c>
      <c r="F205" s="6" t="s">
        <v>229</v>
      </c>
      <c r="G205" s="21" t="str">
        <f t="shared" si="22"/>
        <v>15781.5461</v>
      </c>
      <c r="H205" s="19">
        <f t="shared" si="23"/>
        <v>-399</v>
      </c>
      <c r="I205" s="55" t="s">
        <v>262</v>
      </c>
      <c r="J205" s="56" t="s">
        <v>263</v>
      </c>
      <c r="K205" s="55">
        <v>-399</v>
      </c>
      <c r="L205" s="55" t="s">
        <v>264</v>
      </c>
      <c r="M205" s="56" t="s">
        <v>231</v>
      </c>
      <c r="N205" s="56"/>
      <c r="O205" s="57" t="s">
        <v>265</v>
      </c>
      <c r="P205" s="57" t="s">
        <v>266</v>
      </c>
    </row>
    <row r="206" spans="1:16" ht="13.5" thickBot="1" x14ac:dyDescent="0.25">
      <c r="A206" s="19" t="str">
        <f t="shared" si="18"/>
        <v> VB 1(3) </v>
      </c>
      <c r="B206" s="6" t="str">
        <f t="shared" si="19"/>
        <v>I</v>
      </c>
      <c r="C206" s="19">
        <f t="shared" si="20"/>
        <v>15852.537</v>
      </c>
      <c r="D206" s="21" t="str">
        <f t="shared" si="21"/>
        <v>vis</v>
      </c>
      <c r="E206" s="54">
        <f>VLOOKUP(C206,Active!C$21:E$970,3,FALSE)</f>
        <v>-378.00008674741872</v>
      </c>
      <c r="F206" s="6" t="s">
        <v>229</v>
      </c>
      <c r="G206" s="21" t="str">
        <f t="shared" si="22"/>
        <v>15852.537</v>
      </c>
      <c r="H206" s="19">
        <f t="shared" si="23"/>
        <v>-378</v>
      </c>
      <c r="I206" s="55" t="s">
        <v>267</v>
      </c>
      <c r="J206" s="56" t="s">
        <v>268</v>
      </c>
      <c r="K206" s="55">
        <v>-378</v>
      </c>
      <c r="L206" s="55" t="s">
        <v>269</v>
      </c>
      <c r="M206" s="56" t="s">
        <v>259</v>
      </c>
      <c r="N206" s="56"/>
      <c r="O206" s="57" t="s">
        <v>270</v>
      </c>
      <c r="P206" s="57" t="s">
        <v>271</v>
      </c>
    </row>
    <row r="207" spans="1:16" ht="13.5" thickBot="1" x14ac:dyDescent="0.25">
      <c r="A207" s="19" t="str">
        <f t="shared" si="18"/>
        <v> CMWO 401 </v>
      </c>
      <c r="B207" s="6" t="str">
        <f t="shared" si="19"/>
        <v>I</v>
      </c>
      <c r="C207" s="19">
        <f t="shared" si="20"/>
        <v>15886.341</v>
      </c>
      <c r="D207" s="21" t="str">
        <f t="shared" si="21"/>
        <v>vis</v>
      </c>
      <c r="E207" s="54">
        <f>VLOOKUP(C207,Active!C$21:E$970,3,FALSE)</f>
        <v>-368.0007355338646</v>
      </c>
      <c r="F207" s="6" t="s">
        <v>229</v>
      </c>
      <c r="G207" s="21" t="str">
        <f t="shared" si="22"/>
        <v>15886.341</v>
      </c>
      <c r="H207" s="19">
        <f t="shared" si="23"/>
        <v>-368</v>
      </c>
      <c r="I207" s="55" t="s">
        <v>272</v>
      </c>
      <c r="J207" s="56" t="s">
        <v>273</v>
      </c>
      <c r="K207" s="55">
        <v>-368</v>
      </c>
      <c r="L207" s="55" t="s">
        <v>274</v>
      </c>
      <c r="M207" s="56" t="s">
        <v>259</v>
      </c>
      <c r="N207" s="56"/>
      <c r="O207" s="57" t="s">
        <v>275</v>
      </c>
      <c r="P207" s="57" t="s">
        <v>276</v>
      </c>
    </row>
    <row r="208" spans="1:16" ht="13.5" thickBot="1" x14ac:dyDescent="0.25">
      <c r="A208" s="19" t="str">
        <f t="shared" si="18"/>
        <v> AN 162.285 </v>
      </c>
      <c r="B208" s="6" t="str">
        <f t="shared" si="19"/>
        <v>I</v>
      </c>
      <c r="C208" s="19">
        <f t="shared" si="20"/>
        <v>15896.486000000001</v>
      </c>
      <c r="D208" s="21" t="str">
        <f t="shared" si="21"/>
        <v>vis</v>
      </c>
      <c r="E208" s="54">
        <f>VLOOKUP(C208,Active!C$21:E$970,3,FALSE)</f>
        <v>-364.99980611540786</v>
      </c>
      <c r="F208" s="6" t="s">
        <v>229</v>
      </c>
      <c r="G208" s="21" t="str">
        <f t="shared" si="22"/>
        <v>15896.486</v>
      </c>
      <c r="H208" s="19">
        <f t="shared" si="23"/>
        <v>-365</v>
      </c>
      <c r="I208" s="55" t="s">
        <v>277</v>
      </c>
      <c r="J208" s="56" t="s">
        <v>278</v>
      </c>
      <c r="K208" s="55">
        <v>-365</v>
      </c>
      <c r="L208" s="55" t="s">
        <v>279</v>
      </c>
      <c r="M208" s="56" t="s">
        <v>259</v>
      </c>
      <c r="N208" s="56"/>
      <c r="O208" s="57" t="s">
        <v>280</v>
      </c>
      <c r="P208" s="57" t="s">
        <v>281</v>
      </c>
    </row>
    <row r="209" spans="1:16" ht="13.5" thickBot="1" x14ac:dyDescent="0.25">
      <c r="A209" s="19" t="str">
        <f t="shared" si="18"/>
        <v> AJ 23.7 </v>
      </c>
      <c r="B209" s="6" t="str">
        <f t="shared" si="19"/>
        <v>I</v>
      </c>
      <c r="C209" s="19">
        <f t="shared" si="20"/>
        <v>15984.380999999999</v>
      </c>
      <c r="D209" s="21" t="str">
        <f t="shared" si="21"/>
        <v>vis</v>
      </c>
      <c r="E209" s="54">
        <f>VLOOKUP(C209,Active!C$21:E$970,3,FALSE)</f>
        <v>-339.00013226274768</v>
      </c>
      <c r="F209" s="6" t="s">
        <v>229</v>
      </c>
      <c r="G209" s="21" t="str">
        <f t="shared" si="22"/>
        <v>15984.381</v>
      </c>
      <c r="H209" s="19">
        <f t="shared" si="23"/>
        <v>-339</v>
      </c>
      <c r="I209" s="55" t="s">
        <v>282</v>
      </c>
      <c r="J209" s="56" t="s">
        <v>283</v>
      </c>
      <c r="K209" s="55">
        <v>-339</v>
      </c>
      <c r="L209" s="55" t="s">
        <v>269</v>
      </c>
      <c r="M209" s="56" t="s">
        <v>259</v>
      </c>
      <c r="N209" s="56"/>
      <c r="O209" s="57" t="s">
        <v>284</v>
      </c>
      <c r="P209" s="57" t="s">
        <v>285</v>
      </c>
    </row>
    <row r="210" spans="1:16" ht="13.5" thickBot="1" x14ac:dyDescent="0.25">
      <c r="A210" s="19" t="str">
        <f t="shared" si="18"/>
        <v> AN 162.285 </v>
      </c>
      <c r="B210" s="6" t="str">
        <f t="shared" si="19"/>
        <v>I</v>
      </c>
      <c r="C210" s="19">
        <f t="shared" si="20"/>
        <v>15984.39</v>
      </c>
      <c r="D210" s="21" t="str">
        <f t="shared" si="21"/>
        <v>vis</v>
      </c>
      <c r="E210" s="54">
        <f>VLOOKUP(C210,Active!C$21:E$970,3,FALSE)</f>
        <v>-338.99747002866525</v>
      </c>
      <c r="F210" s="6" t="s">
        <v>229</v>
      </c>
      <c r="G210" s="21" t="str">
        <f t="shared" si="22"/>
        <v>15984.390</v>
      </c>
      <c r="H210" s="19">
        <f t="shared" si="23"/>
        <v>-339</v>
      </c>
      <c r="I210" s="55" t="s">
        <v>286</v>
      </c>
      <c r="J210" s="56" t="s">
        <v>287</v>
      </c>
      <c r="K210" s="55">
        <v>-339</v>
      </c>
      <c r="L210" s="55" t="s">
        <v>288</v>
      </c>
      <c r="M210" s="56" t="s">
        <v>259</v>
      </c>
      <c r="N210" s="56"/>
      <c r="O210" s="57" t="s">
        <v>280</v>
      </c>
      <c r="P210" s="57" t="s">
        <v>281</v>
      </c>
    </row>
    <row r="211" spans="1:16" ht="13.5" thickBot="1" x14ac:dyDescent="0.25">
      <c r="A211" s="19" t="str">
        <f t="shared" si="18"/>
        <v> AJ 23.7 </v>
      </c>
      <c r="B211" s="6" t="str">
        <f t="shared" si="19"/>
        <v>I</v>
      </c>
      <c r="C211" s="19">
        <f t="shared" si="20"/>
        <v>15994.526</v>
      </c>
      <c r="D211" s="21" t="str">
        <f t="shared" si="21"/>
        <v>vis</v>
      </c>
      <c r="E211" s="54">
        <f>VLOOKUP(C211,Active!C$21:E$970,3,FALSE)</f>
        <v>-335.99920284429095</v>
      </c>
      <c r="F211" s="6" t="s">
        <v>229</v>
      </c>
      <c r="G211" s="21" t="str">
        <f t="shared" si="22"/>
        <v>15994.526</v>
      </c>
      <c r="H211" s="19">
        <f t="shared" si="23"/>
        <v>-336</v>
      </c>
      <c r="I211" s="55" t="s">
        <v>289</v>
      </c>
      <c r="J211" s="56" t="s">
        <v>290</v>
      </c>
      <c r="K211" s="55">
        <v>-336</v>
      </c>
      <c r="L211" s="55" t="s">
        <v>291</v>
      </c>
      <c r="M211" s="56" t="s">
        <v>259</v>
      </c>
      <c r="N211" s="56"/>
      <c r="O211" s="57" t="s">
        <v>284</v>
      </c>
      <c r="P211" s="57" t="s">
        <v>285</v>
      </c>
    </row>
    <row r="212" spans="1:16" ht="13.5" thickBot="1" x14ac:dyDescent="0.25">
      <c r="A212" s="19" t="str">
        <f t="shared" si="18"/>
        <v> AJ 23.7 </v>
      </c>
      <c r="B212" s="6" t="str">
        <f t="shared" si="19"/>
        <v>I</v>
      </c>
      <c r="C212" s="19">
        <f t="shared" si="20"/>
        <v>16001.291999999999</v>
      </c>
      <c r="D212" s="21" t="str">
        <f t="shared" si="21"/>
        <v>vis</v>
      </c>
      <c r="E212" s="54">
        <f>VLOOKUP(C212,Active!C$21:E$970,3,FALSE)</f>
        <v>-333.99779442188822</v>
      </c>
      <c r="F212" s="6" t="s">
        <v>229</v>
      </c>
      <c r="G212" s="21" t="str">
        <f t="shared" si="22"/>
        <v>16001.292</v>
      </c>
      <c r="H212" s="19">
        <f t="shared" si="23"/>
        <v>-334</v>
      </c>
      <c r="I212" s="55" t="s">
        <v>292</v>
      </c>
      <c r="J212" s="56" t="s">
        <v>293</v>
      </c>
      <c r="K212" s="55">
        <v>-334</v>
      </c>
      <c r="L212" s="55" t="s">
        <v>294</v>
      </c>
      <c r="M212" s="56" t="s">
        <v>259</v>
      </c>
      <c r="N212" s="56"/>
      <c r="O212" s="57" t="s">
        <v>284</v>
      </c>
      <c r="P212" s="57" t="s">
        <v>285</v>
      </c>
    </row>
    <row r="213" spans="1:16" ht="13.5" thickBot="1" x14ac:dyDescent="0.25">
      <c r="A213" s="19" t="str">
        <f t="shared" si="18"/>
        <v> AJ 22.197 </v>
      </c>
      <c r="B213" s="6" t="str">
        <f t="shared" si="19"/>
        <v>I</v>
      </c>
      <c r="C213" s="19">
        <f t="shared" si="20"/>
        <v>16004.674000000001</v>
      </c>
      <c r="D213" s="21" t="str">
        <f t="shared" si="21"/>
        <v>vis</v>
      </c>
      <c r="E213" s="54">
        <f>VLOOKUP(C213,Active!C$21:E$970,3,FALSE)</f>
        <v>-332.99738601447325</v>
      </c>
      <c r="F213" s="6" t="s">
        <v>229</v>
      </c>
      <c r="G213" s="21" t="str">
        <f t="shared" si="22"/>
        <v>16004.674</v>
      </c>
      <c r="H213" s="19">
        <f t="shared" si="23"/>
        <v>-333</v>
      </c>
      <c r="I213" s="55" t="s">
        <v>295</v>
      </c>
      <c r="J213" s="56" t="s">
        <v>296</v>
      </c>
      <c r="K213" s="55">
        <v>-333</v>
      </c>
      <c r="L213" s="55" t="s">
        <v>288</v>
      </c>
      <c r="M213" s="56" t="s">
        <v>259</v>
      </c>
      <c r="N213" s="56"/>
      <c r="O213" s="57" t="s">
        <v>297</v>
      </c>
      <c r="P213" s="57" t="s">
        <v>298</v>
      </c>
    </row>
    <row r="214" spans="1:16" ht="13.5" thickBot="1" x14ac:dyDescent="0.25">
      <c r="A214" s="19" t="str">
        <f t="shared" si="18"/>
        <v> AJ 23.7 </v>
      </c>
      <c r="B214" s="6" t="str">
        <f t="shared" si="19"/>
        <v>I</v>
      </c>
      <c r="C214" s="19">
        <f t="shared" si="20"/>
        <v>16011.433000000001</v>
      </c>
      <c r="D214" s="21" t="str">
        <f t="shared" si="21"/>
        <v>vis</v>
      </c>
      <c r="E214" s="54">
        <f>VLOOKUP(C214,Active!C$21:E$970,3,FALSE)</f>
        <v>-330.9980482185789</v>
      </c>
      <c r="F214" s="6" t="s">
        <v>229</v>
      </c>
      <c r="G214" s="21" t="str">
        <f t="shared" si="22"/>
        <v>16011.433</v>
      </c>
      <c r="H214" s="19">
        <f t="shared" si="23"/>
        <v>-331</v>
      </c>
      <c r="I214" s="55" t="s">
        <v>299</v>
      </c>
      <c r="J214" s="56" t="s">
        <v>300</v>
      </c>
      <c r="K214" s="55">
        <v>-331</v>
      </c>
      <c r="L214" s="55" t="s">
        <v>294</v>
      </c>
      <c r="M214" s="56" t="s">
        <v>259</v>
      </c>
      <c r="N214" s="56"/>
      <c r="O214" s="57" t="s">
        <v>284</v>
      </c>
      <c r="P214" s="57" t="s">
        <v>285</v>
      </c>
    </row>
    <row r="215" spans="1:16" ht="13.5" thickBot="1" x14ac:dyDescent="0.25">
      <c r="A215" s="19" t="str">
        <f t="shared" si="18"/>
        <v> AN 162.285 </v>
      </c>
      <c r="B215" s="6" t="str">
        <f t="shared" si="19"/>
        <v>I</v>
      </c>
      <c r="C215" s="19">
        <f t="shared" si="20"/>
        <v>16011.436</v>
      </c>
      <c r="D215" s="21" t="str">
        <f t="shared" si="21"/>
        <v>vis</v>
      </c>
      <c r="E215" s="54">
        <f>VLOOKUP(C215,Active!C$21:E$970,3,FALSE)</f>
        <v>-330.99716080721845</v>
      </c>
      <c r="F215" s="6" t="s">
        <v>229</v>
      </c>
      <c r="G215" s="21" t="str">
        <f t="shared" si="22"/>
        <v>16011.436</v>
      </c>
      <c r="H215" s="19">
        <f t="shared" si="23"/>
        <v>-331</v>
      </c>
      <c r="I215" s="55" t="s">
        <v>301</v>
      </c>
      <c r="J215" s="56" t="s">
        <v>302</v>
      </c>
      <c r="K215" s="55">
        <v>-331</v>
      </c>
      <c r="L215" s="55" t="s">
        <v>303</v>
      </c>
      <c r="M215" s="56" t="s">
        <v>259</v>
      </c>
      <c r="N215" s="56"/>
      <c r="O215" s="57" t="s">
        <v>280</v>
      </c>
      <c r="P215" s="57" t="s">
        <v>281</v>
      </c>
    </row>
    <row r="216" spans="1:16" ht="13.5" thickBot="1" x14ac:dyDescent="0.25">
      <c r="A216" s="19" t="str">
        <f t="shared" si="18"/>
        <v> HB 915.35 </v>
      </c>
      <c r="B216" s="6" t="str">
        <f t="shared" si="19"/>
        <v>I</v>
      </c>
      <c r="C216" s="19">
        <f t="shared" si="20"/>
        <v>16373.151400000001</v>
      </c>
      <c r="D216" s="21" t="str">
        <f t="shared" si="21"/>
        <v>vis</v>
      </c>
      <c r="E216" s="54">
        <f>VLOOKUP(C216,Active!C$21:E$970,3,FALSE)</f>
        <v>-224.00037569447377</v>
      </c>
      <c r="F216" s="6" t="s">
        <v>229</v>
      </c>
      <c r="G216" s="21" t="str">
        <f t="shared" si="22"/>
        <v>16373.1514</v>
      </c>
      <c r="H216" s="19">
        <f t="shared" si="23"/>
        <v>-224</v>
      </c>
      <c r="I216" s="55" t="s">
        <v>304</v>
      </c>
      <c r="J216" s="56" t="s">
        <v>305</v>
      </c>
      <c r="K216" s="55">
        <v>-224</v>
      </c>
      <c r="L216" s="55" t="s">
        <v>306</v>
      </c>
      <c r="M216" s="56" t="s">
        <v>231</v>
      </c>
      <c r="N216" s="56"/>
      <c r="O216" s="57" t="s">
        <v>265</v>
      </c>
      <c r="P216" s="57" t="s">
        <v>266</v>
      </c>
    </row>
    <row r="217" spans="1:16" ht="13.5" thickBot="1" x14ac:dyDescent="0.25">
      <c r="A217" s="19" t="str">
        <f t="shared" si="18"/>
        <v> MHAM 8.59 </v>
      </c>
      <c r="B217" s="6" t="str">
        <f t="shared" si="19"/>
        <v>I</v>
      </c>
      <c r="C217" s="19">
        <f t="shared" si="20"/>
        <v>16670.63</v>
      </c>
      <c r="D217" s="21" t="str">
        <f t="shared" si="21"/>
        <v>vis</v>
      </c>
      <c r="E217" s="54">
        <f>VLOOKUP(C217,Active!C$21:E$970,3,FALSE)</f>
        <v>-136.00507928232187</v>
      </c>
      <c r="F217" s="6" t="s">
        <v>229</v>
      </c>
      <c r="G217" s="21" t="str">
        <f t="shared" si="22"/>
        <v>16670.630</v>
      </c>
      <c r="H217" s="19">
        <f t="shared" si="23"/>
        <v>-136</v>
      </c>
      <c r="I217" s="55" t="s">
        <v>307</v>
      </c>
      <c r="J217" s="56" t="s">
        <v>308</v>
      </c>
      <c r="K217" s="55">
        <v>-136</v>
      </c>
      <c r="L217" s="55" t="s">
        <v>309</v>
      </c>
      <c r="M217" s="56" t="s">
        <v>259</v>
      </c>
      <c r="N217" s="56"/>
      <c r="O217" s="57" t="s">
        <v>310</v>
      </c>
      <c r="P217" s="57" t="s">
        <v>311</v>
      </c>
    </row>
    <row r="218" spans="1:16" ht="13.5" thickBot="1" x14ac:dyDescent="0.25">
      <c r="A218" s="19" t="str">
        <f t="shared" si="18"/>
        <v> MHAM 8.59 </v>
      </c>
      <c r="B218" s="6" t="str">
        <f t="shared" si="19"/>
        <v>I</v>
      </c>
      <c r="C218" s="19">
        <f t="shared" si="20"/>
        <v>16765.325000000001</v>
      </c>
      <c r="D218" s="21" t="str">
        <f t="shared" si="21"/>
        <v>vis</v>
      </c>
      <c r="E218" s="54">
        <f>VLOOKUP(C218,Active!C$21:E$970,3,FALSE)</f>
        <v>-107.99393967850267</v>
      </c>
      <c r="F218" s="6" t="s">
        <v>229</v>
      </c>
      <c r="G218" s="21" t="str">
        <f t="shared" si="22"/>
        <v>16765.325</v>
      </c>
      <c r="H218" s="19">
        <f t="shared" si="23"/>
        <v>-108</v>
      </c>
      <c r="I218" s="55" t="s">
        <v>312</v>
      </c>
      <c r="J218" s="56" t="s">
        <v>313</v>
      </c>
      <c r="K218" s="55">
        <v>-108</v>
      </c>
      <c r="L218" s="55" t="s">
        <v>314</v>
      </c>
      <c r="M218" s="56" t="s">
        <v>259</v>
      </c>
      <c r="N218" s="56"/>
      <c r="O218" s="57" t="s">
        <v>310</v>
      </c>
      <c r="P218" s="57" t="s">
        <v>311</v>
      </c>
    </row>
    <row r="219" spans="1:16" ht="13.5" thickBot="1" x14ac:dyDescent="0.25">
      <c r="A219" s="19" t="str">
        <f t="shared" si="18"/>
        <v> MHAM 8.59 </v>
      </c>
      <c r="B219" s="6" t="str">
        <f t="shared" si="19"/>
        <v>I</v>
      </c>
      <c r="C219" s="19">
        <f t="shared" si="20"/>
        <v>16836.304</v>
      </c>
      <c r="D219" s="21" t="str">
        <f t="shared" si="21"/>
        <v>vis</v>
      </c>
      <c r="E219" s="54">
        <f>VLOOKUP(C219,Active!C$21:E$970,3,FALSE)</f>
        <v>-86.998082685636419</v>
      </c>
      <c r="F219" s="6" t="s">
        <v>229</v>
      </c>
      <c r="G219" s="21" t="str">
        <f t="shared" si="22"/>
        <v>16836.304</v>
      </c>
      <c r="H219" s="19">
        <f t="shared" si="23"/>
        <v>-87</v>
      </c>
      <c r="I219" s="55" t="s">
        <v>315</v>
      </c>
      <c r="J219" s="56" t="s">
        <v>316</v>
      </c>
      <c r="K219" s="55">
        <v>-87</v>
      </c>
      <c r="L219" s="55" t="s">
        <v>249</v>
      </c>
      <c r="M219" s="56" t="s">
        <v>259</v>
      </c>
      <c r="N219" s="56"/>
      <c r="O219" s="57" t="s">
        <v>310</v>
      </c>
      <c r="P219" s="57" t="s">
        <v>311</v>
      </c>
    </row>
    <row r="220" spans="1:16" ht="13.5" thickBot="1" x14ac:dyDescent="0.25">
      <c r="A220" s="19" t="str">
        <f t="shared" si="18"/>
        <v> MHAM 11.50 </v>
      </c>
      <c r="B220" s="6" t="str">
        <f t="shared" si="19"/>
        <v>I</v>
      </c>
      <c r="C220" s="19">
        <f t="shared" si="20"/>
        <v>16981.678</v>
      </c>
      <c r="D220" s="21" t="str">
        <f t="shared" si="21"/>
        <v>vis</v>
      </c>
      <c r="E220" s="54">
        <f>VLOOKUP(C220,Active!C$21:E$970,3,FALSE)</f>
        <v>-43.995902963733272</v>
      </c>
      <c r="F220" s="6" t="s">
        <v>229</v>
      </c>
      <c r="G220" s="21" t="str">
        <f t="shared" si="22"/>
        <v>16981.678</v>
      </c>
      <c r="H220" s="19">
        <f t="shared" si="23"/>
        <v>-44</v>
      </c>
      <c r="I220" s="55" t="s">
        <v>317</v>
      </c>
      <c r="J220" s="56" t="s">
        <v>318</v>
      </c>
      <c r="K220" s="55">
        <v>-44</v>
      </c>
      <c r="L220" s="55" t="s">
        <v>319</v>
      </c>
      <c r="M220" s="56" t="s">
        <v>259</v>
      </c>
      <c r="N220" s="56"/>
      <c r="O220" s="57" t="s">
        <v>310</v>
      </c>
      <c r="P220" s="57" t="s">
        <v>320</v>
      </c>
    </row>
    <row r="221" spans="1:16" ht="13.5" thickBot="1" x14ac:dyDescent="0.25">
      <c r="A221" s="19" t="str">
        <f t="shared" si="18"/>
        <v> MHAM 11.50 </v>
      </c>
      <c r="B221" s="6" t="str">
        <f t="shared" si="19"/>
        <v>I</v>
      </c>
      <c r="C221" s="19">
        <f t="shared" si="20"/>
        <v>17130.413</v>
      </c>
      <c r="D221" s="21" t="str">
        <f t="shared" si="21"/>
        <v>vis</v>
      </c>
      <c r="E221" s="54">
        <f>VLOOKUP(C221,Active!C$21:E$970,3,FALSE)</f>
        <v>4.7328605897735523E-4</v>
      </c>
      <c r="F221" s="6" t="s">
        <v>229</v>
      </c>
      <c r="G221" s="21" t="str">
        <f t="shared" si="22"/>
        <v>17130.413</v>
      </c>
      <c r="H221" s="19">
        <f t="shared" si="23"/>
        <v>0</v>
      </c>
      <c r="I221" s="55" t="s">
        <v>321</v>
      </c>
      <c r="J221" s="56" t="s">
        <v>322</v>
      </c>
      <c r="K221" s="55">
        <v>0</v>
      </c>
      <c r="L221" s="55" t="s">
        <v>323</v>
      </c>
      <c r="M221" s="56" t="s">
        <v>259</v>
      </c>
      <c r="N221" s="56"/>
      <c r="O221" s="57" t="s">
        <v>310</v>
      </c>
      <c r="P221" s="57" t="s">
        <v>320</v>
      </c>
    </row>
    <row r="222" spans="1:16" ht="13.5" thickBot="1" x14ac:dyDescent="0.25">
      <c r="A222" s="19" t="str">
        <f t="shared" si="18"/>
        <v> MHAM 11.50 </v>
      </c>
      <c r="B222" s="6" t="str">
        <f t="shared" si="19"/>
        <v>I</v>
      </c>
      <c r="C222" s="19">
        <f t="shared" si="20"/>
        <v>17137.171999999999</v>
      </c>
      <c r="D222" s="21" t="str">
        <f t="shared" si="21"/>
        <v>vis</v>
      </c>
      <c r="E222" s="54">
        <f>VLOOKUP(C222,Active!C$21:E$970,3,FALSE)</f>
        <v>1.9998110819527835</v>
      </c>
      <c r="F222" s="6" t="s">
        <v>229</v>
      </c>
      <c r="G222" s="21" t="str">
        <f t="shared" si="22"/>
        <v>17137.172</v>
      </c>
      <c r="H222" s="19">
        <f t="shared" si="23"/>
        <v>2</v>
      </c>
      <c r="I222" s="55" t="s">
        <v>324</v>
      </c>
      <c r="J222" s="56" t="s">
        <v>325</v>
      </c>
      <c r="K222" s="55">
        <v>2</v>
      </c>
      <c r="L222" s="55" t="s">
        <v>326</v>
      </c>
      <c r="M222" s="56" t="s">
        <v>259</v>
      </c>
      <c r="N222" s="56"/>
      <c r="O222" s="57" t="s">
        <v>310</v>
      </c>
      <c r="P222" s="57" t="s">
        <v>320</v>
      </c>
    </row>
    <row r="223" spans="1:16" ht="13.5" thickBot="1" x14ac:dyDescent="0.25">
      <c r="A223" s="19" t="str">
        <f t="shared" si="18"/>
        <v> MHAM 11.50 </v>
      </c>
      <c r="B223" s="6" t="str">
        <f t="shared" si="19"/>
        <v>I</v>
      </c>
      <c r="C223" s="19">
        <f t="shared" si="20"/>
        <v>17353.526999999998</v>
      </c>
      <c r="D223" s="21" t="str">
        <f t="shared" si="21"/>
        <v>vis</v>
      </c>
      <c r="E223" s="54">
        <f>VLOOKUP(C223,Active!C$21:E$970,3,FALSE)</f>
        <v>65.998439404296178</v>
      </c>
      <c r="F223" s="6" t="s">
        <v>229</v>
      </c>
      <c r="G223" s="21" t="str">
        <f t="shared" si="22"/>
        <v>17353.527</v>
      </c>
      <c r="H223" s="19">
        <f t="shared" si="23"/>
        <v>66</v>
      </c>
      <c r="I223" s="55" t="s">
        <v>327</v>
      </c>
      <c r="J223" s="56" t="s">
        <v>328</v>
      </c>
      <c r="K223" s="55">
        <v>66</v>
      </c>
      <c r="L223" s="55" t="s">
        <v>329</v>
      </c>
      <c r="M223" s="56" t="s">
        <v>259</v>
      </c>
      <c r="N223" s="56"/>
      <c r="O223" s="57" t="s">
        <v>310</v>
      </c>
      <c r="P223" s="57" t="s">
        <v>320</v>
      </c>
    </row>
    <row r="224" spans="1:16" ht="13.5" thickBot="1" x14ac:dyDescent="0.25">
      <c r="A224" s="19" t="str">
        <f t="shared" si="18"/>
        <v> AN 229.431 </v>
      </c>
      <c r="B224" s="6" t="str">
        <f t="shared" si="19"/>
        <v>I</v>
      </c>
      <c r="C224" s="19">
        <f t="shared" si="20"/>
        <v>17370.431</v>
      </c>
      <c r="D224" s="21" t="str">
        <f t="shared" si="21"/>
        <v>vis</v>
      </c>
      <c r="E224" s="54">
        <f>VLOOKUP(C224,Active!C$21:E$970,3,FALSE)</f>
        <v>70.998706618647788</v>
      </c>
      <c r="F224" s="6" t="s">
        <v>229</v>
      </c>
      <c r="G224" s="21" t="str">
        <f t="shared" si="22"/>
        <v>17370.431</v>
      </c>
      <c r="H224" s="19">
        <f t="shared" si="23"/>
        <v>71</v>
      </c>
      <c r="I224" s="55" t="s">
        <v>330</v>
      </c>
      <c r="J224" s="56" t="s">
        <v>331</v>
      </c>
      <c r="K224" s="55">
        <v>71</v>
      </c>
      <c r="L224" s="55" t="s">
        <v>332</v>
      </c>
      <c r="M224" s="56" t="s">
        <v>259</v>
      </c>
      <c r="N224" s="56"/>
      <c r="O224" s="57" t="s">
        <v>333</v>
      </c>
      <c r="P224" s="57" t="s">
        <v>334</v>
      </c>
    </row>
    <row r="225" spans="1:16" ht="13.5" thickBot="1" x14ac:dyDescent="0.25">
      <c r="A225" s="19" t="str">
        <f t="shared" si="18"/>
        <v> AN 229.431 </v>
      </c>
      <c r="B225" s="6" t="str">
        <f t="shared" si="19"/>
        <v>I</v>
      </c>
      <c r="C225" s="19">
        <f t="shared" si="20"/>
        <v>17414.382000000001</v>
      </c>
      <c r="D225" s="21" t="str">
        <f t="shared" si="21"/>
        <v>vis</v>
      </c>
      <c r="E225" s="54">
        <f>VLOOKUP(C225,Active!C$21:E$970,3,FALSE)</f>
        <v>83.999578858232624</v>
      </c>
      <c r="F225" s="6" t="s">
        <v>229</v>
      </c>
      <c r="G225" s="21" t="str">
        <f t="shared" si="22"/>
        <v>17414.382</v>
      </c>
      <c r="H225" s="19">
        <f t="shared" si="23"/>
        <v>84</v>
      </c>
      <c r="I225" s="55" t="s">
        <v>335</v>
      </c>
      <c r="J225" s="56" t="s">
        <v>336</v>
      </c>
      <c r="K225" s="55">
        <v>84</v>
      </c>
      <c r="L225" s="55" t="s">
        <v>326</v>
      </c>
      <c r="M225" s="56" t="s">
        <v>259</v>
      </c>
      <c r="N225" s="56"/>
      <c r="O225" s="57" t="s">
        <v>333</v>
      </c>
      <c r="P225" s="57" t="s">
        <v>334</v>
      </c>
    </row>
    <row r="226" spans="1:16" ht="13.5" thickBot="1" x14ac:dyDescent="0.25">
      <c r="A226" s="19" t="str">
        <f t="shared" si="18"/>
        <v> AN 229.431 </v>
      </c>
      <c r="B226" s="6" t="str">
        <f t="shared" si="19"/>
        <v>I</v>
      </c>
      <c r="C226" s="19">
        <f t="shared" si="20"/>
        <v>17424.532999999999</v>
      </c>
      <c r="D226" s="21" t="str">
        <f t="shared" si="21"/>
        <v>vis</v>
      </c>
      <c r="E226" s="54">
        <f>VLOOKUP(C226,Active!C$21:E$970,3,FALSE)</f>
        <v>87.002283099410249</v>
      </c>
      <c r="F226" s="6" t="s">
        <v>229</v>
      </c>
      <c r="G226" s="21" t="str">
        <f t="shared" si="22"/>
        <v>17424.533</v>
      </c>
      <c r="H226" s="19">
        <f t="shared" si="23"/>
        <v>87</v>
      </c>
      <c r="I226" s="55" t="s">
        <v>337</v>
      </c>
      <c r="J226" s="56" t="s">
        <v>338</v>
      </c>
      <c r="K226" s="55">
        <v>87</v>
      </c>
      <c r="L226" s="55" t="s">
        <v>258</v>
      </c>
      <c r="M226" s="56" t="s">
        <v>259</v>
      </c>
      <c r="N226" s="56"/>
      <c r="O226" s="57" t="s">
        <v>333</v>
      </c>
      <c r="P226" s="57" t="s">
        <v>334</v>
      </c>
    </row>
    <row r="227" spans="1:16" ht="13.5" thickBot="1" x14ac:dyDescent="0.25">
      <c r="A227" s="19" t="str">
        <f t="shared" si="18"/>
        <v> AN 229.431 </v>
      </c>
      <c r="B227" s="6" t="str">
        <f t="shared" si="19"/>
        <v>I</v>
      </c>
      <c r="C227" s="19">
        <f t="shared" si="20"/>
        <v>17431.276000000002</v>
      </c>
      <c r="D227" s="21" t="str">
        <f t="shared" si="21"/>
        <v>vis</v>
      </c>
      <c r="E227" s="54">
        <f>VLOOKUP(C227,Active!C$21:E$970,3,FALSE)</f>
        <v>88.996888034714274</v>
      </c>
      <c r="F227" s="6" t="s">
        <v>229</v>
      </c>
      <c r="G227" s="21" t="str">
        <f t="shared" si="22"/>
        <v>17431.276</v>
      </c>
      <c r="H227" s="19">
        <f t="shared" si="23"/>
        <v>89</v>
      </c>
      <c r="I227" s="55" t="s">
        <v>339</v>
      </c>
      <c r="J227" s="56" t="s">
        <v>340</v>
      </c>
      <c r="K227" s="55">
        <v>89</v>
      </c>
      <c r="L227" s="55" t="s">
        <v>341</v>
      </c>
      <c r="M227" s="56" t="s">
        <v>259</v>
      </c>
      <c r="N227" s="56"/>
      <c r="O227" s="57" t="s">
        <v>333</v>
      </c>
      <c r="P227" s="57" t="s">
        <v>334</v>
      </c>
    </row>
    <row r="228" spans="1:16" ht="13.5" thickBot="1" x14ac:dyDescent="0.25">
      <c r="A228" s="19" t="str">
        <f t="shared" si="18"/>
        <v> HB 915.35 </v>
      </c>
      <c r="B228" s="6" t="str">
        <f t="shared" si="19"/>
        <v>I</v>
      </c>
      <c r="C228" s="19">
        <f t="shared" si="20"/>
        <v>17438.0484</v>
      </c>
      <c r="D228" s="21" t="str">
        <f t="shared" si="21"/>
        <v>vis</v>
      </c>
      <c r="E228" s="54">
        <f>VLOOKUP(C228,Active!C$21:E$970,3,FALSE)</f>
        <v>91.000189601352957</v>
      </c>
      <c r="F228" s="6" t="s">
        <v>229</v>
      </c>
      <c r="G228" s="21" t="str">
        <f t="shared" si="22"/>
        <v>17438.0484</v>
      </c>
      <c r="H228" s="19">
        <f t="shared" si="23"/>
        <v>91</v>
      </c>
      <c r="I228" s="55" t="s">
        <v>342</v>
      </c>
      <c r="J228" s="56" t="s">
        <v>343</v>
      </c>
      <c r="K228" s="55">
        <v>91</v>
      </c>
      <c r="L228" s="55" t="s">
        <v>344</v>
      </c>
      <c r="M228" s="56" t="s">
        <v>231</v>
      </c>
      <c r="N228" s="56"/>
      <c r="O228" s="57" t="s">
        <v>265</v>
      </c>
      <c r="P228" s="57" t="s">
        <v>266</v>
      </c>
    </row>
    <row r="229" spans="1:16" ht="13.5" thickBot="1" x14ac:dyDescent="0.25">
      <c r="A229" s="19" t="str">
        <f t="shared" si="18"/>
        <v> AN 229.431 </v>
      </c>
      <c r="B229" s="6" t="str">
        <f t="shared" si="19"/>
        <v>I</v>
      </c>
      <c r="C229" s="19">
        <f t="shared" si="20"/>
        <v>17451.565999999999</v>
      </c>
      <c r="D229" s="21" t="str">
        <f t="shared" si="21"/>
        <v>vis</v>
      </c>
      <c r="E229" s="54">
        <f>VLOOKUP(C229,Active!C$21:E$970,3,FALSE)</f>
        <v>94.998746871626636</v>
      </c>
      <c r="F229" s="6" t="s">
        <v>229</v>
      </c>
      <c r="G229" s="21" t="str">
        <f t="shared" si="22"/>
        <v>17451.566</v>
      </c>
      <c r="H229" s="19">
        <f t="shared" si="23"/>
        <v>95</v>
      </c>
      <c r="I229" s="55" t="s">
        <v>345</v>
      </c>
      <c r="J229" s="56" t="s">
        <v>346</v>
      </c>
      <c r="K229" s="55">
        <v>95</v>
      </c>
      <c r="L229" s="55" t="s">
        <v>332</v>
      </c>
      <c r="M229" s="56" t="s">
        <v>259</v>
      </c>
      <c r="N229" s="56"/>
      <c r="O229" s="57" t="s">
        <v>333</v>
      </c>
      <c r="P229" s="57" t="s">
        <v>334</v>
      </c>
    </row>
    <row r="230" spans="1:16" ht="13.5" thickBot="1" x14ac:dyDescent="0.25">
      <c r="A230" s="19" t="str">
        <f t="shared" si="18"/>
        <v> MHAM 11.50 </v>
      </c>
      <c r="B230" s="6" t="str">
        <f t="shared" si="19"/>
        <v>I</v>
      </c>
      <c r="C230" s="19">
        <f t="shared" si="20"/>
        <v>17495.518</v>
      </c>
      <c r="D230" s="21" t="str">
        <f t="shared" si="21"/>
        <v>vis</v>
      </c>
      <c r="E230" s="54">
        <f>VLOOKUP(C230,Active!C$21:E$970,3,FALSE)</f>
        <v>107.99991491499847</v>
      </c>
      <c r="F230" s="6" t="s">
        <v>229</v>
      </c>
      <c r="G230" s="21" t="str">
        <f t="shared" si="22"/>
        <v>17495.518</v>
      </c>
      <c r="H230" s="19">
        <f t="shared" si="23"/>
        <v>108</v>
      </c>
      <c r="I230" s="55" t="s">
        <v>347</v>
      </c>
      <c r="J230" s="56" t="s">
        <v>348</v>
      </c>
      <c r="K230" s="55">
        <v>108</v>
      </c>
      <c r="L230" s="55" t="s">
        <v>269</v>
      </c>
      <c r="M230" s="56" t="s">
        <v>259</v>
      </c>
      <c r="N230" s="56"/>
      <c r="O230" s="57" t="s">
        <v>310</v>
      </c>
      <c r="P230" s="57" t="s">
        <v>320</v>
      </c>
    </row>
    <row r="231" spans="1:16" ht="13.5" thickBot="1" x14ac:dyDescent="0.25">
      <c r="A231" s="19" t="str">
        <f t="shared" si="18"/>
        <v> AN 229.431 </v>
      </c>
      <c r="B231" s="6" t="str">
        <f t="shared" si="19"/>
        <v>I</v>
      </c>
      <c r="C231" s="19">
        <f t="shared" si="20"/>
        <v>17495.523000000001</v>
      </c>
      <c r="D231" s="21" t="str">
        <f t="shared" si="21"/>
        <v>vis</v>
      </c>
      <c r="E231" s="54">
        <f>VLOOKUP(C231,Active!C$21:E$970,3,FALSE)</f>
        <v>108.00139393393346</v>
      </c>
      <c r="F231" s="6" t="s">
        <v>229</v>
      </c>
      <c r="G231" s="21" t="str">
        <f t="shared" si="22"/>
        <v>17495.523</v>
      </c>
      <c r="H231" s="19">
        <f t="shared" si="23"/>
        <v>108</v>
      </c>
      <c r="I231" s="55" t="s">
        <v>349</v>
      </c>
      <c r="J231" s="56" t="s">
        <v>350</v>
      </c>
      <c r="K231" s="55">
        <v>108</v>
      </c>
      <c r="L231" s="55" t="s">
        <v>351</v>
      </c>
      <c r="M231" s="56" t="s">
        <v>259</v>
      </c>
      <c r="N231" s="56"/>
      <c r="O231" s="57" t="s">
        <v>333</v>
      </c>
      <c r="P231" s="57" t="s">
        <v>334</v>
      </c>
    </row>
    <row r="232" spans="1:16" ht="13.5" thickBot="1" x14ac:dyDescent="0.25">
      <c r="A232" s="19" t="str">
        <f t="shared" si="18"/>
        <v> AN 229.431 </v>
      </c>
      <c r="B232" s="6" t="str">
        <f t="shared" si="19"/>
        <v>I</v>
      </c>
      <c r="C232" s="19">
        <f t="shared" si="20"/>
        <v>17502.275000000001</v>
      </c>
      <c r="D232" s="21" t="str">
        <f t="shared" si="21"/>
        <v>vis</v>
      </c>
      <c r="E232" s="54">
        <f>VLOOKUP(C232,Active!C$21:E$970,3,FALSE)</f>
        <v>109.99866110331936</v>
      </c>
      <c r="F232" s="6" t="s">
        <v>229</v>
      </c>
      <c r="G232" s="21" t="str">
        <f t="shared" si="22"/>
        <v>17502.275</v>
      </c>
      <c r="H232" s="19">
        <f t="shared" si="23"/>
        <v>110</v>
      </c>
      <c r="I232" s="55" t="s">
        <v>352</v>
      </c>
      <c r="J232" s="56" t="s">
        <v>353</v>
      </c>
      <c r="K232" s="55">
        <v>110</v>
      </c>
      <c r="L232" s="55" t="s">
        <v>329</v>
      </c>
      <c r="M232" s="56" t="s">
        <v>259</v>
      </c>
      <c r="N232" s="56"/>
      <c r="O232" s="57" t="s">
        <v>333</v>
      </c>
      <c r="P232" s="57" t="s">
        <v>334</v>
      </c>
    </row>
    <row r="233" spans="1:16" ht="13.5" thickBot="1" x14ac:dyDescent="0.25">
      <c r="A233" s="19" t="str">
        <f t="shared" si="18"/>
        <v> MHAM 11.50 </v>
      </c>
      <c r="B233" s="6" t="str">
        <f t="shared" si="19"/>
        <v>I</v>
      </c>
      <c r="C233" s="19">
        <f t="shared" si="20"/>
        <v>17725.392</v>
      </c>
      <c r="D233" s="21" t="str">
        <f t="shared" si="21"/>
        <v>vis</v>
      </c>
      <c r="E233" s="54">
        <f>VLOOKUP(C233,Active!C$21:E$970,3,FALSE)</f>
        <v>175.99751463291756</v>
      </c>
      <c r="F233" s="6" t="s">
        <v>229</v>
      </c>
      <c r="G233" s="21" t="str">
        <f t="shared" si="22"/>
        <v>17725.392</v>
      </c>
      <c r="H233" s="19">
        <f t="shared" si="23"/>
        <v>176</v>
      </c>
      <c r="I233" s="55" t="s">
        <v>354</v>
      </c>
      <c r="J233" s="56" t="s">
        <v>355</v>
      </c>
      <c r="K233" s="55">
        <v>176</v>
      </c>
      <c r="L233" s="55" t="s">
        <v>356</v>
      </c>
      <c r="M233" s="56" t="s">
        <v>259</v>
      </c>
      <c r="N233" s="56"/>
      <c r="O233" s="57" t="s">
        <v>310</v>
      </c>
      <c r="P233" s="57" t="s">
        <v>320</v>
      </c>
    </row>
    <row r="234" spans="1:16" ht="13.5" thickBot="1" x14ac:dyDescent="0.25">
      <c r="A234" s="19" t="str">
        <f t="shared" si="18"/>
        <v> AN 229.431 </v>
      </c>
      <c r="B234" s="6" t="str">
        <f t="shared" si="19"/>
        <v>I</v>
      </c>
      <c r="C234" s="19">
        <f t="shared" si="20"/>
        <v>17813.296999999999</v>
      </c>
      <c r="D234" s="21" t="str">
        <f t="shared" si="21"/>
        <v>vis</v>
      </c>
      <c r="E234" s="54">
        <f>VLOOKUP(C234,Active!C$21:E$970,3,FALSE)</f>
        <v>202.00014652344717</v>
      </c>
      <c r="F234" s="6" t="s">
        <v>229</v>
      </c>
      <c r="G234" s="21" t="str">
        <f t="shared" si="22"/>
        <v>17813.297</v>
      </c>
      <c r="H234" s="19">
        <f t="shared" si="23"/>
        <v>202</v>
      </c>
      <c r="I234" s="55" t="s">
        <v>357</v>
      </c>
      <c r="J234" s="56" t="s">
        <v>358</v>
      </c>
      <c r="K234" s="55">
        <v>202</v>
      </c>
      <c r="L234" s="55" t="s">
        <v>359</v>
      </c>
      <c r="M234" s="56" t="s">
        <v>259</v>
      </c>
      <c r="N234" s="56"/>
      <c r="O234" s="57" t="s">
        <v>333</v>
      </c>
      <c r="P234" s="57" t="s">
        <v>334</v>
      </c>
    </row>
    <row r="235" spans="1:16" ht="13.5" thickBot="1" x14ac:dyDescent="0.25">
      <c r="A235" s="19" t="str">
        <f t="shared" si="18"/>
        <v> MHAM 11.50 </v>
      </c>
      <c r="B235" s="6" t="str">
        <f t="shared" si="19"/>
        <v>I</v>
      </c>
      <c r="C235" s="19">
        <f t="shared" si="20"/>
        <v>17823.429</v>
      </c>
      <c r="D235" s="21" t="str">
        <f t="shared" si="21"/>
        <v>vis</v>
      </c>
      <c r="E235" s="54">
        <f>VLOOKUP(C235,Active!C$21:E$970,3,FALSE)</f>
        <v>204.99723049267402</v>
      </c>
      <c r="F235" s="6" t="s">
        <v>229</v>
      </c>
      <c r="G235" s="21" t="str">
        <f t="shared" si="22"/>
        <v>17823.429</v>
      </c>
      <c r="H235" s="19">
        <f t="shared" si="23"/>
        <v>205</v>
      </c>
      <c r="I235" s="55" t="s">
        <v>360</v>
      </c>
      <c r="J235" s="56" t="s">
        <v>361</v>
      </c>
      <c r="K235" s="55">
        <v>205</v>
      </c>
      <c r="L235" s="55" t="s">
        <v>362</v>
      </c>
      <c r="M235" s="56" t="s">
        <v>259</v>
      </c>
      <c r="N235" s="56"/>
      <c r="O235" s="57" t="s">
        <v>310</v>
      </c>
      <c r="P235" s="57" t="s">
        <v>320</v>
      </c>
    </row>
    <row r="236" spans="1:16" ht="13.5" thickBot="1" x14ac:dyDescent="0.25">
      <c r="A236" s="19" t="str">
        <f t="shared" si="18"/>
        <v> AN 229.431 </v>
      </c>
      <c r="B236" s="6" t="str">
        <f t="shared" si="19"/>
        <v>I</v>
      </c>
      <c r="C236" s="19">
        <f t="shared" si="20"/>
        <v>17823.442999999999</v>
      </c>
      <c r="D236" s="21" t="str">
        <f t="shared" si="21"/>
        <v>vis</v>
      </c>
      <c r="E236" s="54">
        <f>VLOOKUP(C236,Active!C$21:E$970,3,FALSE)</f>
        <v>205.00137174569088</v>
      </c>
      <c r="F236" s="6" t="s">
        <v>229</v>
      </c>
      <c r="G236" s="21" t="str">
        <f t="shared" si="22"/>
        <v>17823.443</v>
      </c>
      <c r="H236" s="19">
        <f t="shared" si="23"/>
        <v>205</v>
      </c>
      <c r="I236" s="55" t="s">
        <v>363</v>
      </c>
      <c r="J236" s="56" t="s">
        <v>364</v>
      </c>
      <c r="K236" s="55">
        <v>205</v>
      </c>
      <c r="L236" s="55" t="s">
        <v>351</v>
      </c>
      <c r="M236" s="56" t="s">
        <v>259</v>
      </c>
      <c r="N236" s="56"/>
      <c r="O236" s="57" t="s">
        <v>333</v>
      </c>
      <c r="P236" s="57" t="s">
        <v>334</v>
      </c>
    </row>
    <row r="237" spans="1:16" ht="13.5" thickBot="1" x14ac:dyDescent="0.25">
      <c r="A237" s="19" t="str">
        <f t="shared" si="18"/>
        <v> AN 229.431 </v>
      </c>
      <c r="B237" s="6" t="str">
        <f t="shared" si="19"/>
        <v>I</v>
      </c>
      <c r="C237" s="19">
        <f t="shared" si="20"/>
        <v>17830.21</v>
      </c>
      <c r="D237" s="21" t="str">
        <f t="shared" si="21"/>
        <v>vis</v>
      </c>
      <c r="E237" s="54">
        <f>VLOOKUP(C237,Active!C$21:E$970,3,FALSE)</f>
        <v>207.00307597188063</v>
      </c>
      <c r="F237" s="6" t="s">
        <v>229</v>
      </c>
      <c r="G237" s="21" t="str">
        <f t="shared" si="22"/>
        <v>17830.210</v>
      </c>
      <c r="H237" s="19">
        <f t="shared" si="23"/>
        <v>207</v>
      </c>
      <c r="I237" s="55" t="s">
        <v>365</v>
      </c>
      <c r="J237" s="56" t="s">
        <v>366</v>
      </c>
      <c r="K237" s="55">
        <v>207</v>
      </c>
      <c r="L237" s="55" t="s">
        <v>303</v>
      </c>
      <c r="M237" s="56" t="s">
        <v>259</v>
      </c>
      <c r="N237" s="56"/>
      <c r="O237" s="57" t="s">
        <v>333</v>
      </c>
      <c r="P237" s="57" t="s">
        <v>334</v>
      </c>
    </row>
    <row r="238" spans="1:16" ht="13.5" thickBot="1" x14ac:dyDescent="0.25">
      <c r="A238" s="19" t="str">
        <f t="shared" si="18"/>
        <v> AN 229.431 </v>
      </c>
      <c r="B238" s="6" t="str">
        <f t="shared" si="19"/>
        <v>I</v>
      </c>
      <c r="C238" s="19">
        <f t="shared" si="20"/>
        <v>17874.166000000001</v>
      </c>
      <c r="D238" s="21" t="str">
        <f t="shared" si="21"/>
        <v>vis</v>
      </c>
      <c r="E238" s="54">
        <f>VLOOKUP(C238,Active!C$21:E$970,3,FALSE)</f>
        <v>220.00542723040047</v>
      </c>
      <c r="F238" s="6" t="s">
        <v>229</v>
      </c>
      <c r="G238" s="21" t="str">
        <f t="shared" si="22"/>
        <v>17874.166</v>
      </c>
      <c r="H238" s="19">
        <f t="shared" si="23"/>
        <v>220</v>
      </c>
      <c r="I238" s="55" t="s">
        <v>367</v>
      </c>
      <c r="J238" s="56" t="s">
        <v>368</v>
      </c>
      <c r="K238" s="55">
        <v>220</v>
      </c>
      <c r="L238" s="55" t="s">
        <v>369</v>
      </c>
      <c r="M238" s="56" t="s">
        <v>259</v>
      </c>
      <c r="N238" s="56"/>
      <c r="O238" s="57" t="s">
        <v>333</v>
      </c>
      <c r="P238" s="57" t="s">
        <v>334</v>
      </c>
    </row>
    <row r="239" spans="1:16" ht="13.5" thickBot="1" x14ac:dyDescent="0.25">
      <c r="A239" s="19" t="str">
        <f t="shared" si="18"/>
        <v> AN 229.431 </v>
      </c>
      <c r="B239" s="6" t="str">
        <f t="shared" si="19"/>
        <v>I</v>
      </c>
      <c r="C239" s="19">
        <f t="shared" si="20"/>
        <v>17884.292000000001</v>
      </c>
      <c r="D239" s="21" t="str">
        <f t="shared" si="21"/>
        <v>vis</v>
      </c>
      <c r="E239" s="54">
        <f>VLOOKUP(C239,Active!C$21:E$970,3,FALSE)</f>
        <v>223.00073637690537</v>
      </c>
      <c r="F239" s="6" t="s">
        <v>229</v>
      </c>
      <c r="G239" s="21" t="str">
        <f t="shared" si="22"/>
        <v>17884.292</v>
      </c>
      <c r="H239" s="19">
        <f t="shared" si="23"/>
        <v>223</v>
      </c>
      <c r="I239" s="55" t="s">
        <v>370</v>
      </c>
      <c r="J239" s="56" t="s">
        <v>371</v>
      </c>
      <c r="K239" s="55">
        <v>223</v>
      </c>
      <c r="L239" s="55" t="s">
        <v>323</v>
      </c>
      <c r="M239" s="56" t="s">
        <v>259</v>
      </c>
      <c r="N239" s="56"/>
      <c r="O239" s="57" t="s">
        <v>333</v>
      </c>
      <c r="P239" s="57" t="s">
        <v>334</v>
      </c>
    </row>
    <row r="240" spans="1:16" ht="13.5" thickBot="1" x14ac:dyDescent="0.25">
      <c r="A240" s="19" t="str">
        <f t="shared" si="18"/>
        <v> AN 229.431 </v>
      </c>
      <c r="B240" s="6" t="str">
        <f t="shared" si="19"/>
        <v>I</v>
      </c>
      <c r="C240" s="19">
        <f t="shared" si="20"/>
        <v>18046.559000000001</v>
      </c>
      <c r="D240" s="21" t="str">
        <f t="shared" si="21"/>
        <v>vis</v>
      </c>
      <c r="E240" s="54">
        <f>VLOOKUP(C240,Active!C$21:E$970,3,FALSE)</f>
        <v>270.99992947150315</v>
      </c>
      <c r="F240" s="6" t="s">
        <v>229</v>
      </c>
      <c r="G240" s="21" t="str">
        <f t="shared" si="22"/>
        <v>18046.559</v>
      </c>
      <c r="H240" s="19">
        <f t="shared" si="23"/>
        <v>271</v>
      </c>
      <c r="I240" s="55" t="s">
        <v>372</v>
      </c>
      <c r="J240" s="56" t="s">
        <v>373</v>
      </c>
      <c r="K240" s="55">
        <v>271</v>
      </c>
      <c r="L240" s="55" t="s">
        <v>269</v>
      </c>
      <c r="M240" s="56" t="s">
        <v>259</v>
      </c>
      <c r="N240" s="56"/>
      <c r="O240" s="57" t="s">
        <v>333</v>
      </c>
      <c r="P240" s="57" t="s">
        <v>334</v>
      </c>
    </row>
    <row r="241" spans="1:16" ht="13.5" thickBot="1" x14ac:dyDescent="0.25">
      <c r="A241" s="19" t="str">
        <f t="shared" si="18"/>
        <v> AN 229.431 </v>
      </c>
      <c r="B241" s="6" t="str">
        <f t="shared" si="19"/>
        <v>I</v>
      </c>
      <c r="C241" s="19">
        <f t="shared" si="20"/>
        <v>18056.688999999998</v>
      </c>
      <c r="D241" s="21" t="str">
        <f t="shared" si="21"/>
        <v>vis</v>
      </c>
      <c r="E241" s="54">
        <f>VLOOKUP(C241,Active!C$21:E$970,3,FALSE)</f>
        <v>273.99642183315495</v>
      </c>
      <c r="F241" s="6" t="s">
        <v>229</v>
      </c>
      <c r="G241" s="21" t="str">
        <f t="shared" si="22"/>
        <v>18056.689</v>
      </c>
      <c r="H241" s="19">
        <f t="shared" si="23"/>
        <v>274</v>
      </c>
      <c r="I241" s="55" t="s">
        <v>374</v>
      </c>
      <c r="J241" s="56" t="s">
        <v>375</v>
      </c>
      <c r="K241" s="55">
        <v>274</v>
      </c>
      <c r="L241" s="55" t="s">
        <v>376</v>
      </c>
      <c r="M241" s="56" t="s">
        <v>259</v>
      </c>
      <c r="N241" s="56"/>
      <c r="O241" s="57" t="s">
        <v>333</v>
      </c>
      <c r="P241" s="57" t="s">
        <v>334</v>
      </c>
    </row>
    <row r="242" spans="1:16" ht="13.5" thickBot="1" x14ac:dyDescent="0.25">
      <c r="A242" s="19" t="str">
        <f t="shared" si="18"/>
        <v> AN 229.431 </v>
      </c>
      <c r="B242" s="6" t="str">
        <f t="shared" si="19"/>
        <v>I</v>
      </c>
      <c r="C242" s="19">
        <f t="shared" si="20"/>
        <v>18080.373</v>
      </c>
      <c r="D242" s="21" t="str">
        <f t="shared" si="21"/>
        <v>vis</v>
      </c>
      <c r="E242" s="54">
        <f>VLOOKUP(C242,Active!C$21:E$970,3,FALSE)</f>
        <v>281.00223872292617</v>
      </c>
      <c r="F242" s="6" t="s">
        <v>229</v>
      </c>
      <c r="G242" s="21" t="str">
        <f t="shared" si="22"/>
        <v>18080.373</v>
      </c>
      <c r="H242" s="19">
        <f t="shared" si="23"/>
        <v>281</v>
      </c>
      <c r="I242" s="55" t="s">
        <v>377</v>
      </c>
      <c r="J242" s="56" t="s">
        <v>378</v>
      </c>
      <c r="K242" s="55">
        <v>281</v>
      </c>
      <c r="L242" s="55" t="s">
        <v>258</v>
      </c>
      <c r="M242" s="56" t="s">
        <v>259</v>
      </c>
      <c r="N242" s="56"/>
      <c r="O242" s="57" t="s">
        <v>333</v>
      </c>
      <c r="P242" s="57" t="s">
        <v>334</v>
      </c>
    </row>
    <row r="243" spans="1:16" ht="13.5" thickBot="1" x14ac:dyDescent="0.25">
      <c r="A243" s="19" t="str">
        <f t="shared" si="18"/>
        <v> AN 229.431 </v>
      </c>
      <c r="B243" s="6" t="str">
        <f t="shared" si="19"/>
        <v>I</v>
      </c>
      <c r="C243" s="19">
        <f t="shared" si="20"/>
        <v>18107.423999999999</v>
      </c>
      <c r="D243" s="21" t="str">
        <f t="shared" si="21"/>
        <v>vis</v>
      </c>
      <c r="E243" s="54">
        <f>VLOOKUP(C243,Active!C$21:E$970,3,FALSE)</f>
        <v>289.00402696330741</v>
      </c>
      <c r="F243" s="6" t="s">
        <v>229</v>
      </c>
      <c r="G243" s="21" t="str">
        <f t="shared" si="22"/>
        <v>18107.424</v>
      </c>
      <c r="H243" s="19">
        <f t="shared" si="23"/>
        <v>289</v>
      </c>
      <c r="I243" s="55" t="s">
        <v>379</v>
      </c>
      <c r="J243" s="56" t="s">
        <v>380</v>
      </c>
      <c r="K243" s="55">
        <v>289</v>
      </c>
      <c r="L243" s="55" t="s">
        <v>319</v>
      </c>
      <c r="M243" s="56" t="s">
        <v>259</v>
      </c>
      <c r="N243" s="56"/>
      <c r="O243" s="57" t="s">
        <v>333</v>
      </c>
      <c r="P243" s="57" t="s">
        <v>334</v>
      </c>
    </row>
    <row r="244" spans="1:16" ht="13.5" thickBot="1" x14ac:dyDescent="0.25">
      <c r="A244" s="19" t="str">
        <f t="shared" si="18"/>
        <v> AN 229.431 </v>
      </c>
      <c r="B244" s="6" t="str">
        <f t="shared" si="19"/>
        <v>I</v>
      </c>
      <c r="C244" s="19">
        <f t="shared" si="20"/>
        <v>18134.456999999999</v>
      </c>
      <c r="D244" s="21" t="str">
        <f t="shared" si="21"/>
        <v>vis</v>
      </c>
      <c r="E244" s="54">
        <f>VLOOKUP(C244,Active!C$21:E$970,3,FALSE)</f>
        <v>297.00049073552378</v>
      </c>
      <c r="F244" s="6" t="s">
        <v>229</v>
      </c>
      <c r="G244" s="21" t="str">
        <f t="shared" si="22"/>
        <v>18134.457</v>
      </c>
      <c r="H244" s="19">
        <f t="shared" si="23"/>
        <v>297</v>
      </c>
      <c r="I244" s="55" t="s">
        <v>381</v>
      </c>
      <c r="J244" s="56" t="s">
        <v>382</v>
      </c>
      <c r="K244" s="55">
        <v>297</v>
      </c>
      <c r="L244" s="55" t="s">
        <v>323</v>
      </c>
      <c r="M244" s="56" t="s">
        <v>259</v>
      </c>
      <c r="N244" s="56"/>
      <c r="O244" s="57" t="s">
        <v>333</v>
      </c>
      <c r="P244" s="57" t="s">
        <v>334</v>
      </c>
    </row>
    <row r="245" spans="1:16" ht="13.5" thickBot="1" x14ac:dyDescent="0.25">
      <c r="A245" s="19" t="str">
        <f t="shared" si="18"/>
        <v> AN 229.431 </v>
      </c>
      <c r="B245" s="6" t="str">
        <f t="shared" si="19"/>
        <v>I</v>
      </c>
      <c r="C245" s="19">
        <f t="shared" si="20"/>
        <v>18178.397000000001</v>
      </c>
      <c r="D245" s="21" t="str">
        <f t="shared" si="21"/>
        <v>vis</v>
      </c>
      <c r="E245" s="54">
        <f>VLOOKUP(C245,Active!C$21:E$970,3,FALSE)</f>
        <v>309.99810913345277</v>
      </c>
      <c r="F245" s="6" t="s">
        <v>229</v>
      </c>
      <c r="G245" s="21" t="str">
        <f t="shared" si="22"/>
        <v>18178.397</v>
      </c>
      <c r="H245" s="19">
        <f t="shared" si="23"/>
        <v>310</v>
      </c>
      <c r="I245" s="55" t="s">
        <v>383</v>
      </c>
      <c r="J245" s="56" t="s">
        <v>384</v>
      </c>
      <c r="K245" s="55">
        <v>310</v>
      </c>
      <c r="L245" s="55" t="s">
        <v>385</v>
      </c>
      <c r="M245" s="56" t="s">
        <v>259</v>
      </c>
      <c r="N245" s="56"/>
      <c r="O245" s="57" t="s">
        <v>333</v>
      </c>
      <c r="P245" s="57" t="s">
        <v>334</v>
      </c>
    </row>
    <row r="246" spans="1:16" ht="13.5" thickBot="1" x14ac:dyDescent="0.25">
      <c r="A246" s="19" t="str">
        <f t="shared" si="18"/>
        <v> AN 229.431 </v>
      </c>
      <c r="B246" s="6" t="str">
        <f t="shared" si="19"/>
        <v>I</v>
      </c>
      <c r="C246" s="19">
        <f t="shared" si="20"/>
        <v>18195.307000000001</v>
      </c>
      <c r="D246" s="21" t="str">
        <f t="shared" si="21"/>
        <v>vis</v>
      </c>
      <c r="E246" s="54">
        <f>VLOOKUP(C246,Active!C$21:E$970,3,FALSE)</f>
        <v>315.00015117052527</v>
      </c>
      <c r="F246" s="6" t="s">
        <v>229</v>
      </c>
      <c r="G246" s="21" t="str">
        <f t="shared" si="22"/>
        <v>18195.307</v>
      </c>
      <c r="H246" s="19">
        <f t="shared" si="23"/>
        <v>315</v>
      </c>
      <c r="I246" s="55" t="s">
        <v>386</v>
      </c>
      <c r="J246" s="56" t="s">
        <v>387</v>
      </c>
      <c r="K246" s="55">
        <v>315</v>
      </c>
      <c r="L246" s="55" t="s">
        <v>279</v>
      </c>
      <c r="M246" s="56" t="s">
        <v>259</v>
      </c>
      <c r="N246" s="56"/>
      <c r="O246" s="57" t="s">
        <v>333</v>
      </c>
      <c r="P246" s="57" t="s">
        <v>334</v>
      </c>
    </row>
    <row r="247" spans="1:16" ht="13.5" thickBot="1" x14ac:dyDescent="0.25">
      <c r="A247" s="19" t="str">
        <f t="shared" si="18"/>
        <v> AN 229.431 </v>
      </c>
      <c r="B247" s="6" t="str">
        <f t="shared" si="19"/>
        <v>I</v>
      </c>
      <c r="C247" s="19">
        <f t="shared" si="20"/>
        <v>18205.444</v>
      </c>
      <c r="D247" s="21" t="str">
        <f t="shared" si="21"/>
        <v>vis</v>
      </c>
      <c r="E247" s="54">
        <f>VLOOKUP(C247,Active!C$21:E$970,3,FALSE)</f>
        <v>317.99871415868603</v>
      </c>
      <c r="F247" s="6" t="s">
        <v>229</v>
      </c>
      <c r="G247" s="21" t="str">
        <f t="shared" si="22"/>
        <v>18205.444</v>
      </c>
      <c r="H247" s="19">
        <f t="shared" si="23"/>
        <v>318</v>
      </c>
      <c r="I247" s="55" t="s">
        <v>388</v>
      </c>
      <c r="J247" s="56" t="s">
        <v>389</v>
      </c>
      <c r="K247" s="55">
        <v>318</v>
      </c>
      <c r="L247" s="55" t="s">
        <v>332</v>
      </c>
      <c r="M247" s="56" t="s">
        <v>259</v>
      </c>
      <c r="N247" s="56"/>
      <c r="O247" s="57" t="s">
        <v>333</v>
      </c>
      <c r="P247" s="57" t="s">
        <v>334</v>
      </c>
    </row>
    <row r="248" spans="1:16" ht="13.5" thickBot="1" x14ac:dyDescent="0.25">
      <c r="A248" s="19" t="str">
        <f t="shared" si="18"/>
        <v> AN 229.431 </v>
      </c>
      <c r="B248" s="6" t="str">
        <f t="shared" si="19"/>
        <v>I</v>
      </c>
      <c r="C248" s="19">
        <f t="shared" si="20"/>
        <v>18215.588</v>
      </c>
      <c r="D248" s="21" t="str">
        <f t="shared" si="21"/>
        <v>vis</v>
      </c>
      <c r="E248" s="54">
        <f>VLOOKUP(C248,Active!C$21:E$970,3,FALSE)</f>
        <v>320.99934777335574</v>
      </c>
      <c r="F248" s="6" t="s">
        <v>229</v>
      </c>
      <c r="G248" s="21" t="str">
        <f t="shared" si="22"/>
        <v>18215.588</v>
      </c>
      <c r="H248" s="19">
        <f t="shared" si="23"/>
        <v>321</v>
      </c>
      <c r="I248" s="55" t="s">
        <v>390</v>
      </c>
      <c r="J248" s="56" t="s">
        <v>391</v>
      </c>
      <c r="K248" s="55">
        <v>321</v>
      </c>
      <c r="L248" s="55" t="s">
        <v>274</v>
      </c>
      <c r="M248" s="56" t="s">
        <v>259</v>
      </c>
      <c r="N248" s="56"/>
      <c r="O248" s="57" t="s">
        <v>333</v>
      </c>
      <c r="P248" s="57" t="s">
        <v>334</v>
      </c>
    </row>
    <row r="249" spans="1:16" ht="13.5" thickBot="1" x14ac:dyDescent="0.25">
      <c r="A249" s="19" t="str">
        <f t="shared" si="18"/>
        <v> AN 229.431 </v>
      </c>
      <c r="B249" s="6" t="str">
        <f t="shared" si="19"/>
        <v>I</v>
      </c>
      <c r="C249" s="19">
        <f t="shared" si="20"/>
        <v>18401.521000000001</v>
      </c>
      <c r="D249" s="21" t="str">
        <f t="shared" si="21"/>
        <v>vis</v>
      </c>
      <c r="E249" s="54">
        <f>VLOOKUP(C249,Active!C$21:E$970,3,FALSE)</f>
        <v>375.99903328955992</v>
      </c>
      <c r="F249" s="6" t="s">
        <v>229</v>
      </c>
      <c r="G249" s="21" t="str">
        <f t="shared" si="22"/>
        <v>18401.521</v>
      </c>
      <c r="H249" s="19">
        <f t="shared" si="23"/>
        <v>376</v>
      </c>
      <c r="I249" s="55" t="s">
        <v>392</v>
      </c>
      <c r="J249" s="56" t="s">
        <v>393</v>
      </c>
      <c r="K249" s="55">
        <v>376</v>
      </c>
      <c r="L249" s="55" t="s">
        <v>230</v>
      </c>
      <c r="M249" s="56" t="s">
        <v>259</v>
      </c>
      <c r="N249" s="56"/>
      <c r="O249" s="57" t="s">
        <v>333</v>
      </c>
      <c r="P249" s="57" t="s">
        <v>334</v>
      </c>
    </row>
    <row r="250" spans="1:16" ht="13.5" thickBot="1" x14ac:dyDescent="0.25">
      <c r="A250" s="19" t="str">
        <f t="shared" si="18"/>
        <v> AN 229.431 </v>
      </c>
      <c r="B250" s="6" t="str">
        <f t="shared" si="19"/>
        <v>I</v>
      </c>
      <c r="C250" s="19">
        <f t="shared" si="20"/>
        <v>18455.606</v>
      </c>
      <c r="D250" s="21" t="str">
        <f t="shared" si="21"/>
        <v>vis</v>
      </c>
      <c r="E250" s="54">
        <f>VLOOKUP(C250,Active!C$21:E$970,3,FALSE)</f>
        <v>391.99758110594456</v>
      </c>
      <c r="F250" s="6" t="s">
        <v>229</v>
      </c>
      <c r="G250" s="21" t="str">
        <f t="shared" si="22"/>
        <v>18455.606</v>
      </c>
      <c r="H250" s="19">
        <f t="shared" si="23"/>
        <v>392</v>
      </c>
      <c r="I250" s="55" t="s">
        <v>394</v>
      </c>
      <c r="J250" s="56" t="s">
        <v>395</v>
      </c>
      <c r="K250" s="55">
        <v>392</v>
      </c>
      <c r="L250" s="55" t="s">
        <v>356</v>
      </c>
      <c r="M250" s="56" t="s">
        <v>259</v>
      </c>
      <c r="N250" s="56"/>
      <c r="O250" s="57" t="s">
        <v>333</v>
      </c>
      <c r="P250" s="57" t="s">
        <v>334</v>
      </c>
    </row>
    <row r="251" spans="1:16" ht="13.5" thickBot="1" x14ac:dyDescent="0.25">
      <c r="A251" s="19" t="str">
        <f t="shared" si="18"/>
        <v> AN 229.431 </v>
      </c>
      <c r="B251" s="6" t="str">
        <f t="shared" si="19"/>
        <v>I</v>
      </c>
      <c r="C251" s="19">
        <f t="shared" si="20"/>
        <v>18553.652999999998</v>
      </c>
      <c r="D251" s="21" t="str">
        <f t="shared" si="21"/>
        <v>vis</v>
      </c>
      <c r="E251" s="54">
        <f>VLOOKUP(C251,Active!C$21:E$970,3,FALSE)</f>
        <v>421.00025500356986</v>
      </c>
      <c r="F251" s="6" t="s">
        <v>229</v>
      </c>
      <c r="G251" s="21" t="str">
        <f t="shared" si="22"/>
        <v>18553.653</v>
      </c>
      <c r="H251" s="19">
        <f t="shared" si="23"/>
        <v>421</v>
      </c>
      <c r="I251" s="55" t="s">
        <v>396</v>
      </c>
      <c r="J251" s="56" t="s">
        <v>397</v>
      </c>
      <c r="K251" s="55">
        <v>421</v>
      </c>
      <c r="L251" s="55" t="s">
        <v>279</v>
      </c>
      <c r="M251" s="56" t="s">
        <v>259</v>
      </c>
      <c r="N251" s="56"/>
      <c r="O251" s="57" t="s">
        <v>333</v>
      </c>
      <c r="P251" s="57" t="s">
        <v>334</v>
      </c>
    </row>
    <row r="252" spans="1:16" ht="13.5" thickBot="1" x14ac:dyDescent="0.25">
      <c r="A252" s="19" t="str">
        <f t="shared" si="18"/>
        <v> HB 915.35 </v>
      </c>
      <c r="B252" s="6" t="str">
        <f t="shared" si="19"/>
        <v>I</v>
      </c>
      <c r="C252" s="19">
        <f t="shared" si="20"/>
        <v>18600.9833</v>
      </c>
      <c r="D252" s="21" t="str">
        <f t="shared" si="21"/>
        <v>vis</v>
      </c>
      <c r="E252" s="54">
        <f>VLOOKUP(C252,Active!C$21:E$970,3,FALSE)</f>
        <v>435.00073698034464</v>
      </c>
      <c r="F252" s="6" t="s">
        <v>229</v>
      </c>
      <c r="G252" s="21" t="str">
        <f t="shared" si="22"/>
        <v>18600.9833</v>
      </c>
      <c r="H252" s="19">
        <f t="shared" si="23"/>
        <v>435</v>
      </c>
      <c r="I252" s="55" t="s">
        <v>398</v>
      </c>
      <c r="J252" s="56" t="s">
        <v>399</v>
      </c>
      <c r="K252" s="55">
        <v>435</v>
      </c>
      <c r="L252" s="55" t="s">
        <v>400</v>
      </c>
      <c r="M252" s="56" t="s">
        <v>231</v>
      </c>
      <c r="N252" s="56"/>
      <c r="O252" s="57" t="s">
        <v>265</v>
      </c>
      <c r="P252" s="57" t="s">
        <v>266</v>
      </c>
    </row>
    <row r="253" spans="1:16" ht="13.5" thickBot="1" x14ac:dyDescent="0.25">
      <c r="A253" s="19" t="str">
        <f t="shared" si="18"/>
        <v> AAC 3.21 </v>
      </c>
      <c r="B253" s="6" t="str">
        <f t="shared" si="19"/>
        <v>I</v>
      </c>
      <c r="C253" s="19">
        <f t="shared" si="20"/>
        <v>18621.271000000001</v>
      </c>
      <c r="D253" s="21" t="str">
        <f t="shared" si="21"/>
        <v>vis</v>
      </c>
      <c r="E253" s="54">
        <f>VLOOKUP(C253,Active!C$21:E$970,3,FALSE)</f>
        <v>441.00191546854813</v>
      </c>
      <c r="F253" s="6" t="s">
        <v>229</v>
      </c>
      <c r="G253" s="21" t="str">
        <f t="shared" si="22"/>
        <v>18621.271</v>
      </c>
      <c r="H253" s="19">
        <f t="shared" si="23"/>
        <v>441</v>
      </c>
      <c r="I253" s="55" t="s">
        <v>401</v>
      </c>
      <c r="J253" s="56" t="s">
        <v>402</v>
      </c>
      <c r="K253" s="55">
        <v>441</v>
      </c>
      <c r="L253" s="55" t="s">
        <v>249</v>
      </c>
      <c r="M253" s="56" t="s">
        <v>259</v>
      </c>
      <c r="N253" s="56"/>
      <c r="O253" s="57" t="s">
        <v>403</v>
      </c>
      <c r="P253" s="57" t="s">
        <v>404</v>
      </c>
    </row>
    <row r="254" spans="1:16" ht="13.5" thickBot="1" x14ac:dyDescent="0.25">
      <c r="A254" s="19" t="str">
        <f t="shared" si="18"/>
        <v> AN 229.431 </v>
      </c>
      <c r="B254" s="6" t="str">
        <f t="shared" si="19"/>
        <v>I</v>
      </c>
      <c r="C254" s="19">
        <f t="shared" si="20"/>
        <v>18898.477999999999</v>
      </c>
      <c r="D254" s="21" t="str">
        <f t="shared" si="21"/>
        <v>vis</v>
      </c>
      <c r="E254" s="54">
        <f>VLOOKUP(C254,Active!C$21:E$970,3,FALSE)</f>
        <v>523.00079583346587</v>
      </c>
      <c r="F254" s="6" t="s">
        <v>229</v>
      </c>
      <c r="G254" s="21" t="str">
        <f t="shared" si="22"/>
        <v>18898.478</v>
      </c>
      <c r="H254" s="19">
        <f t="shared" si="23"/>
        <v>523</v>
      </c>
      <c r="I254" s="55" t="s">
        <v>405</v>
      </c>
      <c r="J254" s="56" t="s">
        <v>406</v>
      </c>
      <c r="K254" s="55">
        <v>523</v>
      </c>
      <c r="L254" s="55" t="s">
        <v>291</v>
      </c>
      <c r="M254" s="56" t="s">
        <v>259</v>
      </c>
      <c r="N254" s="56"/>
      <c r="O254" s="57" t="s">
        <v>333</v>
      </c>
      <c r="P254" s="57" t="s">
        <v>334</v>
      </c>
    </row>
    <row r="255" spans="1:16" ht="13.5" thickBot="1" x14ac:dyDescent="0.25">
      <c r="A255" s="19" t="str">
        <f t="shared" si="18"/>
        <v> AN 229.431 </v>
      </c>
      <c r="B255" s="6" t="str">
        <f t="shared" si="19"/>
        <v>I</v>
      </c>
      <c r="C255" s="19">
        <f t="shared" si="20"/>
        <v>18952.562999999998</v>
      </c>
      <c r="D255" s="21" t="str">
        <f t="shared" si="21"/>
        <v>vis</v>
      </c>
      <c r="E255" s="54">
        <f>VLOOKUP(C255,Active!C$21:E$970,3,FALSE)</f>
        <v>538.99934364985052</v>
      </c>
      <c r="F255" s="6" t="s">
        <v>229</v>
      </c>
      <c r="G255" s="21" t="str">
        <f t="shared" si="22"/>
        <v>18952.563</v>
      </c>
      <c r="H255" s="19">
        <f t="shared" si="23"/>
        <v>539</v>
      </c>
      <c r="I255" s="55" t="s">
        <v>407</v>
      </c>
      <c r="J255" s="56" t="s">
        <v>408</v>
      </c>
      <c r="K255" s="55">
        <v>539</v>
      </c>
      <c r="L255" s="55" t="s">
        <v>274</v>
      </c>
      <c r="M255" s="56" t="s">
        <v>259</v>
      </c>
      <c r="N255" s="56"/>
      <c r="O255" s="57" t="s">
        <v>333</v>
      </c>
      <c r="P255" s="57" t="s">
        <v>334</v>
      </c>
    </row>
    <row r="256" spans="1:16" ht="13.5" thickBot="1" x14ac:dyDescent="0.25">
      <c r="A256" s="19" t="str">
        <f t="shared" si="18"/>
        <v> AN 229.431 </v>
      </c>
      <c r="B256" s="6" t="str">
        <f t="shared" si="19"/>
        <v>I</v>
      </c>
      <c r="C256" s="19">
        <f t="shared" si="20"/>
        <v>18969.473000000002</v>
      </c>
      <c r="D256" s="21" t="str">
        <f t="shared" si="21"/>
        <v>vis</v>
      </c>
      <c r="E256" s="54">
        <f>VLOOKUP(C256,Active!C$21:E$970,3,FALSE)</f>
        <v>544.0013856869241</v>
      </c>
      <c r="F256" s="6" t="s">
        <v>229</v>
      </c>
      <c r="G256" s="21" t="str">
        <f t="shared" si="22"/>
        <v>18969.473</v>
      </c>
      <c r="H256" s="19">
        <f t="shared" si="23"/>
        <v>544</v>
      </c>
      <c r="I256" s="55" t="s">
        <v>409</v>
      </c>
      <c r="J256" s="56" t="s">
        <v>410</v>
      </c>
      <c r="K256" s="55">
        <v>544</v>
      </c>
      <c r="L256" s="55" t="s">
        <v>351</v>
      </c>
      <c r="M256" s="56" t="s">
        <v>259</v>
      </c>
      <c r="N256" s="56"/>
      <c r="O256" s="57" t="s">
        <v>333</v>
      </c>
      <c r="P256" s="57" t="s">
        <v>334</v>
      </c>
    </row>
    <row r="257" spans="1:16" ht="13.5" thickBot="1" x14ac:dyDescent="0.25">
      <c r="A257" s="19" t="str">
        <f t="shared" si="18"/>
        <v> AN 229.431 </v>
      </c>
      <c r="B257" s="6" t="str">
        <f t="shared" si="19"/>
        <v>I</v>
      </c>
      <c r="C257" s="19">
        <f t="shared" si="20"/>
        <v>18986.366999999998</v>
      </c>
      <c r="D257" s="21" t="str">
        <f t="shared" si="21"/>
        <v>vis</v>
      </c>
      <c r="E257" s="54">
        <f>VLOOKUP(C257,Active!C$21:E$970,3,FALSE)</f>
        <v>548.99869486340469</v>
      </c>
      <c r="F257" s="6" t="s">
        <v>229</v>
      </c>
      <c r="G257" s="21" t="str">
        <f t="shared" si="22"/>
        <v>18986.367</v>
      </c>
      <c r="H257" s="19">
        <f t="shared" si="23"/>
        <v>549</v>
      </c>
      <c r="I257" s="55" t="s">
        <v>411</v>
      </c>
      <c r="J257" s="56" t="s">
        <v>412</v>
      </c>
      <c r="K257" s="55">
        <v>549</v>
      </c>
      <c r="L257" s="55" t="s">
        <v>332</v>
      </c>
      <c r="M257" s="56" t="s">
        <v>259</v>
      </c>
      <c r="N257" s="56"/>
      <c r="O257" s="57" t="s">
        <v>333</v>
      </c>
      <c r="P257" s="57" t="s">
        <v>334</v>
      </c>
    </row>
    <row r="258" spans="1:16" ht="13.5" thickBot="1" x14ac:dyDescent="0.25">
      <c r="A258" s="19" t="str">
        <f t="shared" si="18"/>
        <v> AN 192.201 </v>
      </c>
      <c r="B258" s="6" t="str">
        <f t="shared" si="19"/>
        <v>I</v>
      </c>
      <c r="C258" s="19">
        <f t="shared" si="20"/>
        <v>19297.385999999999</v>
      </c>
      <c r="D258" s="21" t="str">
        <f t="shared" si="21"/>
        <v>vis</v>
      </c>
      <c r="E258" s="54">
        <f>VLOOKUP(C258,Active!C$21:E$970,3,FALSE)</f>
        <v>640.99929287217253</v>
      </c>
      <c r="F258" s="6" t="s">
        <v>229</v>
      </c>
      <c r="G258" s="21" t="str">
        <f t="shared" si="22"/>
        <v>19297.386</v>
      </c>
      <c r="H258" s="19">
        <f t="shared" si="23"/>
        <v>641</v>
      </c>
      <c r="I258" s="55" t="s">
        <v>413</v>
      </c>
      <c r="J258" s="56" t="s">
        <v>414</v>
      </c>
      <c r="K258" s="55">
        <v>641</v>
      </c>
      <c r="L258" s="55" t="s">
        <v>274</v>
      </c>
      <c r="M258" s="56" t="s">
        <v>259</v>
      </c>
      <c r="N258" s="56"/>
      <c r="O258" s="57" t="s">
        <v>415</v>
      </c>
      <c r="P258" s="57" t="s">
        <v>416</v>
      </c>
    </row>
    <row r="259" spans="1:16" ht="13.5" thickBot="1" x14ac:dyDescent="0.25">
      <c r="A259" s="19" t="str">
        <f t="shared" si="18"/>
        <v> HB 915.35 </v>
      </c>
      <c r="B259" s="6" t="str">
        <f t="shared" si="19"/>
        <v>I</v>
      </c>
      <c r="C259" s="19">
        <f t="shared" si="20"/>
        <v>19523.887999999999</v>
      </c>
      <c r="D259" s="21" t="str">
        <f t="shared" si="21"/>
        <v>vis</v>
      </c>
      <c r="E259" s="54">
        <f>VLOOKUP(C259,Active!C$21:E$970,3,FALSE)</f>
        <v>707.9994422205466</v>
      </c>
      <c r="F259" s="6" t="s">
        <v>229</v>
      </c>
      <c r="G259" s="21" t="str">
        <f t="shared" si="22"/>
        <v>19523.8880</v>
      </c>
      <c r="H259" s="19">
        <f t="shared" si="23"/>
        <v>708</v>
      </c>
      <c r="I259" s="55" t="s">
        <v>417</v>
      </c>
      <c r="J259" s="56" t="s">
        <v>418</v>
      </c>
      <c r="K259" s="55">
        <v>708</v>
      </c>
      <c r="L259" s="55" t="s">
        <v>419</v>
      </c>
      <c r="M259" s="56" t="s">
        <v>231</v>
      </c>
      <c r="N259" s="56"/>
      <c r="O259" s="57" t="s">
        <v>265</v>
      </c>
      <c r="P259" s="57" t="s">
        <v>266</v>
      </c>
    </row>
    <row r="260" spans="1:16" ht="13.5" thickBot="1" x14ac:dyDescent="0.25">
      <c r="A260" s="19" t="str">
        <f t="shared" si="18"/>
        <v> AN 200.53 </v>
      </c>
      <c r="B260" s="6" t="str">
        <f t="shared" si="19"/>
        <v>I</v>
      </c>
      <c r="C260" s="19">
        <f t="shared" si="20"/>
        <v>19652.347000000002</v>
      </c>
      <c r="D260" s="21" t="str">
        <f t="shared" si="21"/>
        <v>vis</v>
      </c>
      <c r="E260" s="54">
        <f>VLOOKUP(C260,Active!C$21:E$970,3,FALSE)</f>
        <v>745.99810088644335</v>
      </c>
      <c r="F260" s="6" t="s">
        <v>229</v>
      </c>
      <c r="G260" s="21" t="str">
        <f t="shared" si="22"/>
        <v>19652.347</v>
      </c>
      <c r="H260" s="19">
        <f t="shared" si="23"/>
        <v>746</v>
      </c>
      <c r="I260" s="55" t="s">
        <v>420</v>
      </c>
      <c r="J260" s="56" t="s">
        <v>421</v>
      </c>
      <c r="K260" s="55">
        <v>746</v>
      </c>
      <c r="L260" s="55" t="s">
        <v>385</v>
      </c>
      <c r="M260" s="56" t="s">
        <v>259</v>
      </c>
      <c r="N260" s="56"/>
      <c r="O260" s="57" t="s">
        <v>422</v>
      </c>
      <c r="P260" s="57" t="s">
        <v>423</v>
      </c>
    </row>
    <row r="261" spans="1:16" ht="13.5" thickBot="1" x14ac:dyDescent="0.25">
      <c r="A261" s="19" t="str">
        <f t="shared" si="18"/>
        <v> CMWO 401 </v>
      </c>
      <c r="B261" s="6" t="str">
        <f t="shared" si="19"/>
        <v>I</v>
      </c>
      <c r="C261" s="19">
        <f t="shared" si="20"/>
        <v>19689.545999999998</v>
      </c>
      <c r="D261" s="21" t="str">
        <f t="shared" si="21"/>
        <v>vis</v>
      </c>
      <c r="E261" s="54">
        <f>VLOOKUP(C261,Active!C$21:E$970,3,FALSE)</f>
        <v>757.00170595664122</v>
      </c>
      <c r="F261" s="6" t="s">
        <v>229</v>
      </c>
      <c r="G261" s="21" t="str">
        <f t="shared" si="22"/>
        <v>19689.546</v>
      </c>
      <c r="H261" s="19">
        <f t="shared" si="23"/>
        <v>757</v>
      </c>
      <c r="I261" s="55" t="s">
        <v>424</v>
      </c>
      <c r="J261" s="56" t="s">
        <v>425</v>
      </c>
      <c r="K261" s="55">
        <v>757</v>
      </c>
      <c r="L261" s="55" t="s">
        <v>249</v>
      </c>
      <c r="M261" s="56" t="s">
        <v>259</v>
      </c>
      <c r="N261" s="56"/>
      <c r="O261" s="57" t="s">
        <v>426</v>
      </c>
      <c r="P261" s="57" t="s">
        <v>276</v>
      </c>
    </row>
    <row r="262" spans="1:16" ht="13.5" thickBot="1" x14ac:dyDescent="0.25">
      <c r="A262" s="19" t="str">
        <f t="shared" si="18"/>
        <v> GUL II.197 </v>
      </c>
      <c r="B262" s="6" t="str">
        <f t="shared" si="19"/>
        <v>I</v>
      </c>
      <c r="C262" s="19">
        <f t="shared" si="20"/>
        <v>19689.550999999999</v>
      </c>
      <c r="D262" s="21" t="str">
        <f t="shared" si="21"/>
        <v>vis</v>
      </c>
      <c r="E262" s="54">
        <f>VLOOKUP(C262,Active!C$21:E$970,3,FALSE)</f>
        <v>757.00318497557623</v>
      </c>
      <c r="F262" s="6" t="s">
        <v>229</v>
      </c>
      <c r="G262" s="21" t="str">
        <f t="shared" si="22"/>
        <v>19689.551</v>
      </c>
      <c r="H262" s="19">
        <f t="shared" si="23"/>
        <v>757</v>
      </c>
      <c r="I262" s="55" t="s">
        <v>427</v>
      </c>
      <c r="J262" s="56" t="s">
        <v>428</v>
      </c>
      <c r="K262" s="55">
        <v>757</v>
      </c>
      <c r="L262" s="55" t="s">
        <v>429</v>
      </c>
      <c r="M262" s="56" t="s">
        <v>259</v>
      </c>
      <c r="N262" s="56"/>
      <c r="O262" s="57" t="s">
        <v>430</v>
      </c>
      <c r="P262" s="57" t="s">
        <v>431</v>
      </c>
    </row>
    <row r="263" spans="1:16" ht="13.5" thickBot="1" x14ac:dyDescent="0.25">
      <c r="A263" s="19" t="str">
        <f t="shared" si="18"/>
        <v> CNAP 7.42 </v>
      </c>
      <c r="B263" s="6" t="str">
        <f t="shared" si="19"/>
        <v>I</v>
      </c>
      <c r="C263" s="19">
        <f t="shared" si="20"/>
        <v>19987.036</v>
      </c>
      <c r="D263" s="21" t="str">
        <f t="shared" si="21"/>
        <v>vis</v>
      </c>
      <c r="E263" s="54">
        <f>VLOOKUP(C263,Active!C$21:E$970,3,FALSE)</f>
        <v>845.00037453196455</v>
      </c>
      <c r="F263" s="6" t="s">
        <v>229</v>
      </c>
      <c r="G263" s="21" t="str">
        <f t="shared" si="22"/>
        <v>19987.036</v>
      </c>
      <c r="H263" s="19">
        <f t="shared" si="23"/>
        <v>845</v>
      </c>
      <c r="I263" s="55" t="s">
        <v>432</v>
      </c>
      <c r="J263" s="56" t="s">
        <v>433</v>
      </c>
      <c r="K263" s="55">
        <v>845</v>
      </c>
      <c r="L263" s="55" t="s">
        <v>279</v>
      </c>
      <c r="M263" s="56" t="s">
        <v>259</v>
      </c>
      <c r="N263" s="56"/>
      <c r="O263" s="57" t="s">
        <v>434</v>
      </c>
      <c r="P263" s="57" t="s">
        <v>435</v>
      </c>
    </row>
    <row r="264" spans="1:16" ht="13.5" thickBot="1" x14ac:dyDescent="0.25">
      <c r="A264" s="19" t="str">
        <f t="shared" si="18"/>
        <v> AN 197.317 </v>
      </c>
      <c r="B264" s="6" t="str">
        <f t="shared" si="19"/>
        <v>I</v>
      </c>
      <c r="C264" s="19">
        <f t="shared" si="20"/>
        <v>20007.303</v>
      </c>
      <c r="D264" s="21" t="str">
        <f t="shared" si="21"/>
        <v>vis</v>
      </c>
      <c r="E264" s="54">
        <f>VLOOKUP(C264,Active!C$21:E$970,3,FALSE)</f>
        <v>850.99542988177825</v>
      </c>
      <c r="F264" s="6" t="str">
        <f>LEFT(M264,1)</f>
        <v>V</v>
      </c>
      <c r="G264" s="21" t="str">
        <f t="shared" si="22"/>
        <v>20007.303</v>
      </c>
      <c r="H264" s="19">
        <f t="shared" si="23"/>
        <v>851</v>
      </c>
      <c r="I264" s="55" t="s">
        <v>436</v>
      </c>
      <c r="J264" s="56" t="s">
        <v>437</v>
      </c>
      <c r="K264" s="55">
        <v>851</v>
      </c>
      <c r="L264" s="55" t="s">
        <v>438</v>
      </c>
      <c r="M264" s="56" t="s">
        <v>259</v>
      </c>
      <c r="N264" s="56"/>
      <c r="O264" s="57" t="s">
        <v>439</v>
      </c>
      <c r="P264" s="57" t="s">
        <v>440</v>
      </c>
    </row>
    <row r="265" spans="1:16" ht="13.5" thickBot="1" x14ac:dyDescent="0.25">
      <c r="A265" s="19" t="str">
        <f t="shared" si="18"/>
        <v> AN 200.163 </v>
      </c>
      <c r="B265" s="6" t="str">
        <f t="shared" si="19"/>
        <v>I</v>
      </c>
      <c r="C265" s="19">
        <f t="shared" si="20"/>
        <v>20007.32</v>
      </c>
      <c r="D265" s="21" t="str">
        <f t="shared" si="21"/>
        <v>vis</v>
      </c>
      <c r="E265" s="54">
        <f>VLOOKUP(C265,Active!C$21:E$970,3,FALSE)</f>
        <v>851.0004585461561</v>
      </c>
      <c r="F265" s="6" t="str">
        <f>LEFT(M265,1)</f>
        <v>V</v>
      </c>
      <c r="G265" s="21" t="str">
        <f t="shared" si="22"/>
        <v>20007.320</v>
      </c>
      <c r="H265" s="19">
        <f t="shared" si="23"/>
        <v>851</v>
      </c>
      <c r="I265" s="55" t="s">
        <v>441</v>
      </c>
      <c r="J265" s="56" t="s">
        <v>442</v>
      </c>
      <c r="K265" s="55">
        <v>851</v>
      </c>
      <c r="L265" s="55" t="s">
        <v>323</v>
      </c>
      <c r="M265" s="56" t="s">
        <v>259</v>
      </c>
      <c r="N265" s="56"/>
      <c r="O265" s="57" t="s">
        <v>415</v>
      </c>
      <c r="P265" s="57" t="s">
        <v>443</v>
      </c>
    </row>
    <row r="266" spans="1:16" ht="13.5" thickBot="1" x14ac:dyDescent="0.25">
      <c r="A266" s="19" t="str">
        <f t="shared" si="18"/>
        <v> AN 197.317 </v>
      </c>
      <c r="B266" s="6" t="str">
        <f t="shared" si="19"/>
        <v>I</v>
      </c>
      <c r="C266" s="19">
        <f t="shared" si="20"/>
        <v>20034.351999999999</v>
      </c>
      <c r="D266" s="21" t="str">
        <f t="shared" si="21"/>
        <v>vis</v>
      </c>
      <c r="E266" s="54">
        <f>VLOOKUP(C266,Active!C$21:E$970,3,FALSE)</f>
        <v>858.99662651458539</v>
      </c>
      <c r="F266" s="6" t="str">
        <f>LEFT(M266,1)</f>
        <v>V</v>
      </c>
      <c r="G266" s="21" t="str">
        <f t="shared" si="22"/>
        <v>20034.352</v>
      </c>
      <c r="H266" s="19">
        <f t="shared" si="23"/>
        <v>859</v>
      </c>
      <c r="I266" s="55" t="s">
        <v>444</v>
      </c>
      <c r="J266" s="56" t="s">
        <v>445</v>
      </c>
      <c r="K266" s="55">
        <v>859</v>
      </c>
      <c r="L266" s="55" t="s">
        <v>341</v>
      </c>
      <c r="M266" s="56" t="s">
        <v>259</v>
      </c>
      <c r="N266" s="56"/>
      <c r="O266" s="57" t="s">
        <v>439</v>
      </c>
      <c r="P266" s="57" t="s">
        <v>440</v>
      </c>
    </row>
    <row r="267" spans="1:16" ht="13.5" thickBot="1" x14ac:dyDescent="0.25">
      <c r="A267" s="19" t="str">
        <f t="shared" ref="A267:A330" si="24">P267</f>
        <v> AN 200.163 </v>
      </c>
      <c r="B267" s="6" t="str">
        <f t="shared" ref="B267:B330" si="25">IF(H267=INT(H267),"I","II")</f>
        <v>I</v>
      </c>
      <c r="C267" s="19">
        <f t="shared" ref="C267:C330" si="26">1*G267</f>
        <v>20034.365000000002</v>
      </c>
      <c r="D267" s="21" t="str">
        <f t="shared" ref="D267:D330" si="27">VLOOKUP(F267,I$1:J$5,2,FALSE)</f>
        <v>vis</v>
      </c>
      <c r="E267" s="54">
        <f>VLOOKUP(C267,Active!C$21:E$970,3,FALSE)</f>
        <v>859.00047196381638</v>
      </c>
      <c r="F267" s="6" t="str">
        <f>LEFT(M267,1)</f>
        <v>V</v>
      </c>
      <c r="G267" s="21" t="str">
        <f t="shared" ref="G267:G330" si="28">MID(I267,3,LEN(I267)-3)</f>
        <v>20034.365</v>
      </c>
      <c r="H267" s="19">
        <f t="shared" ref="H267:H330" si="29">1*K267</f>
        <v>859</v>
      </c>
      <c r="I267" s="55" t="s">
        <v>446</v>
      </c>
      <c r="J267" s="56" t="s">
        <v>447</v>
      </c>
      <c r="K267" s="55">
        <v>859</v>
      </c>
      <c r="L267" s="55" t="s">
        <v>323</v>
      </c>
      <c r="M267" s="56" t="s">
        <v>259</v>
      </c>
      <c r="N267" s="56"/>
      <c r="O267" s="57" t="s">
        <v>415</v>
      </c>
      <c r="P267" s="57" t="s">
        <v>443</v>
      </c>
    </row>
    <row r="268" spans="1:16" ht="13.5" thickBot="1" x14ac:dyDescent="0.25">
      <c r="A268" s="19" t="str">
        <f t="shared" si="24"/>
        <v> HB 915.35 </v>
      </c>
      <c r="B268" s="6" t="str">
        <f t="shared" si="25"/>
        <v>I</v>
      </c>
      <c r="C268" s="19">
        <f t="shared" si="26"/>
        <v>20460.3259</v>
      </c>
      <c r="D268" s="21" t="str">
        <f t="shared" si="27"/>
        <v>pg</v>
      </c>
      <c r="E268" s="54">
        <f>VLOOKUP(C268,Active!C$21:E$970,3,FALSE)</f>
        <v>985.0013192700992</v>
      </c>
      <c r="F268" s="6" t="str">
        <f>LEFT(M268,1)</f>
        <v>F</v>
      </c>
      <c r="G268" s="21" t="str">
        <f t="shared" si="28"/>
        <v>20460.3259</v>
      </c>
      <c r="H268" s="19">
        <f t="shared" si="29"/>
        <v>985</v>
      </c>
      <c r="I268" s="55" t="s">
        <v>448</v>
      </c>
      <c r="J268" s="56" t="s">
        <v>449</v>
      </c>
      <c r="K268" s="55">
        <v>985</v>
      </c>
      <c r="L268" s="55" t="s">
        <v>450</v>
      </c>
      <c r="M268" s="56" t="s">
        <v>231</v>
      </c>
      <c r="N268" s="56"/>
      <c r="O268" s="57" t="s">
        <v>265</v>
      </c>
      <c r="P268" s="57" t="s">
        <v>266</v>
      </c>
    </row>
    <row r="269" spans="1:16" ht="13.5" thickBot="1" x14ac:dyDescent="0.25">
      <c r="A269" s="19" t="str">
        <f t="shared" si="24"/>
        <v> AOLD 13.62 </v>
      </c>
      <c r="B269" s="6" t="str">
        <f t="shared" si="25"/>
        <v>I</v>
      </c>
      <c r="C269" s="19">
        <f t="shared" si="26"/>
        <v>21180.403999999999</v>
      </c>
      <c r="D269" s="21" t="str">
        <f t="shared" si="27"/>
        <v>vis</v>
      </c>
      <c r="E269" s="54">
        <f>VLOOKUP(C269,Active!C$21:E$970,3,FALSE)</f>
        <v>1198.0031481391304</v>
      </c>
      <c r="F269" s="6" t="s">
        <v>229</v>
      </c>
      <c r="G269" s="21" t="str">
        <f t="shared" si="28"/>
        <v>21180.404</v>
      </c>
      <c r="H269" s="19">
        <f t="shared" si="29"/>
        <v>1198</v>
      </c>
      <c r="I269" s="55" t="s">
        <v>451</v>
      </c>
      <c r="J269" s="56" t="s">
        <v>452</v>
      </c>
      <c r="K269" s="55">
        <v>1198</v>
      </c>
      <c r="L269" s="55" t="s">
        <v>429</v>
      </c>
      <c r="M269" s="56" t="s">
        <v>259</v>
      </c>
      <c r="N269" s="56"/>
      <c r="O269" s="57" t="s">
        <v>453</v>
      </c>
      <c r="P269" s="57" t="s">
        <v>454</v>
      </c>
    </row>
    <row r="270" spans="1:16" ht="13.5" thickBot="1" x14ac:dyDescent="0.25">
      <c r="A270" s="19" t="str">
        <f t="shared" si="24"/>
        <v> HB 915.35 </v>
      </c>
      <c r="B270" s="6" t="str">
        <f t="shared" si="25"/>
        <v>I</v>
      </c>
      <c r="C270" s="19">
        <f t="shared" si="26"/>
        <v>21369.7104</v>
      </c>
      <c r="D270" s="21" t="str">
        <f t="shared" si="27"/>
        <v>vis</v>
      </c>
      <c r="E270" s="54">
        <f>VLOOKUP(C270,Active!C$21:E$970,3,FALSE)</f>
        <v>1254.0006981501815</v>
      </c>
      <c r="F270" s="6" t="s">
        <v>229</v>
      </c>
      <c r="G270" s="21" t="str">
        <f t="shared" si="28"/>
        <v>21369.7104</v>
      </c>
      <c r="H270" s="19">
        <f t="shared" si="29"/>
        <v>1254</v>
      </c>
      <c r="I270" s="55" t="s">
        <v>455</v>
      </c>
      <c r="J270" s="56" t="s">
        <v>456</v>
      </c>
      <c r="K270" s="55">
        <v>1254</v>
      </c>
      <c r="L270" s="55" t="s">
        <v>457</v>
      </c>
      <c r="M270" s="56" t="s">
        <v>231</v>
      </c>
      <c r="N270" s="56"/>
      <c r="O270" s="57" t="s">
        <v>265</v>
      </c>
      <c r="P270" s="57" t="s">
        <v>266</v>
      </c>
    </row>
    <row r="271" spans="1:16" ht="13.5" thickBot="1" x14ac:dyDescent="0.25">
      <c r="A271" s="19" t="str">
        <f t="shared" si="24"/>
        <v> PZ 10.271 </v>
      </c>
      <c r="B271" s="6" t="str">
        <f t="shared" si="25"/>
        <v>I</v>
      </c>
      <c r="C271" s="19">
        <f t="shared" si="26"/>
        <v>22424.469000000001</v>
      </c>
      <c r="D271" s="21" t="str">
        <f t="shared" si="27"/>
        <v>vis</v>
      </c>
      <c r="E271" s="54">
        <f>VLOOKUP(C271,Active!C$21:E$970,3,FALSE)</f>
        <v>1566.002286332546</v>
      </c>
      <c r="F271" s="6" t="s">
        <v>229</v>
      </c>
      <c r="G271" s="21" t="str">
        <f t="shared" si="28"/>
        <v>22424.469</v>
      </c>
      <c r="H271" s="19">
        <f t="shared" si="29"/>
        <v>1566</v>
      </c>
      <c r="I271" s="55" t="s">
        <v>458</v>
      </c>
      <c r="J271" s="56" t="s">
        <v>459</v>
      </c>
      <c r="K271" s="55">
        <v>1566</v>
      </c>
      <c r="L271" s="55" t="s">
        <v>258</v>
      </c>
      <c r="M271" s="56" t="s">
        <v>259</v>
      </c>
      <c r="N271" s="56"/>
      <c r="O271" s="57" t="s">
        <v>460</v>
      </c>
      <c r="P271" s="57" t="s">
        <v>461</v>
      </c>
    </row>
    <row r="272" spans="1:16" ht="13.5" thickBot="1" x14ac:dyDescent="0.25">
      <c r="A272" s="19" t="str">
        <f t="shared" si="24"/>
        <v> HB 915.35 </v>
      </c>
      <c r="B272" s="6" t="str">
        <f t="shared" si="25"/>
        <v>I</v>
      </c>
      <c r="C272" s="19">
        <f t="shared" si="26"/>
        <v>22613.7824</v>
      </c>
      <c r="D272" s="21" t="str">
        <f t="shared" si="27"/>
        <v>vis</v>
      </c>
      <c r="E272" s="54">
        <f>VLOOKUP(C272,Active!C$21:E$970,3,FALSE)</f>
        <v>1622.0019069701052</v>
      </c>
      <c r="F272" s="6" t="s">
        <v>229</v>
      </c>
      <c r="G272" s="21" t="str">
        <f t="shared" si="28"/>
        <v>22613.7824</v>
      </c>
      <c r="H272" s="19">
        <f t="shared" si="29"/>
        <v>1622</v>
      </c>
      <c r="I272" s="55" t="s">
        <v>462</v>
      </c>
      <c r="J272" s="56" t="s">
        <v>463</v>
      </c>
      <c r="K272" s="55">
        <v>1622</v>
      </c>
      <c r="L272" s="55" t="s">
        <v>464</v>
      </c>
      <c r="M272" s="56" t="s">
        <v>231</v>
      </c>
      <c r="N272" s="56"/>
      <c r="O272" s="57" t="s">
        <v>265</v>
      </c>
      <c r="P272" s="57" t="s">
        <v>266</v>
      </c>
    </row>
    <row r="273" spans="1:16" ht="13.5" thickBot="1" x14ac:dyDescent="0.25">
      <c r="A273" s="19" t="str">
        <f t="shared" si="24"/>
        <v> BZ 4.43 </v>
      </c>
      <c r="B273" s="6" t="str">
        <f t="shared" si="25"/>
        <v>I</v>
      </c>
      <c r="C273" s="19">
        <f t="shared" si="26"/>
        <v>23303.444</v>
      </c>
      <c r="D273" s="21" t="str">
        <f t="shared" si="27"/>
        <v>vis</v>
      </c>
      <c r="E273" s="54">
        <f>VLOOKUP(C273,Active!C$21:E$970,3,FALSE)</f>
        <v>1826.0064199538251</v>
      </c>
      <c r="F273" s="6" t="s">
        <v>229</v>
      </c>
      <c r="G273" s="21" t="str">
        <f t="shared" si="28"/>
        <v>23303.444</v>
      </c>
      <c r="H273" s="19">
        <f t="shared" si="29"/>
        <v>1826</v>
      </c>
      <c r="I273" s="55" t="s">
        <v>465</v>
      </c>
      <c r="J273" s="56" t="s">
        <v>466</v>
      </c>
      <c r="K273" s="55">
        <v>1826</v>
      </c>
      <c r="L273" s="55" t="s">
        <v>467</v>
      </c>
      <c r="M273" s="56" t="s">
        <v>259</v>
      </c>
      <c r="N273" s="56"/>
      <c r="O273" s="57" t="s">
        <v>468</v>
      </c>
      <c r="P273" s="57" t="s">
        <v>469</v>
      </c>
    </row>
    <row r="274" spans="1:16" ht="13.5" thickBot="1" x14ac:dyDescent="0.25">
      <c r="A274" s="19" t="str">
        <f t="shared" si="24"/>
        <v> BZ 4.50 </v>
      </c>
      <c r="B274" s="6" t="str">
        <f t="shared" si="25"/>
        <v>I</v>
      </c>
      <c r="C274" s="19">
        <f t="shared" si="26"/>
        <v>23320.34</v>
      </c>
      <c r="D274" s="21" t="str">
        <f t="shared" si="27"/>
        <v>vis</v>
      </c>
      <c r="E274" s="54">
        <f>VLOOKUP(C274,Active!C$21:E$970,3,FALSE)</f>
        <v>1831.0043207378806</v>
      </c>
      <c r="F274" s="6" t="s">
        <v>229</v>
      </c>
      <c r="G274" s="21" t="str">
        <f t="shared" si="28"/>
        <v>23320.340</v>
      </c>
      <c r="H274" s="19">
        <f t="shared" si="29"/>
        <v>1831</v>
      </c>
      <c r="I274" s="55" t="s">
        <v>470</v>
      </c>
      <c r="J274" s="56" t="s">
        <v>471</v>
      </c>
      <c r="K274" s="55">
        <v>1831</v>
      </c>
      <c r="L274" s="55" t="s">
        <v>472</v>
      </c>
      <c r="M274" s="56" t="s">
        <v>259</v>
      </c>
      <c r="N274" s="56"/>
      <c r="O274" s="57" t="s">
        <v>473</v>
      </c>
      <c r="P274" s="57" t="s">
        <v>474</v>
      </c>
    </row>
    <row r="275" spans="1:16" ht="13.5" thickBot="1" x14ac:dyDescent="0.25">
      <c r="A275" s="19" t="str">
        <f t="shared" si="24"/>
        <v> HB 915.35 </v>
      </c>
      <c r="B275" s="6" t="str">
        <f t="shared" si="25"/>
        <v>I</v>
      </c>
      <c r="C275" s="19">
        <f t="shared" si="26"/>
        <v>23364.285599999999</v>
      </c>
      <c r="D275" s="21" t="str">
        <f t="shared" si="27"/>
        <v>vis</v>
      </c>
      <c r="E275" s="54">
        <f>VLOOKUP(C275,Active!C$21:E$970,3,FALSE)</f>
        <v>1844.0035956370155</v>
      </c>
      <c r="F275" s="6" t="s">
        <v>229</v>
      </c>
      <c r="G275" s="21" t="str">
        <f t="shared" si="28"/>
        <v>23364.2856</v>
      </c>
      <c r="H275" s="19">
        <f t="shared" si="29"/>
        <v>1844</v>
      </c>
      <c r="I275" s="55" t="s">
        <v>475</v>
      </c>
      <c r="J275" s="56" t="s">
        <v>476</v>
      </c>
      <c r="K275" s="55">
        <v>1844</v>
      </c>
      <c r="L275" s="55" t="s">
        <v>477</v>
      </c>
      <c r="M275" s="56" t="s">
        <v>231</v>
      </c>
      <c r="N275" s="56"/>
      <c r="O275" s="57" t="s">
        <v>265</v>
      </c>
      <c r="P275" s="57" t="s">
        <v>266</v>
      </c>
    </row>
    <row r="276" spans="1:16" ht="13.5" thickBot="1" x14ac:dyDescent="0.25">
      <c r="A276" s="19" t="str">
        <f t="shared" si="24"/>
        <v> RWAR 25.11 </v>
      </c>
      <c r="B276" s="6" t="str">
        <f t="shared" si="25"/>
        <v>I</v>
      </c>
      <c r="C276" s="19">
        <f t="shared" si="26"/>
        <v>23536.694</v>
      </c>
      <c r="D276" s="21" t="str">
        <f t="shared" si="27"/>
        <v>vis</v>
      </c>
      <c r="E276" s="54">
        <f>VLOOKUP(C276,Active!C$21:E$970,3,FALSE)</f>
        <v>1895.002653256437</v>
      </c>
      <c r="F276" s="6" t="s">
        <v>229</v>
      </c>
      <c r="G276" s="21" t="str">
        <f t="shared" si="28"/>
        <v>23536.694</v>
      </c>
      <c r="H276" s="19">
        <f t="shared" si="29"/>
        <v>1895</v>
      </c>
      <c r="I276" s="55" t="s">
        <v>478</v>
      </c>
      <c r="J276" s="56" t="s">
        <v>479</v>
      </c>
      <c r="K276" s="55">
        <v>1895</v>
      </c>
      <c r="L276" s="55" t="s">
        <v>288</v>
      </c>
      <c r="M276" s="56" t="s">
        <v>259</v>
      </c>
      <c r="N276" s="56"/>
      <c r="O276" s="57" t="s">
        <v>480</v>
      </c>
      <c r="P276" s="57" t="s">
        <v>481</v>
      </c>
    </row>
    <row r="277" spans="1:16" ht="13.5" thickBot="1" x14ac:dyDescent="0.25">
      <c r="A277" s="19" t="str">
        <f t="shared" si="24"/>
        <v> RWAR 25.11 </v>
      </c>
      <c r="B277" s="6" t="str">
        <f t="shared" si="25"/>
        <v>I</v>
      </c>
      <c r="C277" s="19">
        <f t="shared" si="26"/>
        <v>23553.597000000002</v>
      </c>
      <c r="D277" s="21" t="str">
        <f t="shared" si="27"/>
        <v>vis</v>
      </c>
      <c r="E277" s="54">
        <f>VLOOKUP(C277,Active!C$21:E$970,3,FALSE)</f>
        <v>1900.0026246670016</v>
      </c>
      <c r="F277" s="6" t="s">
        <v>229</v>
      </c>
      <c r="G277" s="21" t="str">
        <f t="shared" si="28"/>
        <v>23553.597</v>
      </c>
      <c r="H277" s="19">
        <f t="shared" si="29"/>
        <v>1900</v>
      </c>
      <c r="I277" s="55" t="s">
        <v>482</v>
      </c>
      <c r="J277" s="56" t="s">
        <v>483</v>
      </c>
      <c r="K277" s="55">
        <v>1900</v>
      </c>
      <c r="L277" s="55" t="s">
        <v>288</v>
      </c>
      <c r="M277" s="56" t="s">
        <v>259</v>
      </c>
      <c r="N277" s="56"/>
      <c r="O277" s="57" t="s">
        <v>480</v>
      </c>
      <c r="P277" s="57" t="s">
        <v>481</v>
      </c>
    </row>
    <row r="278" spans="1:16" ht="13.5" thickBot="1" x14ac:dyDescent="0.25">
      <c r="A278" s="19" t="str">
        <f t="shared" si="24"/>
        <v> RWAR 25.11 </v>
      </c>
      <c r="B278" s="6" t="str">
        <f t="shared" si="25"/>
        <v>I</v>
      </c>
      <c r="C278" s="19">
        <f t="shared" si="26"/>
        <v>23587.4</v>
      </c>
      <c r="D278" s="21" t="str">
        <f t="shared" si="27"/>
        <v>vis</v>
      </c>
      <c r="E278" s="54">
        <f>VLOOKUP(C278,Active!C$21:E$970,3,FALSE)</f>
        <v>1910.0016800767687</v>
      </c>
      <c r="F278" s="6" t="s">
        <v>229</v>
      </c>
      <c r="G278" s="21" t="str">
        <f t="shared" si="28"/>
        <v>23587.400</v>
      </c>
      <c r="H278" s="19">
        <f t="shared" si="29"/>
        <v>1910</v>
      </c>
      <c r="I278" s="55" t="s">
        <v>484</v>
      </c>
      <c r="J278" s="56" t="s">
        <v>485</v>
      </c>
      <c r="K278" s="55">
        <v>1910</v>
      </c>
      <c r="L278" s="55" t="s">
        <v>249</v>
      </c>
      <c r="M278" s="56" t="s">
        <v>259</v>
      </c>
      <c r="N278" s="56"/>
      <c r="O278" s="57" t="s">
        <v>480</v>
      </c>
      <c r="P278" s="57" t="s">
        <v>481</v>
      </c>
    </row>
    <row r="279" spans="1:16" ht="13.5" thickBot="1" x14ac:dyDescent="0.25">
      <c r="A279" s="19" t="str">
        <f t="shared" si="24"/>
        <v> RWAR 25.11 </v>
      </c>
      <c r="B279" s="6" t="str">
        <f t="shared" si="25"/>
        <v>I</v>
      </c>
      <c r="C279" s="19">
        <f t="shared" si="26"/>
        <v>23607.678</v>
      </c>
      <c r="D279" s="21" t="str">
        <f t="shared" si="27"/>
        <v>vis</v>
      </c>
      <c r="E279" s="54">
        <f>VLOOKUP(C279,Active!C$21:E$970,3,FALSE)</f>
        <v>1915.9999892682383</v>
      </c>
      <c r="F279" s="6" t="s">
        <v>229</v>
      </c>
      <c r="G279" s="21" t="str">
        <f t="shared" si="28"/>
        <v>23607.678</v>
      </c>
      <c r="H279" s="19">
        <f t="shared" si="29"/>
        <v>1916</v>
      </c>
      <c r="I279" s="55" t="s">
        <v>486</v>
      </c>
      <c r="J279" s="56" t="s">
        <v>487</v>
      </c>
      <c r="K279" s="55">
        <v>1916</v>
      </c>
      <c r="L279" s="55" t="s">
        <v>269</v>
      </c>
      <c r="M279" s="56" t="s">
        <v>259</v>
      </c>
      <c r="N279" s="56"/>
      <c r="O279" s="57" t="s">
        <v>480</v>
      </c>
      <c r="P279" s="57" t="s">
        <v>481</v>
      </c>
    </row>
    <row r="280" spans="1:16" ht="13.5" thickBot="1" x14ac:dyDescent="0.25">
      <c r="A280" s="19" t="str">
        <f t="shared" si="24"/>
        <v> RWAR 25.11 </v>
      </c>
      <c r="B280" s="6" t="str">
        <f t="shared" si="25"/>
        <v>I</v>
      </c>
      <c r="C280" s="19">
        <f t="shared" si="26"/>
        <v>23614.45</v>
      </c>
      <c r="D280" s="21" t="str">
        <f t="shared" si="27"/>
        <v>vis</v>
      </c>
      <c r="E280" s="54">
        <f>VLOOKUP(C280,Active!C$21:E$970,3,FALSE)</f>
        <v>1918.0031725133631</v>
      </c>
      <c r="F280" s="6" t="s">
        <v>229</v>
      </c>
      <c r="G280" s="21" t="str">
        <f t="shared" si="28"/>
        <v>23614.450</v>
      </c>
      <c r="H280" s="19">
        <f t="shared" si="29"/>
        <v>1918</v>
      </c>
      <c r="I280" s="55" t="s">
        <v>488</v>
      </c>
      <c r="J280" s="56" t="s">
        <v>489</v>
      </c>
      <c r="K280" s="55">
        <v>1918</v>
      </c>
      <c r="L280" s="55" t="s">
        <v>429</v>
      </c>
      <c r="M280" s="56" t="s">
        <v>259</v>
      </c>
      <c r="N280" s="56"/>
      <c r="O280" s="57" t="s">
        <v>480</v>
      </c>
      <c r="P280" s="57" t="s">
        <v>481</v>
      </c>
    </row>
    <row r="281" spans="1:16" ht="13.5" thickBot="1" x14ac:dyDescent="0.25">
      <c r="A281" s="19" t="str">
        <f t="shared" si="24"/>
        <v> RWAR 25.11 </v>
      </c>
      <c r="B281" s="6" t="str">
        <f t="shared" si="25"/>
        <v>I</v>
      </c>
      <c r="C281" s="19">
        <f t="shared" si="26"/>
        <v>23631.344000000001</v>
      </c>
      <c r="D281" s="21" t="str">
        <f t="shared" si="27"/>
        <v>vis</v>
      </c>
      <c r="E281" s="54">
        <f>VLOOKUP(C281,Active!C$21:E$970,3,FALSE)</f>
        <v>1923.0004816898447</v>
      </c>
      <c r="F281" s="6" t="s">
        <v>229</v>
      </c>
      <c r="G281" s="21" t="str">
        <f t="shared" si="28"/>
        <v>23631.344</v>
      </c>
      <c r="H281" s="19">
        <f t="shared" si="29"/>
        <v>1923</v>
      </c>
      <c r="I281" s="55" t="s">
        <v>490</v>
      </c>
      <c r="J281" s="56" t="s">
        <v>491</v>
      </c>
      <c r="K281" s="55">
        <v>1923</v>
      </c>
      <c r="L281" s="55" t="s">
        <v>323</v>
      </c>
      <c r="M281" s="56" t="s">
        <v>259</v>
      </c>
      <c r="N281" s="56"/>
      <c r="O281" s="57" t="s">
        <v>480</v>
      </c>
      <c r="P281" s="57" t="s">
        <v>481</v>
      </c>
    </row>
    <row r="282" spans="1:16" ht="13.5" thickBot="1" x14ac:dyDescent="0.25">
      <c r="A282" s="19" t="str">
        <f t="shared" si="24"/>
        <v> RWAR 25.11 </v>
      </c>
      <c r="B282" s="6" t="str">
        <f t="shared" si="25"/>
        <v>I</v>
      </c>
      <c r="C282" s="19">
        <f t="shared" si="26"/>
        <v>23641.487000000001</v>
      </c>
      <c r="D282" s="21" t="str">
        <f t="shared" si="27"/>
        <v>vis</v>
      </c>
      <c r="E282" s="54">
        <f>VLOOKUP(C282,Active!C$21:E$970,3,FALSE)</f>
        <v>1926.0008195007274</v>
      </c>
      <c r="F282" s="6" t="s">
        <v>229</v>
      </c>
      <c r="G282" s="21" t="str">
        <f t="shared" si="28"/>
        <v>23641.487</v>
      </c>
      <c r="H282" s="19">
        <f t="shared" si="29"/>
        <v>1926</v>
      </c>
      <c r="I282" s="55" t="s">
        <v>492</v>
      </c>
      <c r="J282" s="56" t="s">
        <v>493</v>
      </c>
      <c r="K282" s="55">
        <v>1926</v>
      </c>
      <c r="L282" s="55" t="s">
        <v>291</v>
      </c>
      <c r="M282" s="56" t="s">
        <v>259</v>
      </c>
      <c r="N282" s="56"/>
      <c r="O282" s="57" t="s">
        <v>480</v>
      </c>
      <c r="P282" s="57" t="s">
        <v>481</v>
      </c>
    </row>
    <row r="283" spans="1:16" ht="13.5" thickBot="1" x14ac:dyDescent="0.25">
      <c r="A283" s="19" t="str">
        <f t="shared" si="24"/>
        <v> RWAR 25.11 </v>
      </c>
      <c r="B283" s="6" t="str">
        <f t="shared" si="25"/>
        <v>I</v>
      </c>
      <c r="C283" s="19">
        <f t="shared" si="26"/>
        <v>23675.302</v>
      </c>
      <c r="D283" s="21" t="str">
        <f t="shared" si="27"/>
        <v>vis</v>
      </c>
      <c r="E283" s="54">
        <f>VLOOKUP(C283,Active!C$21:E$970,3,FALSE)</f>
        <v>1936.0034245559375</v>
      </c>
      <c r="F283" s="6" t="s">
        <v>229</v>
      </c>
      <c r="G283" s="21" t="str">
        <f t="shared" si="28"/>
        <v>23675.302</v>
      </c>
      <c r="H283" s="19">
        <f t="shared" si="29"/>
        <v>1936</v>
      </c>
      <c r="I283" s="55" t="s">
        <v>494</v>
      </c>
      <c r="J283" s="56" t="s">
        <v>495</v>
      </c>
      <c r="K283" s="55">
        <v>1936</v>
      </c>
      <c r="L283" s="55" t="s">
        <v>496</v>
      </c>
      <c r="M283" s="56" t="s">
        <v>259</v>
      </c>
      <c r="N283" s="56"/>
      <c r="O283" s="57" t="s">
        <v>480</v>
      </c>
      <c r="P283" s="57" t="s">
        <v>481</v>
      </c>
    </row>
    <row r="284" spans="1:16" ht="13.5" thickBot="1" x14ac:dyDescent="0.25">
      <c r="A284" s="19" t="str">
        <f t="shared" si="24"/>
        <v> RWAR 25.11 </v>
      </c>
      <c r="B284" s="6" t="str">
        <f t="shared" si="25"/>
        <v>I</v>
      </c>
      <c r="C284" s="19">
        <f t="shared" si="26"/>
        <v>23712.453000000001</v>
      </c>
      <c r="D284" s="21" t="str">
        <f t="shared" si="27"/>
        <v>vis</v>
      </c>
      <c r="E284" s="54">
        <f>VLOOKUP(C284,Active!C$21:E$970,3,FALSE)</f>
        <v>1946.9928310443638</v>
      </c>
      <c r="F284" s="6" t="s">
        <v>229</v>
      </c>
      <c r="G284" s="21" t="str">
        <f t="shared" si="28"/>
        <v>23712.453</v>
      </c>
      <c r="H284" s="19">
        <f t="shared" si="29"/>
        <v>1947</v>
      </c>
      <c r="I284" s="55" t="s">
        <v>497</v>
      </c>
      <c r="J284" s="56" t="s">
        <v>498</v>
      </c>
      <c r="K284" s="55">
        <v>1947</v>
      </c>
      <c r="L284" s="55" t="s">
        <v>499</v>
      </c>
      <c r="M284" s="56" t="s">
        <v>259</v>
      </c>
      <c r="N284" s="56"/>
      <c r="O284" s="57" t="s">
        <v>480</v>
      </c>
      <c r="P284" s="57" t="s">
        <v>481</v>
      </c>
    </row>
    <row r="285" spans="1:16" ht="13.5" thickBot="1" x14ac:dyDescent="0.25">
      <c r="A285" s="19" t="str">
        <f t="shared" si="24"/>
        <v> RWAR 25.11 </v>
      </c>
      <c r="B285" s="6" t="str">
        <f t="shared" si="25"/>
        <v>I</v>
      </c>
      <c r="C285" s="19">
        <f t="shared" si="26"/>
        <v>23729.385999999999</v>
      </c>
      <c r="D285" s="21" t="str">
        <f t="shared" si="27"/>
        <v>vis</v>
      </c>
      <c r="E285" s="54">
        <f>VLOOKUP(C285,Active!C$21:E$970,3,FALSE)</f>
        <v>1952.001676568535</v>
      </c>
      <c r="F285" s="6" t="s">
        <v>229</v>
      </c>
      <c r="G285" s="21" t="str">
        <f t="shared" si="28"/>
        <v>23729.386</v>
      </c>
      <c r="H285" s="19">
        <f t="shared" si="29"/>
        <v>1952</v>
      </c>
      <c r="I285" s="55" t="s">
        <v>500</v>
      </c>
      <c r="J285" s="56" t="s">
        <v>501</v>
      </c>
      <c r="K285" s="55">
        <v>1952</v>
      </c>
      <c r="L285" s="55" t="s">
        <v>249</v>
      </c>
      <c r="M285" s="56" t="s">
        <v>259</v>
      </c>
      <c r="N285" s="56"/>
      <c r="O285" s="57" t="s">
        <v>480</v>
      </c>
      <c r="P285" s="57" t="s">
        <v>481</v>
      </c>
    </row>
    <row r="286" spans="1:16" ht="13.5" thickBot="1" x14ac:dyDescent="0.25">
      <c r="A286" s="19" t="str">
        <f t="shared" si="24"/>
        <v> RWAR 25.11 </v>
      </c>
      <c r="B286" s="6" t="str">
        <f t="shared" si="25"/>
        <v>I</v>
      </c>
      <c r="C286" s="19">
        <f t="shared" si="26"/>
        <v>23736.151000000002</v>
      </c>
      <c r="D286" s="21" t="str">
        <f t="shared" si="27"/>
        <v>vis</v>
      </c>
      <c r="E286" s="54">
        <f>VLOOKUP(C286,Active!C$21:E$970,3,FALSE)</f>
        <v>1954.0027891871518</v>
      </c>
      <c r="F286" s="6" t="s">
        <v>229</v>
      </c>
      <c r="G286" s="21" t="str">
        <f t="shared" si="28"/>
        <v>23736.151</v>
      </c>
      <c r="H286" s="19">
        <f t="shared" si="29"/>
        <v>1954</v>
      </c>
      <c r="I286" s="55" t="s">
        <v>502</v>
      </c>
      <c r="J286" s="56" t="s">
        <v>503</v>
      </c>
      <c r="K286" s="55">
        <v>1954</v>
      </c>
      <c r="L286" s="55" t="s">
        <v>288</v>
      </c>
      <c r="M286" s="56" t="s">
        <v>259</v>
      </c>
      <c r="N286" s="56"/>
      <c r="O286" s="57" t="s">
        <v>480</v>
      </c>
      <c r="P286" s="57" t="s">
        <v>481</v>
      </c>
    </row>
    <row r="287" spans="1:16" ht="13.5" thickBot="1" x14ac:dyDescent="0.25">
      <c r="A287" s="19" t="str">
        <f t="shared" si="24"/>
        <v> RWAR 25.11 </v>
      </c>
      <c r="B287" s="6" t="str">
        <f t="shared" si="25"/>
        <v>I</v>
      </c>
      <c r="C287" s="19">
        <f t="shared" si="26"/>
        <v>23763.196</v>
      </c>
      <c r="D287" s="21" t="str">
        <f t="shared" si="27"/>
        <v>vis</v>
      </c>
      <c r="E287" s="54">
        <f>VLOOKUP(C287,Active!C$21:E$970,3,FALSE)</f>
        <v>1962.0028026048112</v>
      </c>
      <c r="F287" s="6" t="s">
        <v>229</v>
      </c>
      <c r="G287" s="21" t="str">
        <f t="shared" si="28"/>
        <v>23763.196</v>
      </c>
      <c r="H287" s="19">
        <f t="shared" si="29"/>
        <v>1962</v>
      </c>
      <c r="I287" s="55" t="s">
        <v>504</v>
      </c>
      <c r="J287" s="56" t="s">
        <v>505</v>
      </c>
      <c r="K287" s="55">
        <v>1962</v>
      </c>
      <c r="L287" s="55" t="s">
        <v>288</v>
      </c>
      <c r="M287" s="56" t="s">
        <v>259</v>
      </c>
      <c r="N287" s="56"/>
      <c r="O287" s="57" t="s">
        <v>480</v>
      </c>
      <c r="P287" s="57" t="s">
        <v>481</v>
      </c>
    </row>
    <row r="288" spans="1:16" ht="13.5" thickBot="1" x14ac:dyDescent="0.25">
      <c r="A288" s="19" t="str">
        <f t="shared" si="24"/>
        <v> RWAR 25.11 </v>
      </c>
      <c r="B288" s="6" t="str">
        <f t="shared" si="25"/>
        <v>I</v>
      </c>
      <c r="C288" s="19">
        <f t="shared" si="26"/>
        <v>23979.55</v>
      </c>
      <c r="D288" s="21" t="str">
        <f t="shared" si="27"/>
        <v>vis</v>
      </c>
      <c r="E288" s="54">
        <f>VLOOKUP(C288,Active!C$21:E$970,3,FALSE)</f>
        <v>2026.0011351233675</v>
      </c>
      <c r="F288" s="6" t="s">
        <v>229</v>
      </c>
      <c r="G288" s="21" t="str">
        <f t="shared" si="28"/>
        <v>23979.550</v>
      </c>
      <c r="H288" s="19">
        <f t="shared" si="29"/>
        <v>2026</v>
      </c>
      <c r="I288" s="55" t="s">
        <v>506</v>
      </c>
      <c r="J288" s="56" t="s">
        <v>507</v>
      </c>
      <c r="K288" s="55">
        <v>2026</v>
      </c>
      <c r="L288" s="55" t="s">
        <v>508</v>
      </c>
      <c r="M288" s="56" t="s">
        <v>259</v>
      </c>
      <c r="N288" s="56"/>
      <c r="O288" s="57" t="s">
        <v>480</v>
      </c>
      <c r="P288" s="57" t="s">
        <v>481</v>
      </c>
    </row>
    <row r="289" spans="1:16" ht="13.5" thickBot="1" x14ac:dyDescent="0.25">
      <c r="A289" s="19" t="str">
        <f t="shared" si="24"/>
        <v> RWAR 25.11 </v>
      </c>
      <c r="B289" s="6" t="str">
        <f t="shared" si="25"/>
        <v>I</v>
      </c>
      <c r="C289" s="19">
        <f t="shared" si="26"/>
        <v>23996.457999999999</v>
      </c>
      <c r="D289" s="21" t="str">
        <f t="shared" si="27"/>
        <v>vis</v>
      </c>
      <c r="E289" s="54">
        <f>VLOOKUP(C289,Active!C$21:E$970,3,FALSE)</f>
        <v>2031.0025855528661</v>
      </c>
      <c r="F289" s="6" t="s">
        <v>229</v>
      </c>
      <c r="G289" s="21" t="str">
        <f t="shared" si="28"/>
        <v>23996.458</v>
      </c>
      <c r="H289" s="19">
        <f t="shared" si="29"/>
        <v>2031</v>
      </c>
      <c r="I289" s="55" t="s">
        <v>509</v>
      </c>
      <c r="J289" s="56" t="s">
        <v>510</v>
      </c>
      <c r="K289" s="55">
        <v>2031</v>
      </c>
      <c r="L289" s="55" t="s">
        <v>288</v>
      </c>
      <c r="M289" s="56" t="s">
        <v>259</v>
      </c>
      <c r="N289" s="56"/>
      <c r="O289" s="57" t="s">
        <v>480</v>
      </c>
      <c r="P289" s="57" t="s">
        <v>481</v>
      </c>
    </row>
    <row r="290" spans="1:16" ht="13.5" thickBot="1" x14ac:dyDescent="0.25">
      <c r="A290" s="19" t="str">
        <f t="shared" si="24"/>
        <v> RWAR 25.11 </v>
      </c>
      <c r="B290" s="6" t="str">
        <f t="shared" si="25"/>
        <v>I</v>
      </c>
      <c r="C290" s="19">
        <f t="shared" si="26"/>
        <v>24067.446</v>
      </c>
      <c r="D290" s="21" t="str">
        <f t="shared" si="27"/>
        <v>vis</v>
      </c>
      <c r="E290" s="54">
        <f>VLOOKUP(C290,Active!C$21:E$970,3,FALSE)</f>
        <v>2052.0011047798153</v>
      </c>
      <c r="F290" s="6" t="s">
        <v>229</v>
      </c>
      <c r="G290" s="21" t="str">
        <f t="shared" si="28"/>
        <v>24067.446</v>
      </c>
      <c r="H290" s="19">
        <f t="shared" si="29"/>
        <v>2052</v>
      </c>
      <c r="I290" s="55" t="s">
        <v>511</v>
      </c>
      <c r="J290" s="56" t="s">
        <v>512</v>
      </c>
      <c r="K290" s="55">
        <v>2052</v>
      </c>
      <c r="L290" s="55" t="s">
        <v>508</v>
      </c>
      <c r="M290" s="56" t="s">
        <v>259</v>
      </c>
      <c r="N290" s="56"/>
      <c r="O290" s="57" t="s">
        <v>480</v>
      </c>
      <c r="P290" s="57" t="s">
        <v>481</v>
      </c>
    </row>
    <row r="291" spans="1:16" ht="13.5" thickBot="1" x14ac:dyDescent="0.25">
      <c r="A291" s="19" t="str">
        <f t="shared" si="24"/>
        <v> RWAR 25.11 </v>
      </c>
      <c r="B291" s="6" t="str">
        <f t="shared" si="25"/>
        <v>I</v>
      </c>
      <c r="C291" s="19">
        <f t="shared" si="26"/>
        <v>24084.35</v>
      </c>
      <c r="D291" s="21" t="str">
        <f t="shared" si="27"/>
        <v>vis</v>
      </c>
      <c r="E291" s="54">
        <f>VLOOKUP(C291,Active!C$21:E$970,3,FALSE)</f>
        <v>2057.0013719941658</v>
      </c>
      <c r="F291" s="6" t="s">
        <v>229</v>
      </c>
      <c r="G291" s="21" t="str">
        <f t="shared" si="28"/>
        <v>24084.350</v>
      </c>
      <c r="H291" s="19">
        <f t="shared" si="29"/>
        <v>2057</v>
      </c>
      <c r="I291" s="55" t="s">
        <v>513</v>
      </c>
      <c r="J291" s="56" t="s">
        <v>514</v>
      </c>
      <c r="K291" s="55">
        <v>2057</v>
      </c>
      <c r="L291" s="55" t="s">
        <v>351</v>
      </c>
      <c r="M291" s="56" t="s">
        <v>259</v>
      </c>
      <c r="N291" s="56"/>
      <c r="O291" s="57" t="s">
        <v>480</v>
      </c>
      <c r="P291" s="57" t="s">
        <v>481</v>
      </c>
    </row>
    <row r="292" spans="1:16" ht="13.5" thickBot="1" x14ac:dyDescent="0.25">
      <c r="A292" s="19" t="str">
        <f t="shared" si="24"/>
        <v> RWAR 25.11 </v>
      </c>
      <c r="B292" s="6" t="str">
        <f t="shared" si="25"/>
        <v>I</v>
      </c>
      <c r="C292" s="19">
        <f t="shared" si="26"/>
        <v>24297.322</v>
      </c>
      <c r="D292" s="21" t="str">
        <f t="shared" si="27"/>
        <v>vis</v>
      </c>
      <c r="E292" s="54">
        <f>VLOOKUP(C292,Active!C$21:E$970,3,FALSE)</f>
        <v>2119.9992961053085</v>
      </c>
      <c r="F292" s="6" t="s">
        <v>229</v>
      </c>
      <c r="G292" s="21" t="str">
        <f t="shared" si="28"/>
        <v>24297.322</v>
      </c>
      <c r="H292" s="19">
        <f t="shared" si="29"/>
        <v>2120</v>
      </c>
      <c r="I292" s="55" t="s">
        <v>515</v>
      </c>
      <c r="J292" s="56" t="s">
        <v>516</v>
      </c>
      <c r="K292" s="55">
        <v>2120</v>
      </c>
      <c r="L292" s="55" t="s">
        <v>274</v>
      </c>
      <c r="M292" s="56" t="s">
        <v>259</v>
      </c>
      <c r="N292" s="56"/>
      <c r="O292" s="57" t="s">
        <v>480</v>
      </c>
      <c r="P292" s="57" t="s">
        <v>481</v>
      </c>
    </row>
    <row r="293" spans="1:16" ht="13.5" thickBot="1" x14ac:dyDescent="0.25">
      <c r="A293" s="19" t="str">
        <f t="shared" si="24"/>
        <v> RWAR 25.11 </v>
      </c>
      <c r="B293" s="6" t="str">
        <f t="shared" si="25"/>
        <v>I</v>
      </c>
      <c r="C293" s="19">
        <f t="shared" si="26"/>
        <v>24385.242999999999</v>
      </c>
      <c r="D293" s="21" t="str">
        <f t="shared" si="27"/>
        <v>vis</v>
      </c>
      <c r="E293" s="54">
        <f>VLOOKUP(C293,Active!C$21:E$970,3,FALSE)</f>
        <v>2146.0066608564289</v>
      </c>
      <c r="F293" s="6" t="s">
        <v>229</v>
      </c>
      <c r="G293" s="21" t="str">
        <f t="shared" si="28"/>
        <v>24385.243</v>
      </c>
      <c r="H293" s="19">
        <f t="shared" si="29"/>
        <v>2146</v>
      </c>
      <c r="I293" s="55" t="s">
        <v>517</v>
      </c>
      <c r="J293" s="56" t="s">
        <v>518</v>
      </c>
      <c r="K293" s="55">
        <v>2146</v>
      </c>
      <c r="L293" s="55" t="s">
        <v>519</v>
      </c>
      <c r="M293" s="56" t="s">
        <v>259</v>
      </c>
      <c r="N293" s="56"/>
      <c r="O293" s="57" t="s">
        <v>480</v>
      </c>
      <c r="P293" s="57" t="s">
        <v>481</v>
      </c>
    </row>
    <row r="294" spans="1:16" ht="13.5" thickBot="1" x14ac:dyDescent="0.25">
      <c r="A294" s="19" t="str">
        <f t="shared" si="24"/>
        <v> RWAR 25.11 </v>
      </c>
      <c r="B294" s="6" t="str">
        <f t="shared" si="25"/>
        <v>I</v>
      </c>
      <c r="C294" s="19">
        <f t="shared" si="26"/>
        <v>24679.328000000001</v>
      </c>
      <c r="D294" s="21" t="str">
        <f t="shared" si="27"/>
        <v>vis</v>
      </c>
      <c r="E294" s="54">
        <f>VLOOKUP(C294,Active!C$21:E$970,3,FALSE)</f>
        <v>2232.9981175372386</v>
      </c>
      <c r="F294" s="6" t="s">
        <v>229</v>
      </c>
      <c r="G294" s="21" t="str">
        <f t="shared" si="28"/>
        <v>24679.328</v>
      </c>
      <c r="H294" s="19">
        <f t="shared" si="29"/>
        <v>2233</v>
      </c>
      <c r="I294" s="55" t="s">
        <v>520</v>
      </c>
      <c r="J294" s="56" t="s">
        <v>521</v>
      </c>
      <c r="K294" s="55">
        <v>2233</v>
      </c>
      <c r="L294" s="55" t="s">
        <v>385</v>
      </c>
      <c r="M294" s="56" t="s">
        <v>259</v>
      </c>
      <c r="N294" s="56"/>
      <c r="O294" s="57" t="s">
        <v>480</v>
      </c>
      <c r="P294" s="57" t="s">
        <v>481</v>
      </c>
    </row>
    <row r="295" spans="1:16" ht="13.5" thickBot="1" x14ac:dyDescent="0.25">
      <c r="A295" s="19" t="str">
        <f t="shared" si="24"/>
        <v> RWAR 25.11 </v>
      </c>
      <c r="B295" s="6" t="str">
        <f t="shared" si="25"/>
        <v>I</v>
      </c>
      <c r="C295" s="19">
        <f t="shared" si="26"/>
        <v>24760.466</v>
      </c>
      <c r="D295" s="21" t="str">
        <f t="shared" si="27"/>
        <v>vis</v>
      </c>
      <c r="E295" s="54">
        <f>VLOOKUP(C295,Active!C$21:E$970,3,FALSE)</f>
        <v>2256.9990452015782</v>
      </c>
      <c r="F295" s="6" t="s">
        <v>229</v>
      </c>
      <c r="G295" s="21" t="str">
        <f t="shared" si="28"/>
        <v>24760.466</v>
      </c>
      <c r="H295" s="19">
        <f t="shared" si="29"/>
        <v>2257</v>
      </c>
      <c r="I295" s="55" t="s">
        <v>522</v>
      </c>
      <c r="J295" s="56" t="s">
        <v>523</v>
      </c>
      <c r="K295" s="55">
        <v>2257</v>
      </c>
      <c r="L295" s="55" t="s">
        <v>230</v>
      </c>
      <c r="M295" s="56" t="s">
        <v>259</v>
      </c>
      <c r="N295" s="56"/>
      <c r="O295" s="57" t="s">
        <v>480</v>
      </c>
      <c r="P295" s="57" t="s">
        <v>481</v>
      </c>
    </row>
    <row r="296" spans="1:16" ht="13.5" thickBot="1" x14ac:dyDescent="0.25">
      <c r="A296" s="19" t="str">
        <f t="shared" si="24"/>
        <v> RWAR 25.11 </v>
      </c>
      <c r="B296" s="6" t="str">
        <f t="shared" si="25"/>
        <v>I</v>
      </c>
      <c r="C296" s="19">
        <f t="shared" si="26"/>
        <v>24794.28</v>
      </c>
      <c r="D296" s="21" t="str">
        <f t="shared" si="27"/>
        <v>vis</v>
      </c>
      <c r="E296" s="54">
        <f>VLOOKUP(C296,Active!C$21:E$970,3,FALSE)</f>
        <v>2267.0013544530011</v>
      </c>
      <c r="F296" s="6" t="s">
        <v>229</v>
      </c>
      <c r="G296" s="21" t="str">
        <f t="shared" si="28"/>
        <v>24794.280</v>
      </c>
      <c r="H296" s="19">
        <f t="shared" si="29"/>
        <v>2267</v>
      </c>
      <c r="I296" s="55" t="s">
        <v>524</v>
      </c>
      <c r="J296" s="56" t="s">
        <v>525</v>
      </c>
      <c r="K296" s="55">
        <v>2267</v>
      </c>
      <c r="L296" s="55" t="s">
        <v>351</v>
      </c>
      <c r="M296" s="56" t="s">
        <v>259</v>
      </c>
      <c r="N296" s="56"/>
      <c r="O296" s="57" t="s">
        <v>480</v>
      </c>
      <c r="P296" s="57" t="s">
        <v>481</v>
      </c>
    </row>
    <row r="297" spans="1:16" ht="13.5" thickBot="1" x14ac:dyDescent="0.25">
      <c r="A297" s="19" t="str">
        <f t="shared" si="24"/>
        <v> AAB 1.46 </v>
      </c>
      <c r="B297" s="6" t="str">
        <f t="shared" si="25"/>
        <v>I</v>
      </c>
      <c r="C297" s="19">
        <f t="shared" si="26"/>
        <v>24983.585999999999</v>
      </c>
      <c r="D297" s="21" t="str">
        <f t="shared" si="27"/>
        <v>vis</v>
      </c>
      <c r="E297" s="54">
        <f>VLOOKUP(C297,Active!C$21:E$970,3,FALSE)</f>
        <v>2322.9987861425375</v>
      </c>
      <c r="F297" s="6" t="s">
        <v>229</v>
      </c>
      <c r="G297" s="21" t="str">
        <f t="shared" si="28"/>
        <v>24983.586</v>
      </c>
      <c r="H297" s="19">
        <f t="shared" si="29"/>
        <v>2323</v>
      </c>
      <c r="I297" s="55" t="s">
        <v>526</v>
      </c>
      <c r="J297" s="56" t="s">
        <v>527</v>
      </c>
      <c r="K297" s="55">
        <v>2323</v>
      </c>
      <c r="L297" s="55" t="s">
        <v>332</v>
      </c>
      <c r="M297" s="56" t="s">
        <v>259</v>
      </c>
      <c r="N297" s="56"/>
      <c r="O297" s="57" t="s">
        <v>528</v>
      </c>
      <c r="P297" s="57" t="s">
        <v>529</v>
      </c>
    </row>
    <row r="298" spans="1:16" ht="13.5" thickBot="1" x14ac:dyDescent="0.25">
      <c r="A298" s="19" t="str">
        <f t="shared" si="24"/>
        <v> CRAC 25 </v>
      </c>
      <c r="B298" s="6" t="str">
        <f t="shared" si="25"/>
        <v>I</v>
      </c>
      <c r="C298" s="19">
        <f t="shared" si="26"/>
        <v>25125.58</v>
      </c>
      <c r="D298" s="21" t="str">
        <f t="shared" si="27"/>
        <v>vis</v>
      </c>
      <c r="E298" s="54">
        <f>VLOOKUP(C298,Active!C$21:E$970,3,FALSE)</f>
        <v>2365.0011490646007</v>
      </c>
      <c r="F298" s="6" t="s">
        <v>229</v>
      </c>
      <c r="G298" s="21" t="str">
        <f t="shared" si="28"/>
        <v>25125.580</v>
      </c>
      <c r="H298" s="19">
        <f t="shared" si="29"/>
        <v>2365</v>
      </c>
      <c r="I298" s="55" t="s">
        <v>530</v>
      </c>
      <c r="J298" s="56" t="s">
        <v>531</v>
      </c>
      <c r="K298" s="55">
        <v>2365</v>
      </c>
      <c r="L298" s="55" t="s">
        <v>508</v>
      </c>
      <c r="M298" s="56" t="s">
        <v>259</v>
      </c>
      <c r="N298" s="56"/>
      <c r="O298" s="57" t="s">
        <v>532</v>
      </c>
      <c r="P298" s="57" t="s">
        <v>533</v>
      </c>
    </row>
    <row r="299" spans="1:16" ht="13.5" thickBot="1" x14ac:dyDescent="0.25">
      <c r="A299" s="19" t="str">
        <f t="shared" si="24"/>
        <v> AA 27.161 </v>
      </c>
      <c r="B299" s="6" t="str">
        <f t="shared" si="25"/>
        <v>I</v>
      </c>
      <c r="C299" s="19">
        <f t="shared" si="26"/>
        <v>25365.597000000002</v>
      </c>
      <c r="D299" s="21" t="str">
        <f t="shared" si="27"/>
        <v>vis</v>
      </c>
      <c r="E299" s="54">
        <f>VLOOKUP(C299,Active!C$21:E$970,3,FALSE)</f>
        <v>2435.9990865934028</v>
      </c>
      <c r="F299" s="6" t="s">
        <v>229</v>
      </c>
      <c r="G299" s="21" t="str">
        <f t="shared" si="28"/>
        <v>25365.597</v>
      </c>
      <c r="H299" s="19">
        <f t="shared" si="29"/>
        <v>2436</v>
      </c>
      <c r="I299" s="55" t="s">
        <v>534</v>
      </c>
      <c r="J299" s="56" t="s">
        <v>535</v>
      </c>
      <c r="K299" s="55">
        <v>2436</v>
      </c>
      <c r="L299" s="55" t="s">
        <v>230</v>
      </c>
      <c r="M299" s="56" t="s">
        <v>259</v>
      </c>
      <c r="N299" s="56"/>
      <c r="O299" s="57" t="s">
        <v>532</v>
      </c>
      <c r="P299" s="57" t="s">
        <v>536</v>
      </c>
    </row>
    <row r="300" spans="1:16" ht="13.5" thickBot="1" x14ac:dyDescent="0.25">
      <c r="A300" s="19" t="str">
        <f t="shared" si="24"/>
        <v> AA 27.161 </v>
      </c>
      <c r="B300" s="6" t="str">
        <f t="shared" si="25"/>
        <v>I</v>
      </c>
      <c r="C300" s="19">
        <f t="shared" si="26"/>
        <v>25497.440999999999</v>
      </c>
      <c r="D300" s="21" t="str">
        <f t="shared" si="27"/>
        <v>vis</v>
      </c>
      <c r="E300" s="54">
        <f>VLOOKUP(C300,Active!C$21:E$970,3,FALSE)</f>
        <v>2474.9990410780729</v>
      </c>
      <c r="F300" s="6" t="s">
        <v>229</v>
      </c>
      <c r="G300" s="21" t="str">
        <f t="shared" si="28"/>
        <v>25497.441</v>
      </c>
      <c r="H300" s="19">
        <f t="shared" si="29"/>
        <v>2475</v>
      </c>
      <c r="I300" s="55" t="s">
        <v>537</v>
      </c>
      <c r="J300" s="56" t="s">
        <v>538</v>
      </c>
      <c r="K300" s="55">
        <v>2475</v>
      </c>
      <c r="L300" s="55" t="s">
        <v>230</v>
      </c>
      <c r="M300" s="56" t="s">
        <v>259</v>
      </c>
      <c r="N300" s="56"/>
      <c r="O300" s="57" t="s">
        <v>539</v>
      </c>
      <c r="P300" s="57" t="s">
        <v>536</v>
      </c>
    </row>
    <row r="301" spans="1:16" ht="13.5" thickBot="1" x14ac:dyDescent="0.25">
      <c r="A301" s="19" t="str">
        <f t="shared" si="24"/>
        <v> HB 915.35 </v>
      </c>
      <c r="B301" s="6" t="str">
        <f t="shared" si="25"/>
        <v>I</v>
      </c>
      <c r="C301" s="19">
        <f t="shared" si="26"/>
        <v>25554.915700000001</v>
      </c>
      <c r="D301" s="21" t="str">
        <f t="shared" si="27"/>
        <v>vis</v>
      </c>
      <c r="E301" s="54">
        <f>VLOOKUP(C301,Active!C$21:E$970,3,FALSE)</f>
        <v>2492.0002749910327</v>
      </c>
      <c r="F301" s="6" t="s">
        <v>229</v>
      </c>
      <c r="G301" s="21" t="str">
        <f t="shared" si="28"/>
        <v>25554.9157</v>
      </c>
      <c r="H301" s="19">
        <f t="shared" si="29"/>
        <v>2492</v>
      </c>
      <c r="I301" s="55" t="s">
        <v>540</v>
      </c>
      <c r="J301" s="56" t="s">
        <v>541</v>
      </c>
      <c r="K301" s="55">
        <v>2492</v>
      </c>
      <c r="L301" s="55" t="s">
        <v>542</v>
      </c>
      <c r="M301" s="56" t="s">
        <v>231</v>
      </c>
      <c r="N301" s="56"/>
      <c r="O301" s="57" t="s">
        <v>265</v>
      </c>
      <c r="P301" s="57" t="s">
        <v>266</v>
      </c>
    </row>
    <row r="302" spans="1:16" ht="13.5" thickBot="1" x14ac:dyDescent="0.25">
      <c r="A302" s="19" t="str">
        <f t="shared" si="24"/>
        <v> AA 27.161 </v>
      </c>
      <c r="B302" s="6" t="str">
        <f t="shared" si="25"/>
        <v>I</v>
      </c>
      <c r="C302" s="19">
        <f t="shared" si="26"/>
        <v>25737.440999999999</v>
      </c>
      <c r="D302" s="21" t="str">
        <f t="shared" si="27"/>
        <v>vis</v>
      </c>
      <c r="E302" s="54">
        <f>VLOOKUP(C302,Active!C$21:E$970,3,FALSE)</f>
        <v>2545.9919499424968</v>
      </c>
      <c r="F302" s="6" t="s">
        <v>229</v>
      </c>
      <c r="G302" s="21" t="str">
        <f t="shared" si="28"/>
        <v>25737.441</v>
      </c>
      <c r="H302" s="19">
        <f t="shared" si="29"/>
        <v>2546</v>
      </c>
      <c r="I302" s="55" t="s">
        <v>543</v>
      </c>
      <c r="J302" s="56" t="s">
        <v>544</v>
      </c>
      <c r="K302" s="55">
        <v>2546</v>
      </c>
      <c r="L302" s="55" t="s">
        <v>545</v>
      </c>
      <c r="M302" s="56" t="s">
        <v>259</v>
      </c>
      <c r="N302" s="56"/>
      <c r="O302" s="57" t="s">
        <v>546</v>
      </c>
      <c r="P302" s="57" t="s">
        <v>536</v>
      </c>
    </row>
    <row r="303" spans="1:16" ht="13.5" thickBot="1" x14ac:dyDescent="0.25">
      <c r="A303" s="19" t="str">
        <f t="shared" si="24"/>
        <v> AN 238.210 </v>
      </c>
      <c r="B303" s="6" t="str">
        <f t="shared" si="25"/>
        <v>I</v>
      </c>
      <c r="C303" s="19">
        <f t="shared" si="26"/>
        <v>25825.366999999998</v>
      </c>
      <c r="D303" s="21" t="str">
        <f t="shared" si="27"/>
        <v>vis</v>
      </c>
      <c r="E303" s="54">
        <f>VLOOKUP(C303,Active!C$21:E$970,3,FALSE)</f>
        <v>2572.0007937125524</v>
      </c>
      <c r="F303" s="6" t="s">
        <v>229</v>
      </c>
      <c r="G303" s="21" t="str">
        <f t="shared" si="28"/>
        <v>25825.367</v>
      </c>
      <c r="H303" s="19">
        <f t="shared" si="29"/>
        <v>2572</v>
      </c>
      <c r="I303" s="55" t="s">
        <v>547</v>
      </c>
      <c r="J303" s="56" t="s">
        <v>548</v>
      </c>
      <c r="K303" s="55">
        <v>2572</v>
      </c>
      <c r="L303" s="55" t="s">
        <v>291</v>
      </c>
      <c r="M303" s="56" t="s">
        <v>259</v>
      </c>
      <c r="N303" s="56"/>
      <c r="O303" s="57" t="s">
        <v>549</v>
      </c>
      <c r="P303" s="57" t="s">
        <v>550</v>
      </c>
    </row>
    <row r="304" spans="1:16" ht="13.5" thickBot="1" x14ac:dyDescent="0.25">
      <c r="A304" s="19" t="str">
        <f t="shared" si="24"/>
        <v> AA 27.161 </v>
      </c>
      <c r="B304" s="6" t="str">
        <f t="shared" si="25"/>
        <v>I</v>
      </c>
      <c r="C304" s="19">
        <f t="shared" si="26"/>
        <v>25852.401999999998</v>
      </c>
      <c r="D304" s="21" t="str">
        <f t="shared" si="27"/>
        <v>vis</v>
      </c>
      <c r="E304" s="54">
        <f>VLOOKUP(C304,Active!C$21:E$970,3,FALSE)</f>
        <v>2579.9978490923427</v>
      </c>
      <c r="F304" s="6" t="s">
        <v>229</v>
      </c>
      <c r="G304" s="21" t="str">
        <f t="shared" si="28"/>
        <v>25852.402</v>
      </c>
      <c r="H304" s="19">
        <f t="shared" si="29"/>
        <v>2580</v>
      </c>
      <c r="I304" s="55" t="s">
        <v>551</v>
      </c>
      <c r="J304" s="56" t="s">
        <v>552</v>
      </c>
      <c r="K304" s="55">
        <v>2580</v>
      </c>
      <c r="L304" s="55" t="s">
        <v>553</v>
      </c>
      <c r="M304" s="56" t="s">
        <v>259</v>
      </c>
      <c r="N304" s="56"/>
      <c r="O304" s="57" t="s">
        <v>532</v>
      </c>
      <c r="P304" s="57" t="s">
        <v>536</v>
      </c>
    </row>
    <row r="305" spans="1:16" ht="13.5" thickBot="1" x14ac:dyDescent="0.25">
      <c r="A305" s="19" t="str">
        <f t="shared" si="24"/>
        <v> AA 27.161 </v>
      </c>
      <c r="B305" s="6" t="str">
        <f t="shared" si="25"/>
        <v>I</v>
      </c>
      <c r="C305" s="19">
        <f t="shared" si="26"/>
        <v>25852.406999999999</v>
      </c>
      <c r="D305" s="21" t="str">
        <f t="shared" si="27"/>
        <v>vis</v>
      </c>
      <c r="E305" s="54">
        <f>VLOOKUP(C305,Active!C$21:E$970,3,FALSE)</f>
        <v>2579.9993281112779</v>
      </c>
      <c r="F305" s="6" t="s">
        <v>229</v>
      </c>
      <c r="G305" s="21" t="str">
        <f t="shared" si="28"/>
        <v>25852.407</v>
      </c>
      <c r="H305" s="19">
        <f t="shared" si="29"/>
        <v>2580</v>
      </c>
      <c r="I305" s="55" t="s">
        <v>554</v>
      </c>
      <c r="J305" s="56" t="s">
        <v>555</v>
      </c>
      <c r="K305" s="55">
        <v>2580</v>
      </c>
      <c r="L305" s="55" t="s">
        <v>274</v>
      </c>
      <c r="M305" s="56" t="s">
        <v>259</v>
      </c>
      <c r="N305" s="56"/>
      <c r="O305" s="57" t="s">
        <v>539</v>
      </c>
      <c r="P305" s="57" t="s">
        <v>536</v>
      </c>
    </row>
    <row r="306" spans="1:16" ht="13.5" thickBot="1" x14ac:dyDescent="0.25">
      <c r="A306" s="19" t="str">
        <f t="shared" si="24"/>
        <v> HB 915.35 </v>
      </c>
      <c r="B306" s="6" t="str">
        <f t="shared" si="25"/>
        <v>I</v>
      </c>
      <c r="C306" s="19">
        <f t="shared" si="26"/>
        <v>26518.3907</v>
      </c>
      <c r="D306" s="21" t="str">
        <f t="shared" si="27"/>
        <v>vis</v>
      </c>
      <c r="E306" s="54">
        <f>VLOOKUP(C306,Active!C$21:E$970,3,FALSE)</f>
        <v>2776.9998286083273</v>
      </c>
      <c r="F306" s="6" t="s">
        <v>229</v>
      </c>
      <c r="G306" s="21" t="str">
        <f t="shared" si="28"/>
        <v>26518.3907</v>
      </c>
      <c r="H306" s="19">
        <f t="shared" si="29"/>
        <v>2777</v>
      </c>
      <c r="I306" s="55" t="s">
        <v>556</v>
      </c>
      <c r="J306" s="56" t="s">
        <v>557</v>
      </c>
      <c r="K306" s="55">
        <v>2777</v>
      </c>
      <c r="L306" s="55" t="s">
        <v>558</v>
      </c>
      <c r="M306" s="56" t="s">
        <v>231</v>
      </c>
      <c r="N306" s="56"/>
      <c r="O306" s="57" t="s">
        <v>265</v>
      </c>
      <c r="P306" s="57" t="s">
        <v>266</v>
      </c>
    </row>
    <row r="307" spans="1:16" ht="13.5" thickBot="1" x14ac:dyDescent="0.25">
      <c r="A307" s="19" t="str">
        <f t="shared" si="24"/>
        <v> AA 27.161 </v>
      </c>
      <c r="B307" s="6" t="str">
        <f t="shared" si="25"/>
        <v>I</v>
      </c>
      <c r="C307" s="19">
        <f t="shared" si="26"/>
        <v>26545.447</v>
      </c>
      <c r="D307" s="21" t="str">
        <f t="shared" si="27"/>
        <v>vis</v>
      </c>
      <c r="E307" s="54">
        <f>VLOOKUP(C307,Active!C$21:E$970,3,FALSE)</f>
        <v>2785.0031846087795</v>
      </c>
      <c r="F307" s="6" t="s">
        <v>229</v>
      </c>
      <c r="G307" s="21" t="str">
        <f t="shared" si="28"/>
        <v>26545.447</v>
      </c>
      <c r="H307" s="19">
        <f t="shared" si="29"/>
        <v>2785</v>
      </c>
      <c r="I307" s="55" t="s">
        <v>559</v>
      </c>
      <c r="J307" s="56" t="s">
        <v>560</v>
      </c>
      <c r="K307" s="55">
        <v>2785</v>
      </c>
      <c r="L307" s="55" t="s">
        <v>429</v>
      </c>
      <c r="M307" s="56" t="s">
        <v>259</v>
      </c>
      <c r="N307" s="56"/>
      <c r="O307" s="57" t="s">
        <v>532</v>
      </c>
      <c r="P307" s="57" t="s">
        <v>536</v>
      </c>
    </row>
    <row r="308" spans="1:16" ht="13.5" thickBot="1" x14ac:dyDescent="0.25">
      <c r="A308" s="19" t="str">
        <f t="shared" si="24"/>
        <v> AAC 2.74 </v>
      </c>
      <c r="B308" s="6" t="str">
        <f t="shared" si="25"/>
        <v>I</v>
      </c>
      <c r="C308" s="19">
        <f t="shared" si="26"/>
        <v>27309.447</v>
      </c>
      <c r="D308" s="21" t="str">
        <f t="shared" si="27"/>
        <v>vis</v>
      </c>
      <c r="E308" s="54">
        <f>VLOOKUP(C308,Active!C$21:E$970,3,FALSE)</f>
        <v>3010.9972778271958</v>
      </c>
      <c r="F308" s="6" t="s">
        <v>229</v>
      </c>
      <c r="G308" s="21" t="str">
        <f t="shared" si="28"/>
        <v>27309.447</v>
      </c>
      <c r="H308" s="19">
        <f t="shared" si="29"/>
        <v>3011</v>
      </c>
      <c r="I308" s="55" t="s">
        <v>561</v>
      </c>
      <c r="J308" s="56" t="s">
        <v>562</v>
      </c>
      <c r="K308" s="55">
        <v>3011</v>
      </c>
      <c r="L308" s="55" t="s">
        <v>362</v>
      </c>
      <c r="M308" s="56" t="s">
        <v>259</v>
      </c>
      <c r="N308" s="56"/>
      <c r="O308" s="57" t="s">
        <v>563</v>
      </c>
      <c r="P308" s="57" t="s">
        <v>564</v>
      </c>
    </row>
    <row r="309" spans="1:16" ht="13.5" thickBot="1" x14ac:dyDescent="0.25">
      <c r="A309" s="19" t="str">
        <f t="shared" si="24"/>
        <v> AA 27.161 </v>
      </c>
      <c r="B309" s="6" t="str">
        <f t="shared" si="25"/>
        <v>I</v>
      </c>
      <c r="C309" s="19">
        <f t="shared" si="26"/>
        <v>27326.365000000002</v>
      </c>
      <c r="D309" s="21" t="str">
        <f t="shared" si="27"/>
        <v>vis</v>
      </c>
      <c r="E309" s="54">
        <f>VLOOKUP(C309,Active!C$21:E$970,3,FALSE)</f>
        <v>3016.0016862945645</v>
      </c>
      <c r="F309" s="6" t="s">
        <v>229</v>
      </c>
      <c r="G309" s="21" t="str">
        <f t="shared" si="28"/>
        <v>27326.365</v>
      </c>
      <c r="H309" s="19">
        <f t="shared" si="29"/>
        <v>3016</v>
      </c>
      <c r="I309" s="55" t="s">
        <v>565</v>
      </c>
      <c r="J309" s="56" t="s">
        <v>566</v>
      </c>
      <c r="K309" s="55">
        <v>3016</v>
      </c>
      <c r="L309" s="55" t="s">
        <v>249</v>
      </c>
      <c r="M309" s="56" t="s">
        <v>259</v>
      </c>
      <c r="N309" s="56"/>
      <c r="O309" s="57" t="s">
        <v>532</v>
      </c>
      <c r="P309" s="57" t="s">
        <v>536</v>
      </c>
    </row>
    <row r="310" spans="1:16" ht="13.5" thickBot="1" x14ac:dyDescent="0.25">
      <c r="A310" s="19" t="str">
        <f t="shared" si="24"/>
        <v> RWAR 25.11 </v>
      </c>
      <c r="B310" s="6" t="str">
        <f t="shared" si="25"/>
        <v>I</v>
      </c>
      <c r="C310" s="19">
        <f t="shared" si="26"/>
        <v>27370.305</v>
      </c>
      <c r="D310" s="21" t="str">
        <f t="shared" si="27"/>
        <v>vis</v>
      </c>
      <c r="E310" s="54">
        <f>VLOOKUP(C310,Active!C$21:E$970,3,FALSE)</f>
        <v>3028.9993046924924</v>
      </c>
      <c r="F310" s="6" t="s">
        <v>229</v>
      </c>
      <c r="G310" s="21" t="str">
        <f t="shared" si="28"/>
        <v>27370.305</v>
      </c>
      <c r="H310" s="19">
        <f t="shared" si="29"/>
        <v>3029</v>
      </c>
      <c r="I310" s="55" t="s">
        <v>567</v>
      </c>
      <c r="J310" s="56" t="s">
        <v>568</v>
      </c>
      <c r="K310" s="55">
        <v>3029</v>
      </c>
      <c r="L310" s="55" t="s">
        <v>274</v>
      </c>
      <c r="M310" s="56" t="s">
        <v>259</v>
      </c>
      <c r="N310" s="56"/>
      <c r="O310" s="57" t="s">
        <v>480</v>
      </c>
      <c r="P310" s="57" t="s">
        <v>481</v>
      </c>
    </row>
    <row r="311" spans="1:16" ht="13.5" thickBot="1" x14ac:dyDescent="0.25">
      <c r="A311" s="19" t="str">
        <f t="shared" si="24"/>
        <v> AA 27.161 </v>
      </c>
      <c r="B311" s="6" t="str">
        <f t="shared" si="25"/>
        <v>I</v>
      </c>
      <c r="C311" s="19">
        <f t="shared" si="26"/>
        <v>27387.212</v>
      </c>
      <c r="D311" s="21" t="str">
        <f t="shared" si="27"/>
        <v>vis</v>
      </c>
      <c r="E311" s="54">
        <f>VLOOKUP(C311,Active!C$21:E$970,3,FALSE)</f>
        <v>3034.0004593182039</v>
      </c>
      <c r="F311" s="6" t="s">
        <v>229</v>
      </c>
      <c r="G311" s="21" t="str">
        <f t="shared" si="28"/>
        <v>27387.212</v>
      </c>
      <c r="H311" s="19">
        <f t="shared" si="29"/>
        <v>3034</v>
      </c>
      <c r="I311" s="55" t="s">
        <v>569</v>
      </c>
      <c r="J311" s="56" t="s">
        <v>570</v>
      </c>
      <c r="K311" s="55">
        <v>3034</v>
      </c>
      <c r="L311" s="55" t="s">
        <v>323</v>
      </c>
      <c r="M311" s="56" t="s">
        <v>259</v>
      </c>
      <c r="N311" s="56"/>
      <c r="O311" s="57" t="s">
        <v>532</v>
      </c>
      <c r="P311" s="57" t="s">
        <v>536</v>
      </c>
    </row>
    <row r="312" spans="1:16" ht="13.5" thickBot="1" x14ac:dyDescent="0.25">
      <c r="A312" s="19" t="str">
        <f t="shared" si="24"/>
        <v> HB 915.35 </v>
      </c>
      <c r="B312" s="6" t="str">
        <f t="shared" si="25"/>
        <v>I</v>
      </c>
      <c r="C312" s="19">
        <f t="shared" si="26"/>
        <v>27475.106299999999</v>
      </c>
      <c r="D312" s="21" t="str">
        <f t="shared" si="27"/>
        <v>vis</v>
      </c>
      <c r="E312" s="54">
        <f>VLOOKUP(C312,Active!C$21:E$970,3,FALSE)</f>
        <v>3059.9999261082135</v>
      </c>
      <c r="F312" s="6" t="s">
        <v>229</v>
      </c>
      <c r="G312" s="21" t="str">
        <f t="shared" si="28"/>
        <v>27475.1063</v>
      </c>
      <c r="H312" s="19">
        <f t="shared" si="29"/>
        <v>3060</v>
      </c>
      <c r="I312" s="55" t="s">
        <v>571</v>
      </c>
      <c r="J312" s="56" t="s">
        <v>572</v>
      </c>
      <c r="K312" s="55">
        <v>3060</v>
      </c>
      <c r="L312" s="55" t="s">
        <v>573</v>
      </c>
      <c r="M312" s="56" t="s">
        <v>231</v>
      </c>
      <c r="N312" s="56"/>
      <c r="O312" s="57" t="s">
        <v>265</v>
      </c>
      <c r="P312" s="57" t="s">
        <v>266</v>
      </c>
    </row>
    <row r="313" spans="1:16" ht="13.5" thickBot="1" x14ac:dyDescent="0.25">
      <c r="A313" s="19" t="str">
        <f t="shared" si="24"/>
        <v> RWAR 25.11 </v>
      </c>
      <c r="B313" s="6" t="str">
        <f t="shared" si="25"/>
        <v>I</v>
      </c>
      <c r="C313" s="19">
        <f t="shared" si="26"/>
        <v>27698.227999999999</v>
      </c>
      <c r="D313" s="21" t="str">
        <f t="shared" si="27"/>
        <v>vis</v>
      </c>
      <c r="E313" s="54">
        <f>VLOOKUP(C313,Active!C$21:E$970,3,FALSE)</f>
        <v>3126.000169915611</v>
      </c>
      <c r="F313" s="6" t="s">
        <v>229</v>
      </c>
      <c r="G313" s="21" t="str">
        <f t="shared" si="28"/>
        <v>27698.228</v>
      </c>
      <c r="H313" s="19">
        <f t="shared" si="29"/>
        <v>3126</v>
      </c>
      <c r="I313" s="55" t="s">
        <v>574</v>
      </c>
      <c r="J313" s="56" t="s">
        <v>575</v>
      </c>
      <c r="K313" s="55">
        <v>3126</v>
      </c>
      <c r="L313" s="55" t="s">
        <v>279</v>
      </c>
      <c r="M313" s="56" t="s">
        <v>259</v>
      </c>
      <c r="N313" s="56"/>
      <c r="O313" s="57" t="s">
        <v>480</v>
      </c>
      <c r="P313" s="57" t="s">
        <v>481</v>
      </c>
    </row>
    <row r="314" spans="1:16" ht="13.5" thickBot="1" x14ac:dyDescent="0.25">
      <c r="A314" s="19" t="str">
        <f t="shared" si="24"/>
        <v> AAC 4.83 </v>
      </c>
      <c r="B314" s="6" t="str">
        <f t="shared" si="25"/>
        <v>I</v>
      </c>
      <c r="C314" s="19">
        <f t="shared" si="26"/>
        <v>27708.381000000001</v>
      </c>
      <c r="D314" s="21" t="str">
        <f t="shared" si="27"/>
        <v>vis</v>
      </c>
      <c r="E314" s="54">
        <f>VLOOKUP(C314,Active!C$21:E$970,3,FALSE)</f>
        <v>3129.0034657643632</v>
      </c>
      <c r="F314" s="6" t="s">
        <v>229</v>
      </c>
      <c r="G314" s="21" t="str">
        <f t="shared" si="28"/>
        <v>27708.381</v>
      </c>
      <c r="H314" s="19">
        <f t="shared" si="29"/>
        <v>3129</v>
      </c>
      <c r="I314" s="55" t="s">
        <v>576</v>
      </c>
      <c r="J314" s="56" t="s">
        <v>577</v>
      </c>
      <c r="K314" s="55">
        <v>3129</v>
      </c>
      <c r="L314" s="55" t="s">
        <v>496</v>
      </c>
      <c r="M314" s="56" t="s">
        <v>259</v>
      </c>
      <c r="N314" s="56"/>
      <c r="O314" s="57" t="s">
        <v>578</v>
      </c>
      <c r="P314" s="57" t="s">
        <v>579</v>
      </c>
    </row>
    <row r="315" spans="1:16" ht="13.5" thickBot="1" x14ac:dyDescent="0.25">
      <c r="A315" s="19" t="str">
        <f t="shared" si="24"/>
        <v> AAC 2.137 </v>
      </c>
      <c r="B315" s="6" t="str">
        <f t="shared" si="25"/>
        <v>I</v>
      </c>
      <c r="C315" s="19">
        <f t="shared" si="26"/>
        <v>27914.59</v>
      </c>
      <c r="D315" s="21" t="str">
        <f t="shared" si="27"/>
        <v>vis</v>
      </c>
      <c r="E315" s="54">
        <f>VLOOKUP(C315,Active!C$21:E$970,3,FALSE)</f>
        <v>3190.000868864463</v>
      </c>
      <c r="F315" s="6" t="s">
        <v>229</v>
      </c>
      <c r="G315" s="21" t="str">
        <f t="shared" si="28"/>
        <v>27914.590</v>
      </c>
      <c r="H315" s="19">
        <f t="shared" si="29"/>
        <v>3190</v>
      </c>
      <c r="I315" s="55" t="s">
        <v>580</v>
      </c>
      <c r="J315" s="56" t="s">
        <v>581</v>
      </c>
      <c r="K315" s="55">
        <v>3190</v>
      </c>
      <c r="L315" s="55" t="s">
        <v>291</v>
      </c>
      <c r="M315" s="56" t="s">
        <v>259</v>
      </c>
      <c r="N315" s="56"/>
      <c r="O315" s="57" t="s">
        <v>582</v>
      </c>
      <c r="P315" s="57" t="s">
        <v>583</v>
      </c>
    </row>
    <row r="316" spans="1:16" ht="13.5" thickBot="1" x14ac:dyDescent="0.25">
      <c r="A316" s="19" t="str">
        <f t="shared" si="24"/>
        <v> AAC 2.137 </v>
      </c>
      <c r="B316" s="6" t="str">
        <f t="shared" si="25"/>
        <v>I</v>
      </c>
      <c r="C316" s="19">
        <f t="shared" si="26"/>
        <v>27931.489000000001</v>
      </c>
      <c r="D316" s="21" t="str">
        <f t="shared" si="27"/>
        <v>vis</v>
      </c>
      <c r="E316" s="54">
        <f>VLOOKUP(C316,Active!C$21:E$970,3,FALSE)</f>
        <v>3194.9996570598796</v>
      </c>
      <c r="F316" s="6" t="s">
        <v>229</v>
      </c>
      <c r="G316" s="21" t="str">
        <f t="shared" si="28"/>
        <v>27931.489</v>
      </c>
      <c r="H316" s="19">
        <f t="shared" si="29"/>
        <v>3195</v>
      </c>
      <c r="I316" s="55" t="s">
        <v>584</v>
      </c>
      <c r="J316" s="56" t="s">
        <v>585</v>
      </c>
      <c r="K316" s="55">
        <v>3195</v>
      </c>
      <c r="L316" s="55" t="s">
        <v>326</v>
      </c>
      <c r="M316" s="56" t="s">
        <v>259</v>
      </c>
      <c r="N316" s="56"/>
      <c r="O316" s="57" t="s">
        <v>582</v>
      </c>
      <c r="P316" s="57" t="s">
        <v>583</v>
      </c>
    </row>
    <row r="317" spans="1:16" ht="13.5" thickBot="1" x14ac:dyDescent="0.25">
      <c r="A317" s="19" t="str">
        <f t="shared" si="24"/>
        <v> AAC 2.137 </v>
      </c>
      <c r="B317" s="6" t="str">
        <f t="shared" si="25"/>
        <v>I</v>
      </c>
      <c r="C317" s="19">
        <f t="shared" si="26"/>
        <v>27958.531999999999</v>
      </c>
      <c r="D317" s="21" t="str">
        <f t="shared" si="27"/>
        <v>vis</v>
      </c>
      <c r="E317" s="54">
        <f>VLOOKUP(C317,Active!C$21:E$970,3,FALSE)</f>
        <v>3202.9990788699652</v>
      </c>
      <c r="F317" s="6" t="s">
        <v>229</v>
      </c>
      <c r="G317" s="21" t="str">
        <f t="shared" si="28"/>
        <v>27958.532</v>
      </c>
      <c r="H317" s="19">
        <f t="shared" si="29"/>
        <v>3203</v>
      </c>
      <c r="I317" s="55" t="s">
        <v>586</v>
      </c>
      <c r="J317" s="56" t="s">
        <v>587</v>
      </c>
      <c r="K317" s="55">
        <v>3203</v>
      </c>
      <c r="L317" s="55" t="s">
        <v>230</v>
      </c>
      <c r="M317" s="56" t="s">
        <v>259</v>
      </c>
      <c r="N317" s="56"/>
      <c r="O317" s="57" t="s">
        <v>582</v>
      </c>
      <c r="P317" s="57" t="s">
        <v>583</v>
      </c>
    </row>
    <row r="318" spans="1:16" ht="13.5" thickBot="1" x14ac:dyDescent="0.25">
      <c r="A318" s="19" t="str">
        <f t="shared" si="24"/>
        <v> AAC 4.83 </v>
      </c>
      <c r="B318" s="6" t="str">
        <f t="shared" si="25"/>
        <v>I</v>
      </c>
      <c r="C318" s="19">
        <f t="shared" si="26"/>
        <v>27958.536</v>
      </c>
      <c r="D318" s="21" t="str">
        <f t="shared" si="27"/>
        <v>vis</v>
      </c>
      <c r="E318" s="54">
        <f>VLOOKUP(C318,Active!C$21:E$970,3,FALSE)</f>
        <v>3203.0002620851128</v>
      </c>
      <c r="F318" s="6" t="s">
        <v>229</v>
      </c>
      <c r="G318" s="21" t="str">
        <f t="shared" si="28"/>
        <v>27958.536</v>
      </c>
      <c r="H318" s="19">
        <f t="shared" si="29"/>
        <v>3203</v>
      </c>
      <c r="I318" s="55" t="s">
        <v>588</v>
      </c>
      <c r="J318" s="56" t="s">
        <v>589</v>
      </c>
      <c r="K318" s="55">
        <v>3203</v>
      </c>
      <c r="L318" s="55" t="s">
        <v>279</v>
      </c>
      <c r="M318" s="56" t="s">
        <v>259</v>
      </c>
      <c r="N318" s="56"/>
      <c r="O318" s="57" t="s">
        <v>578</v>
      </c>
      <c r="P318" s="57" t="s">
        <v>579</v>
      </c>
    </row>
    <row r="319" spans="1:16" ht="13.5" thickBot="1" x14ac:dyDescent="0.25">
      <c r="A319" s="19" t="str">
        <f t="shared" si="24"/>
        <v> AAC 2.137 </v>
      </c>
      <c r="B319" s="6" t="str">
        <f t="shared" si="25"/>
        <v>I</v>
      </c>
      <c r="C319" s="19">
        <f t="shared" si="26"/>
        <v>27968.663</v>
      </c>
      <c r="D319" s="21" t="str">
        <f t="shared" si="27"/>
        <v>vis</v>
      </c>
      <c r="E319" s="54">
        <f>VLOOKUP(C319,Active!C$21:E$970,3,FALSE)</f>
        <v>3205.9958670354049</v>
      </c>
      <c r="F319" s="6" t="s">
        <v>229</v>
      </c>
      <c r="G319" s="21" t="str">
        <f t="shared" si="28"/>
        <v>27968.663</v>
      </c>
      <c r="H319" s="19">
        <f t="shared" si="29"/>
        <v>3206</v>
      </c>
      <c r="I319" s="55" t="s">
        <v>590</v>
      </c>
      <c r="J319" s="56" t="s">
        <v>591</v>
      </c>
      <c r="K319" s="55">
        <v>3206</v>
      </c>
      <c r="L319" s="55" t="s">
        <v>592</v>
      </c>
      <c r="M319" s="56" t="s">
        <v>259</v>
      </c>
      <c r="N319" s="56"/>
      <c r="O319" s="57" t="s">
        <v>582</v>
      </c>
      <c r="P319" s="57" t="s">
        <v>583</v>
      </c>
    </row>
    <row r="320" spans="1:16" ht="13.5" thickBot="1" x14ac:dyDescent="0.25">
      <c r="A320" s="19" t="str">
        <f t="shared" si="24"/>
        <v> AAC 2.137 </v>
      </c>
      <c r="B320" s="6" t="str">
        <f t="shared" si="25"/>
        <v>I</v>
      </c>
      <c r="C320" s="19">
        <f t="shared" si="26"/>
        <v>28009.233</v>
      </c>
      <c r="D320" s="21" t="str">
        <f t="shared" si="27"/>
        <v>vis</v>
      </c>
      <c r="E320" s="54">
        <f>VLOOKUP(C320,Active!C$21:E$970,3,FALSE)</f>
        <v>3217.9966266713618</v>
      </c>
      <c r="F320" s="6" t="s">
        <v>229</v>
      </c>
      <c r="G320" s="21" t="str">
        <f t="shared" si="28"/>
        <v>28009.233</v>
      </c>
      <c r="H320" s="19">
        <f t="shared" si="29"/>
        <v>3218</v>
      </c>
      <c r="I320" s="55" t="s">
        <v>593</v>
      </c>
      <c r="J320" s="56" t="s">
        <v>594</v>
      </c>
      <c r="K320" s="55">
        <v>3218</v>
      </c>
      <c r="L320" s="55" t="s">
        <v>341</v>
      </c>
      <c r="M320" s="56" t="s">
        <v>259</v>
      </c>
      <c r="N320" s="56"/>
      <c r="O320" s="57" t="s">
        <v>582</v>
      </c>
      <c r="P320" s="57" t="s">
        <v>583</v>
      </c>
    </row>
    <row r="321" spans="1:16" ht="13.5" thickBot="1" x14ac:dyDescent="0.25">
      <c r="A321" s="19" t="str">
        <f t="shared" si="24"/>
        <v> AAC 2.137 </v>
      </c>
      <c r="B321" s="6" t="str">
        <f t="shared" si="25"/>
        <v>I</v>
      </c>
      <c r="C321" s="19">
        <f t="shared" si="26"/>
        <v>28019.38</v>
      </c>
      <c r="D321" s="21" t="str">
        <f t="shared" si="27"/>
        <v>vis</v>
      </c>
      <c r="E321" s="54">
        <f>VLOOKUP(C321,Active!C$21:E$970,3,FALSE)</f>
        <v>3220.9981476973926</v>
      </c>
      <c r="F321" s="6" t="s">
        <v>229</v>
      </c>
      <c r="G321" s="21" t="str">
        <f t="shared" si="28"/>
        <v>28019.380</v>
      </c>
      <c r="H321" s="19">
        <f t="shared" si="29"/>
        <v>3221</v>
      </c>
      <c r="I321" s="55" t="s">
        <v>595</v>
      </c>
      <c r="J321" s="56" t="s">
        <v>596</v>
      </c>
      <c r="K321" s="55">
        <v>3221</v>
      </c>
      <c r="L321" s="55" t="s">
        <v>385</v>
      </c>
      <c r="M321" s="56" t="s">
        <v>259</v>
      </c>
      <c r="N321" s="56"/>
      <c r="O321" s="57" t="s">
        <v>582</v>
      </c>
      <c r="P321" s="57" t="s">
        <v>583</v>
      </c>
    </row>
    <row r="322" spans="1:16" ht="13.5" thickBot="1" x14ac:dyDescent="0.25">
      <c r="A322" s="19" t="str">
        <f t="shared" si="24"/>
        <v> AA 27.161 </v>
      </c>
      <c r="B322" s="6" t="str">
        <f t="shared" si="25"/>
        <v>I</v>
      </c>
      <c r="C322" s="19">
        <f t="shared" si="26"/>
        <v>28019.384999999998</v>
      </c>
      <c r="D322" s="21" t="str">
        <f t="shared" si="27"/>
        <v>vis</v>
      </c>
      <c r="E322" s="54">
        <f>VLOOKUP(C322,Active!C$21:E$970,3,FALSE)</f>
        <v>3220.9996267163265</v>
      </c>
      <c r="F322" s="6" t="s">
        <v>229</v>
      </c>
      <c r="G322" s="21" t="str">
        <f t="shared" si="28"/>
        <v>28019.385</v>
      </c>
      <c r="H322" s="19">
        <f t="shared" si="29"/>
        <v>3221</v>
      </c>
      <c r="I322" s="55" t="s">
        <v>597</v>
      </c>
      <c r="J322" s="56" t="s">
        <v>598</v>
      </c>
      <c r="K322" s="55">
        <v>3221</v>
      </c>
      <c r="L322" s="55" t="s">
        <v>326</v>
      </c>
      <c r="M322" s="56" t="s">
        <v>259</v>
      </c>
      <c r="N322" s="56"/>
      <c r="O322" s="57" t="s">
        <v>599</v>
      </c>
      <c r="P322" s="57" t="s">
        <v>536</v>
      </c>
    </row>
    <row r="323" spans="1:16" ht="13.5" thickBot="1" x14ac:dyDescent="0.25">
      <c r="A323" s="19" t="str">
        <f t="shared" si="24"/>
        <v> AAC 2.137 </v>
      </c>
      <c r="B323" s="6" t="str">
        <f t="shared" si="25"/>
        <v>I</v>
      </c>
      <c r="C323" s="19">
        <f t="shared" si="26"/>
        <v>28036.284</v>
      </c>
      <c r="D323" s="21" t="str">
        <f t="shared" si="27"/>
        <v>vis</v>
      </c>
      <c r="E323" s="54">
        <f>VLOOKUP(C323,Active!C$21:E$970,3,FALSE)</f>
        <v>3225.9984149117431</v>
      </c>
      <c r="F323" s="6" t="s">
        <v>229</v>
      </c>
      <c r="G323" s="21" t="str">
        <f t="shared" si="28"/>
        <v>28036.284</v>
      </c>
      <c r="H323" s="19">
        <f t="shared" si="29"/>
        <v>3226</v>
      </c>
      <c r="I323" s="55" t="s">
        <v>600</v>
      </c>
      <c r="J323" s="56" t="s">
        <v>601</v>
      </c>
      <c r="K323" s="55">
        <v>3226</v>
      </c>
      <c r="L323" s="55" t="s">
        <v>329</v>
      </c>
      <c r="M323" s="56" t="s">
        <v>259</v>
      </c>
      <c r="N323" s="56"/>
      <c r="O323" s="57" t="s">
        <v>582</v>
      </c>
      <c r="P323" s="57" t="s">
        <v>583</v>
      </c>
    </row>
    <row r="324" spans="1:16" ht="13.5" thickBot="1" x14ac:dyDescent="0.25">
      <c r="A324" s="19" t="str">
        <f t="shared" si="24"/>
        <v> ZFA 16.167 </v>
      </c>
      <c r="B324" s="6" t="str">
        <f t="shared" si="25"/>
        <v>I</v>
      </c>
      <c r="C324" s="19">
        <f t="shared" si="26"/>
        <v>28046.427500000002</v>
      </c>
      <c r="D324" s="21" t="str">
        <f t="shared" si="27"/>
        <v>vis</v>
      </c>
      <c r="E324" s="54">
        <f>VLOOKUP(C324,Active!C$21:E$970,3,FALSE)</f>
        <v>3228.9989006245196</v>
      </c>
      <c r="F324" s="6" t="s">
        <v>229</v>
      </c>
      <c r="G324" s="21" t="str">
        <f t="shared" si="28"/>
        <v>28046.4275</v>
      </c>
      <c r="H324" s="19">
        <f t="shared" si="29"/>
        <v>3229</v>
      </c>
      <c r="I324" s="55" t="s">
        <v>602</v>
      </c>
      <c r="J324" s="56" t="s">
        <v>603</v>
      </c>
      <c r="K324" s="55">
        <v>3229</v>
      </c>
      <c r="L324" s="55" t="s">
        <v>604</v>
      </c>
      <c r="M324" s="56" t="s">
        <v>231</v>
      </c>
      <c r="N324" s="56"/>
      <c r="O324" s="57" t="s">
        <v>605</v>
      </c>
      <c r="P324" s="57" t="s">
        <v>606</v>
      </c>
    </row>
    <row r="325" spans="1:16" ht="13.5" thickBot="1" x14ac:dyDescent="0.25">
      <c r="A325" s="19" t="str">
        <f t="shared" si="24"/>
        <v> AAC 2.137 </v>
      </c>
      <c r="B325" s="6" t="str">
        <f t="shared" si="25"/>
        <v>I</v>
      </c>
      <c r="C325" s="19">
        <f t="shared" si="26"/>
        <v>28053.194</v>
      </c>
      <c r="D325" s="21" t="str">
        <f t="shared" si="27"/>
        <v>vis</v>
      </c>
      <c r="E325" s="54">
        <f>VLOOKUP(C325,Active!C$21:E$970,3,FALSE)</f>
        <v>3231.0004569488156</v>
      </c>
      <c r="F325" s="6" t="s">
        <v>229</v>
      </c>
      <c r="G325" s="21" t="str">
        <f t="shared" si="28"/>
        <v>28053.194</v>
      </c>
      <c r="H325" s="19">
        <f t="shared" si="29"/>
        <v>3231</v>
      </c>
      <c r="I325" s="55" t="s">
        <v>607</v>
      </c>
      <c r="J325" s="56" t="s">
        <v>608</v>
      </c>
      <c r="K325" s="55">
        <v>3231</v>
      </c>
      <c r="L325" s="55" t="s">
        <v>323</v>
      </c>
      <c r="M325" s="56" t="s">
        <v>259</v>
      </c>
      <c r="N325" s="56"/>
      <c r="O325" s="57" t="s">
        <v>582</v>
      </c>
      <c r="P325" s="57" t="s">
        <v>583</v>
      </c>
    </row>
    <row r="326" spans="1:16" ht="13.5" thickBot="1" x14ac:dyDescent="0.25">
      <c r="A326" s="19" t="str">
        <f t="shared" si="24"/>
        <v> AAC 2.137 </v>
      </c>
      <c r="B326" s="6" t="str">
        <f t="shared" si="25"/>
        <v>I</v>
      </c>
      <c r="C326" s="19">
        <f t="shared" si="26"/>
        <v>28056.569</v>
      </c>
      <c r="D326" s="21" t="str">
        <f t="shared" si="27"/>
        <v>vis</v>
      </c>
      <c r="E326" s="54">
        <f>VLOOKUP(C326,Active!C$21:E$970,3,FALSE)</f>
        <v>3231.9987947297213</v>
      </c>
      <c r="F326" s="6" t="s">
        <v>229</v>
      </c>
      <c r="G326" s="21" t="str">
        <f t="shared" si="28"/>
        <v>28056.569</v>
      </c>
      <c r="H326" s="19">
        <f t="shared" si="29"/>
        <v>3232</v>
      </c>
      <c r="I326" s="55" t="s">
        <v>609</v>
      </c>
      <c r="J326" s="56" t="s">
        <v>610</v>
      </c>
      <c r="K326" s="55">
        <v>3232</v>
      </c>
      <c r="L326" s="55" t="s">
        <v>332</v>
      </c>
      <c r="M326" s="56" t="s">
        <v>259</v>
      </c>
      <c r="N326" s="56"/>
      <c r="O326" s="57" t="s">
        <v>582</v>
      </c>
      <c r="P326" s="57" t="s">
        <v>583</v>
      </c>
    </row>
    <row r="327" spans="1:16" ht="13.5" thickBot="1" x14ac:dyDescent="0.25">
      <c r="A327" s="19" t="str">
        <f t="shared" si="24"/>
        <v> AAC 2.137 </v>
      </c>
      <c r="B327" s="6" t="str">
        <f t="shared" si="25"/>
        <v>I</v>
      </c>
      <c r="C327" s="19">
        <f t="shared" si="26"/>
        <v>28063.326000000001</v>
      </c>
      <c r="D327" s="21" t="str">
        <f t="shared" si="27"/>
        <v>vis</v>
      </c>
      <c r="E327" s="54">
        <f>VLOOKUP(C327,Active!C$21:E$970,3,FALSE)</f>
        <v>3233.9975409180424</v>
      </c>
      <c r="F327" s="6" t="s">
        <v>229</v>
      </c>
      <c r="G327" s="21" t="str">
        <f t="shared" si="28"/>
        <v>28063.326</v>
      </c>
      <c r="H327" s="19">
        <f t="shared" si="29"/>
        <v>3234</v>
      </c>
      <c r="I327" s="55" t="s">
        <v>611</v>
      </c>
      <c r="J327" s="56" t="s">
        <v>612</v>
      </c>
      <c r="K327" s="55">
        <v>3234</v>
      </c>
      <c r="L327" s="55" t="s">
        <v>356</v>
      </c>
      <c r="M327" s="56" t="s">
        <v>259</v>
      </c>
      <c r="N327" s="56"/>
      <c r="O327" s="57" t="s">
        <v>582</v>
      </c>
      <c r="P327" s="57" t="s">
        <v>583</v>
      </c>
    </row>
    <row r="328" spans="1:16" ht="13.5" thickBot="1" x14ac:dyDescent="0.25">
      <c r="A328" s="19" t="str">
        <f t="shared" si="24"/>
        <v> AAC 2.137 </v>
      </c>
      <c r="B328" s="6" t="str">
        <f t="shared" si="25"/>
        <v>I</v>
      </c>
      <c r="C328" s="19">
        <f t="shared" si="26"/>
        <v>28080.234</v>
      </c>
      <c r="D328" s="21" t="str">
        <f t="shared" si="27"/>
        <v>vis</v>
      </c>
      <c r="E328" s="54">
        <f>VLOOKUP(C328,Active!C$21:E$970,3,FALSE)</f>
        <v>3238.9989913475411</v>
      </c>
      <c r="F328" s="6" t="s">
        <v>229</v>
      </c>
      <c r="G328" s="21" t="str">
        <f t="shared" si="28"/>
        <v>28080.234</v>
      </c>
      <c r="H328" s="19">
        <f t="shared" si="29"/>
        <v>3239</v>
      </c>
      <c r="I328" s="55" t="s">
        <v>613</v>
      </c>
      <c r="J328" s="56" t="s">
        <v>614</v>
      </c>
      <c r="K328" s="55">
        <v>3239</v>
      </c>
      <c r="L328" s="55" t="s">
        <v>230</v>
      </c>
      <c r="M328" s="56" t="s">
        <v>259</v>
      </c>
      <c r="N328" s="56"/>
      <c r="O328" s="57" t="s">
        <v>582</v>
      </c>
      <c r="P328" s="57" t="s">
        <v>583</v>
      </c>
    </row>
    <row r="329" spans="1:16" ht="13.5" thickBot="1" x14ac:dyDescent="0.25">
      <c r="A329" s="19" t="str">
        <f t="shared" si="24"/>
        <v> AAC 2.137 </v>
      </c>
      <c r="B329" s="6" t="str">
        <f t="shared" si="25"/>
        <v>I</v>
      </c>
      <c r="C329" s="19">
        <f t="shared" si="26"/>
        <v>28090.379000000001</v>
      </c>
      <c r="D329" s="21" t="str">
        <f t="shared" si="27"/>
        <v>vis</v>
      </c>
      <c r="E329" s="54">
        <f>VLOOKUP(C329,Active!C$21:E$970,3,FALSE)</f>
        <v>3241.9999207659976</v>
      </c>
      <c r="F329" s="6" t="s">
        <v>229</v>
      </c>
      <c r="G329" s="21" t="str">
        <f t="shared" si="28"/>
        <v>28090.379</v>
      </c>
      <c r="H329" s="19">
        <f t="shared" si="29"/>
        <v>3242</v>
      </c>
      <c r="I329" s="55" t="s">
        <v>615</v>
      </c>
      <c r="J329" s="56" t="s">
        <v>616</v>
      </c>
      <c r="K329" s="55">
        <v>3242</v>
      </c>
      <c r="L329" s="55" t="s">
        <v>269</v>
      </c>
      <c r="M329" s="56" t="s">
        <v>259</v>
      </c>
      <c r="N329" s="56"/>
      <c r="O329" s="57" t="s">
        <v>582</v>
      </c>
      <c r="P329" s="57" t="s">
        <v>583</v>
      </c>
    </row>
    <row r="330" spans="1:16" ht="13.5" thickBot="1" x14ac:dyDescent="0.25">
      <c r="A330" s="19" t="str">
        <f t="shared" si="24"/>
        <v> HB 915.35 </v>
      </c>
      <c r="B330" s="6" t="str">
        <f t="shared" si="25"/>
        <v>I</v>
      </c>
      <c r="C330" s="19">
        <f t="shared" si="26"/>
        <v>28563.660400000001</v>
      </c>
      <c r="D330" s="21" t="str">
        <f t="shared" si="27"/>
        <v>vis</v>
      </c>
      <c r="E330" s="54">
        <f>VLOOKUP(C330,Active!C$21:E$970,3,FALSE)</f>
        <v>3381.9983511719433</v>
      </c>
      <c r="F330" s="6" t="s">
        <v>229</v>
      </c>
      <c r="G330" s="21" t="str">
        <f t="shared" si="28"/>
        <v>28563.6604</v>
      </c>
      <c r="H330" s="19">
        <f t="shared" si="29"/>
        <v>3382</v>
      </c>
      <c r="I330" s="55" t="s">
        <v>617</v>
      </c>
      <c r="J330" s="56" t="s">
        <v>618</v>
      </c>
      <c r="K330" s="55">
        <v>3382</v>
      </c>
      <c r="L330" s="55" t="s">
        <v>619</v>
      </c>
      <c r="M330" s="56" t="s">
        <v>231</v>
      </c>
      <c r="N330" s="56"/>
      <c r="O330" s="57" t="s">
        <v>265</v>
      </c>
      <c r="P330" s="57" t="s">
        <v>266</v>
      </c>
    </row>
    <row r="331" spans="1:16" ht="13.5" thickBot="1" x14ac:dyDescent="0.25">
      <c r="A331" s="19" t="str">
        <f t="shared" ref="A331:A394" si="30">P331</f>
        <v> AAC 3.131 </v>
      </c>
      <c r="B331" s="6" t="str">
        <f t="shared" ref="B331:B394" si="31">IF(H331=INT(H331),"I","II")</f>
        <v>I</v>
      </c>
      <c r="C331" s="19">
        <f t="shared" ref="C331:C394" si="32">1*G331</f>
        <v>28668.464</v>
      </c>
      <c r="D331" s="21" t="str">
        <f t="shared" ref="D331:D394" si="33">VLOOKUP(F331,I$1:J$5,2,FALSE)</f>
        <v>vis</v>
      </c>
      <c r="E331" s="54">
        <f>VLOOKUP(C331,Active!C$21:E$970,3,FALSE)</f>
        <v>3412.9996529363743</v>
      </c>
      <c r="F331" s="6" t="s">
        <v>229</v>
      </c>
      <c r="G331" s="21" t="str">
        <f t="shared" ref="G331:G394" si="34">MID(I331,3,LEN(I331)-3)</f>
        <v>28668.464</v>
      </c>
      <c r="H331" s="19">
        <f t="shared" ref="H331:H394" si="35">1*K331</f>
        <v>3413</v>
      </c>
      <c r="I331" s="55" t="s">
        <v>620</v>
      </c>
      <c r="J331" s="56" t="s">
        <v>621</v>
      </c>
      <c r="K331" s="55">
        <v>3413</v>
      </c>
      <c r="L331" s="55" t="s">
        <v>326</v>
      </c>
      <c r="M331" s="56" t="s">
        <v>259</v>
      </c>
      <c r="N331" s="56"/>
      <c r="O331" s="57" t="s">
        <v>622</v>
      </c>
      <c r="P331" s="57" t="s">
        <v>623</v>
      </c>
    </row>
    <row r="332" spans="1:16" ht="13.5" thickBot="1" x14ac:dyDescent="0.25">
      <c r="A332" s="19" t="str">
        <f t="shared" si="30"/>
        <v> PZ 10.271 </v>
      </c>
      <c r="B332" s="6" t="str">
        <f t="shared" si="31"/>
        <v>I</v>
      </c>
      <c r="C332" s="19">
        <f t="shared" si="32"/>
        <v>28773.264999999999</v>
      </c>
      <c r="D332" s="21" t="str">
        <f t="shared" si="33"/>
        <v>vis</v>
      </c>
      <c r="E332" s="54">
        <f>VLOOKUP(C332,Active!C$21:E$970,3,FALSE)</f>
        <v>3444.0001856109598</v>
      </c>
      <c r="F332" s="6" t="s">
        <v>229</v>
      </c>
      <c r="G332" s="21" t="str">
        <f t="shared" si="34"/>
        <v>28773.265</v>
      </c>
      <c r="H332" s="19">
        <f t="shared" si="35"/>
        <v>3444</v>
      </c>
      <c r="I332" s="55" t="s">
        <v>624</v>
      </c>
      <c r="J332" s="56" t="s">
        <v>625</v>
      </c>
      <c r="K332" s="55">
        <v>3444</v>
      </c>
      <c r="L332" s="55" t="s">
        <v>279</v>
      </c>
      <c r="M332" s="56" t="s">
        <v>259</v>
      </c>
      <c r="N332" s="56"/>
      <c r="O332" s="57" t="s">
        <v>626</v>
      </c>
      <c r="P332" s="57" t="s">
        <v>461</v>
      </c>
    </row>
    <row r="333" spans="1:16" ht="13.5" thickBot="1" x14ac:dyDescent="0.25">
      <c r="A333" s="19" t="str">
        <f t="shared" si="30"/>
        <v> AA 27.161 </v>
      </c>
      <c r="B333" s="6" t="str">
        <f t="shared" si="31"/>
        <v>I</v>
      </c>
      <c r="C333" s="19">
        <f t="shared" si="32"/>
        <v>28783.41</v>
      </c>
      <c r="D333" s="21" t="str">
        <f t="shared" si="33"/>
        <v>vis</v>
      </c>
      <c r="E333" s="54">
        <f>VLOOKUP(C333,Active!C$21:E$970,3,FALSE)</f>
        <v>3447.0011150294163</v>
      </c>
      <c r="F333" s="6" t="s">
        <v>229</v>
      </c>
      <c r="G333" s="21" t="str">
        <f t="shared" si="34"/>
        <v>28783.410</v>
      </c>
      <c r="H333" s="19">
        <f t="shared" si="35"/>
        <v>3447</v>
      </c>
      <c r="I333" s="55" t="s">
        <v>627</v>
      </c>
      <c r="J333" s="56" t="s">
        <v>628</v>
      </c>
      <c r="K333" s="55">
        <v>3447</v>
      </c>
      <c r="L333" s="55" t="s">
        <v>508</v>
      </c>
      <c r="M333" s="56" t="s">
        <v>259</v>
      </c>
      <c r="N333" s="56"/>
      <c r="O333" s="57" t="s">
        <v>622</v>
      </c>
      <c r="P333" s="57" t="s">
        <v>536</v>
      </c>
    </row>
    <row r="334" spans="1:16" ht="13.5" thickBot="1" x14ac:dyDescent="0.25">
      <c r="A334" s="19" t="str">
        <f t="shared" si="30"/>
        <v> AAC 3.131 </v>
      </c>
      <c r="B334" s="6" t="str">
        <f t="shared" si="31"/>
        <v>I</v>
      </c>
      <c r="C334" s="19">
        <f t="shared" si="32"/>
        <v>28793.550999999999</v>
      </c>
      <c r="D334" s="21" t="str">
        <f t="shared" si="33"/>
        <v>vis</v>
      </c>
      <c r="E334" s="54">
        <f>VLOOKUP(C334,Active!C$21:E$970,3,FALSE)</f>
        <v>3450.0008612327251</v>
      </c>
      <c r="F334" s="6" t="s">
        <v>229</v>
      </c>
      <c r="G334" s="21" t="str">
        <f t="shared" si="34"/>
        <v>28793.551</v>
      </c>
      <c r="H334" s="19">
        <f t="shared" si="35"/>
        <v>3450</v>
      </c>
      <c r="I334" s="55" t="s">
        <v>629</v>
      </c>
      <c r="J334" s="56" t="s">
        <v>630</v>
      </c>
      <c r="K334" s="55">
        <v>3450</v>
      </c>
      <c r="L334" s="55" t="s">
        <v>291</v>
      </c>
      <c r="M334" s="56" t="s">
        <v>259</v>
      </c>
      <c r="N334" s="56"/>
      <c r="O334" s="57" t="s">
        <v>622</v>
      </c>
      <c r="P334" s="57" t="s">
        <v>623</v>
      </c>
    </row>
    <row r="335" spans="1:16" ht="13.5" thickBot="1" x14ac:dyDescent="0.25">
      <c r="A335" s="19" t="str">
        <f t="shared" si="30"/>
        <v> PZ 10.271 </v>
      </c>
      <c r="B335" s="6" t="str">
        <f t="shared" si="31"/>
        <v>I</v>
      </c>
      <c r="C335" s="19">
        <f t="shared" si="32"/>
        <v>28810.453000000001</v>
      </c>
      <c r="D335" s="21" t="str">
        <f t="shared" si="33"/>
        <v>vis</v>
      </c>
      <c r="E335" s="54">
        <f>VLOOKUP(C335,Active!C$21:E$970,3,FALSE)</f>
        <v>3455.0005368395027</v>
      </c>
      <c r="F335" s="6" t="s">
        <v>229</v>
      </c>
      <c r="G335" s="21" t="str">
        <f t="shared" si="34"/>
        <v>28810.453</v>
      </c>
      <c r="H335" s="19">
        <f t="shared" si="35"/>
        <v>3455</v>
      </c>
      <c r="I335" s="55" t="s">
        <v>631</v>
      </c>
      <c r="J335" s="56" t="s">
        <v>632</v>
      </c>
      <c r="K335" s="55">
        <v>3455</v>
      </c>
      <c r="L335" s="55" t="s">
        <v>323</v>
      </c>
      <c r="M335" s="56" t="s">
        <v>259</v>
      </c>
      <c r="N335" s="56"/>
      <c r="O335" s="57" t="s">
        <v>626</v>
      </c>
      <c r="P335" s="57" t="s">
        <v>461</v>
      </c>
    </row>
    <row r="336" spans="1:16" ht="13.5" thickBot="1" x14ac:dyDescent="0.25">
      <c r="A336" s="19" t="str">
        <f t="shared" si="30"/>
        <v> AAC 3.148 </v>
      </c>
      <c r="B336" s="6" t="str">
        <f t="shared" si="31"/>
        <v>I</v>
      </c>
      <c r="C336" s="19">
        <f t="shared" si="32"/>
        <v>29077.517</v>
      </c>
      <c r="D336" s="21" t="str">
        <f t="shared" si="33"/>
        <v>vis</v>
      </c>
      <c r="E336" s="54">
        <f>VLOOKUP(C336,Active!C$21:E$970,3,FALSE)</f>
        <v>3533.9990793935381</v>
      </c>
      <c r="F336" s="6" t="s">
        <v>229</v>
      </c>
      <c r="G336" s="21" t="str">
        <f t="shared" si="34"/>
        <v>29077.517</v>
      </c>
      <c r="H336" s="19">
        <f t="shared" si="35"/>
        <v>3534</v>
      </c>
      <c r="I336" s="55" t="s">
        <v>633</v>
      </c>
      <c r="J336" s="56" t="s">
        <v>634</v>
      </c>
      <c r="K336" s="55">
        <v>3534</v>
      </c>
      <c r="L336" s="55" t="s">
        <v>230</v>
      </c>
      <c r="M336" s="56" t="s">
        <v>259</v>
      </c>
      <c r="N336" s="56"/>
      <c r="O336" s="57" t="s">
        <v>622</v>
      </c>
      <c r="P336" s="57" t="s">
        <v>635</v>
      </c>
    </row>
    <row r="337" spans="1:16" ht="13.5" thickBot="1" x14ac:dyDescent="0.25">
      <c r="A337" s="19" t="str">
        <f t="shared" si="30"/>
        <v> PZ 10.271 </v>
      </c>
      <c r="B337" s="6" t="str">
        <f t="shared" si="31"/>
        <v>I</v>
      </c>
      <c r="C337" s="19">
        <f t="shared" si="32"/>
        <v>29111.323</v>
      </c>
      <c r="D337" s="21" t="str">
        <f t="shared" si="33"/>
        <v>vis</v>
      </c>
      <c r="E337" s="54">
        <f>VLOOKUP(C337,Active!C$21:E$970,3,FALSE)</f>
        <v>3543.9990222146662</v>
      </c>
      <c r="F337" s="6" t="s">
        <v>229</v>
      </c>
      <c r="G337" s="21" t="str">
        <f t="shared" si="34"/>
        <v>29111.323</v>
      </c>
      <c r="H337" s="19">
        <f t="shared" si="35"/>
        <v>3544</v>
      </c>
      <c r="I337" s="55" t="s">
        <v>636</v>
      </c>
      <c r="J337" s="56" t="s">
        <v>637</v>
      </c>
      <c r="K337" s="55">
        <v>3544</v>
      </c>
      <c r="L337" s="55" t="s">
        <v>230</v>
      </c>
      <c r="M337" s="56" t="s">
        <v>259</v>
      </c>
      <c r="N337" s="56"/>
      <c r="O337" s="57" t="s">
        <v>626</v>
      </c>
      <c r="P337" s="57" t="s">
        <v>461</v>
      </c>
    </row>
    <row r="338" spans="1:16" ht="13.5" thickBot="1" x14ac:dyDescent="0.25">
      <c r="A338" s="19" t="str">
        <f t="shared" si="30"/>
        <v> PZ 10.271 </v>
      </c>
      <c r="B338" s="6" t="str">
        <f t="shared" si="31"/>
        <v>I</v>
      </c>
      <c r="C338" s="19">
        <f t="shared" si="32"/>
        <v>29128.223999999998</v>
      </c>
      <c r="D338" s="21" t="str">
        <f t="shared" si="33"/>
        <v>vis</v>
      </c>
      <c r="E338" s="54">
        <f>VLOOKUP(C338,Active!C$21:E$970,3,FALSE)</f>
        <v>3548.9984020176557</v>
      </c>
      <c r="F338" s="6" t="s">
        <v>229</v>
      </c>
      <c r="G338" s="21" t="str">
        <f t="shared" si="34"/>
        <v>29128.224</v>
      </c>
      <c r="H338" s="19">
        <f t="shared" si="35"/>
        <v>3549</v>
      </c>
      <c r="I338" s="55" t="s">
        <v>638</v>
      </c>
      <c r="J338" s="56" t="s">
        <v>639</v>
      </c>
      <c r="K338" s="55">
        <v>3549</v>
      </c>
      <c r="L338" s="55" t="s">
        <v>329</v>
      </c>
      <c r="M338" s="56" t="s">
        <v>259</v>
      </c>
      <c r="N338" s="56"/>
      <c r="O338" s="57" t="s">
        <v>626</v>
      </c>
      <c r="P338" s="57" t="s">
        <v>461</v>
      </c>
    </row>
    <row r="339" spans="1:16" ht="13.5" thickBot="1" x14ac:dyDescent="0.25">
      <c r="A339" s="19" t="str">
        <f t="shared" si="30"/>
        <v> PZ 10.271 </v>
      </c>
      <c r="B339" s="6" t="str">
        <f t="shared" si="31"/>
        <v>I</v>
      </c>
      <c r="C339" s="19">
        <f t="shared" si="32"/>
        <v>29172.172999999999</v>
      </c>
      <c r="D339" s="21" t="str">
        <f t="shared" si="33"/>
        <v>vis</v>
      </c>
      <c r="E339" s="54">
        <f>VLOOKUP(C339,Active!C$21:E$970,3,FALSE)</f>
        <v>3561.9986826496665</v>
      </c>
      <c r="F339" s="6" t="s">
        <v>229</v>
      </c>
      <c r="G339" s="21" t="str">
        <f t="shared" si="34"/>
        <v>29172.173</v>
      </c>
      <c r="H339" s="19">
        <f t="shared" si="35"/>
        <v>3562</v>
      </c>
      <c r="I339" s="55" t="s">
        <v>640</v>
      </c>
      <c r="J339" s="56" t="s">
        <v>641</v>
      </c>
      <c r="K339" s="55">
        <v>3562</v>
      </c>
      <c r="L339" s="55" t="s">
        <v>332</v>
      </c>
      <c r="M339" s="56" t="s">
        <v>259</v>
      </c>
      <c r="N339" s="56"/>
      <c r="O339" s="57" t="s">
        <v>626</v>
      </c>
      <c r="P339" s="57" t="s">
        <v>461</v>
      </c>
    </row>
    <row r="340" spans="1:16" ht="13.5" thickBot="1" x14ac:dyDescent="0.25">
      <c r="A340" s="19" t="str">
        <f t="shared" si="30"/>
        <v> PZ 10.271 </v>
      </c>
      <c r="B340" s="6" t="str">
        <f t="shared" si="31"/>
        <v>I</v>
      </c>
      <c r="C340" s="19">
        <f t="shared" si="32"/>
        <v>29216.118999999999</v>
      </c>
      <c r="D340" s="21" t="str">
        <f t="shared" si="33"/>
        <v>vis</v>
      </c>
      <c r="E340" s="54">
        <f>VLOOKUP(C340,Active!C$21:E$970,3,FALSE)</f>
        <v>3574.9980758703164</v>
      </c>
      <c r="F340" s="6" t="s">
        <v>229</v>
      </c>
      <c r="G340" s="21" t="str">
        <f t="shared" si="34"/>
        <v>29216.119</v>
      </c>
      <c r="H340" s="19">
        <f t="shared" si="35"/>
        <v>3575</v>
      </c>
      <c r="I340" s="55" t="s">
        <v>642</v>
      </c>
      <c r="J340" s="56" t="s">
        <v>643</v>
      </c>
      <c r="K340" s="55">
        <v>3575</v>
      </c>
      <c r="L340" s="55" t="s">
        <v>553</v>
      </c>
      <c r="M340" s="56" t="s">
        <v>259</v>
      </c>
      <c r="N340" s="56"/>
      <c r="O340" s="57" t="s">
        <v>626</v>
      </c>
      <c r="P340" s="57" t="s">
        <v>461</v>
      </c>
    </row>
    <row r="341" spans="1:16" ht="13.5" thickBot="1" x14ac:dyDescent="0.25">
      <c r="A341" s="19" t="str">
        <f t="shared" si="30"/>
        <v> HB 915.35 </v>
      </c>
      <c r="B341" s="6" t="str">
        <f t="shared" si="31"/>
        <v>I</v>
      </c>
      <c r="C341" s="19">
        <f t="shared" si="32"/>
        <v>29320.9218</v>
      </c>
      <c r="D341" s="21" t="str">
        <f t="shared" si="33"/>
        <v>vis</v>
      </c>
      <c r="E341" s="54">
        <f>VLOOKUP(C341,Active!C$21:E$970,3,FALSE)</f>
        <v>3605.9991409917184</v>
      </c>
      <c r="F341" s="6" t="s">
        <v>229</v>
      </c>
      <c r="G341" s="21" t="str">
        <f t="shared" si="34"/>
        <v>29320.9218</v>
      </c>
      <c r="H341" s="19">
        <f t="shared" si="35"/>
        <v>3606</v>
      </c>
      <c r="I341" s="55" t="s">
        <v>644</v>
      </c>
      <c r="J341" s="56" t="s">
        <v>645</v>
      </c>
      <c r="K341" s="55">
        <v>3606</v>
      </c>
      <c r="L341" s="55" t="s">
        <v>646</v>
      </c>
      <c r="M341" s="56" t="s">
        <v>231</v>
      </c>
      <c r="N341" s="56"/>
      <c r="O341" s="57" t="s">
        <v>265</v>
      </c>
      <c r="P341" s="57" t="s">
        <v>266</v>
      </c>
    </row>
    <row r="342" spans="1:16" ht="13.5" thickBot="1" x14ac:dyDescent="0.25">
      <c r="A342" s="19" t="str">
        <f t="shared" si="30"/>
        <v> PZ 10.271 </v>
      </c>
      <c r="B342" s="6" t="str">
        <f t="shared" si="31"/>
        <v>I</v>
      </c>
      <c r="C342" s="19">
        <f t="shared" si="32"/>
        <v>29405.434000000001</v>
      </c>
      <c r="D342" s="21" t="str">
        <f t="shared" si="33"/>
        <v>vis</v>
      </c>
      <c r="E342" s="54">
        <f>VLOOKUP(C342,Active!C$21:E$970,3,FALSE)</f>
        <v>3630.9981697939352</v>
      </c>
      <c r="F342" s="6" t="s">
        <v>229</v>
      </c>
      <c r="G342" s="21" t="str">
        <f t="shared" si="34"/>
        <v>29405.434</v>
      </c>
      <c r="H342" s="19">
        <f t="shared" si="35"/>
        <v>3631</v>
      </c>
      <c r="I342" s="55" t="s">
        <v>647</v>
      </c>
      <c r="J342" s="56" t="s">
        <v>648</v>
      </c>
      <c r="K342" s="55">
        <v>3631</v>
      </c>
      <c r="L342" s="55" t="s">
        <v>385</v>
      </c>
      <c r="M342" s="56" t="s">
        <v>259</v>
      </c>
      <c r="N342" s="56"/>
      <c r="O342" s="57" t="s">
        <v>626</v>
      </c>
      <c r="P342" s="57" t="s">
        <v>461</v>
      </c>
    </row>
    <row r="343" spans="1:16" ht="13.5" thickBot="1" x14ac:dyDescent="0.25">
      <c r="A343" s="19" t="str">
        <f t="shared" si="30"/>
        <v> AA 27.161 </v>
      </c>
      <c r="B343" s="6" t="str">
        <f t="shared" si="31"/>
        <v>I</v>
      </c>
      <c r="C343" s="19">
        <f t="shared" si="32"/>
        <v>29415.575000000001</v>
      </c>
      <c r="D343" s="21" t="str">
        <f t="shared" si="33"/>
        <v>vis</v>
      </c>
      <c r="E343" s="54">
        <f>VLOOKUP(C343,Active!C$21:E$970,3,FALSE)</f>
        <v>3633.997915997244</v>
      </c>
      <c r="F343" s="6" t="s">
        <v>229</v>
      </c>
      <c r="G343" s="21" t="str">
        <f t="shared" si="34"/>
        <v>29415.575</v>
      </c>
      <c r="H343" s="19">
        <f t="shared" si="35"/>
        <v>3634</v>
      </c>
      <c r="I343" s="55" t="s">
        <v>649</v>
      </c>
      <c r="J343" s="56" t="s">
        <v>650</v>
      </c>
      <c r="K343" s="55">
        <v>3634</v>
      </c>
      <c r="L343" s="55" t="s">
        <v>553</v>
      </c>
      <c r="M343" s="56" t="s">
        <v>259</v>
      </c>
      <c r="N343" s="56"/>
      <c r="O343" s="57" t="s">
        <v>622</v>
      </c>
      <c r="P343" s="57" t="s">
        <v>536</v>
      </c>
    </row>
    <row r="344" spans="1:16" ht="13.5" thickBot="1" x14ac:dyDescent="0.25">
      <c r="A344" s="19" t="str">
        <f t="shared" si="30"/>
        <v> PZ 10.271 </v>
      </c>
      <c r="B344" s="6" t="str">
        <f t="shared" si="31"/>
        <v>I</v>
      </c>
      <c r="C344" s="19">
        <f t="shared" si="32"/>
        <v>29493.33</v>
      </c>
      <c r="D344" s="21" t="str">
        <f t="shared" si="33"/>
        <v>vis</v>
      </c>
      <c r="E344" s="54">
        <f>VLOOKUP(C344,Active!C$21:E$970,3,FALSE)</f>
        <v>3656.998139450383</v>
      </c>
      <c r="F344" s="6" t="s">
        <v>229</v>
      </c>
      <c r="G344" s="21" t="str">
        <f t="shared" si="34"/>
        <v>29493.330</v>
      </c>
      <c r="H344" s="19">
        <f t="shared" si="35"/>
        <v>3657</v>
      </c>
      <c r="I344" s="55" t="s">
        <v>651</v>
      </c>
      <c r="J344" s="56" t="s">
        <v>652</v>
      </c>
      <c r="K344" s="55">
        <v>3657</v>
      </c>
      <c r="L344" s="55" t="s">
        <v>385</v>
      </c>
      <c r="M344" s="56" t="s">
        <v>259</v>
      </c>
      <c r="N344" s="56"/>
      <c r="O344" s="57" t="s">
        <v>626</v>
      </c>
      <c r="P344" s="57" t="s">
        <v>461</v>
      </c>
    </row>
    <row r="345" spans="1:16" ht="13.5" thickBot="1" x14ac:dyDescent="0.25">
      <c r="A345" s="19" t="str">
        <f t="shared" si="30"/>
        <v> PZ 10.271 </v>
      </c>
      <c r="B345" s="6" t="str">
        <f t="shared" si="31"/>
        <v>I</v>
      </c>
      <c r="C345" s="19">
        <f t="shared" si="32"/>
        <v>29564.326000000001</v>
      </c>
      <c r="D345" s="21" t="str">
        <f t="shared" si="33"/>
        <v>vis</v>
      </c>
      <c r="E345" s="54">
        <f>VLOOKUP(C345,Active!C$21:E$970,3,FALSE)</f>
        <v>3677.9990251076274</v>
      </c>
      <c r="F345" s="6" t="s">
        <v>229</v>
      </c>
      <c r="G345" s="21" t="str">
        <f t="shared" si="34"/>
        <v>29564.326</v>
      </c>
      <c r="H345" s="19">
        <f t="shared" si="35"/>
        <v>3678</v>
      </c>
      <c r="I345" s="55" t="s">
        <v>653</v>
      </c>
      <c r="J345" s="56" t="s">
        <v>654</v>
      </c>
      <c r="K345" s="55">
        <v>3678</v>
      </c>
      <c r="L345" s="55" t="s">
        <v>230</v>
      </c>
      <c r="M345" s="56" t="s">
        <v>259</v>
      </c>
      <c r="N345" s="56"/>
      <c r="O345" s="57" t="s">
        <v>626</v>
      </c>
      <c r="P345" s="57" t="s">
        <v>461</v>
      </c>
    </row>
    <row r="346" spans="1:16" ht="13.5" thickBot="1" x14ac:dyDescent="0.25">
      <c r="A346" s="19" t="str">
        <f t="shared" si="30"/>
        <v> PZ 10.271 </v>
      </c>
      <c r="B346" s="6" t="str">
        <f t="shared" si="31"/>
        <v>I</v>
      </c>
      <c r="C346" s="19">
        <f t="shared" si="32"/>
        <v>29777.3</v>
      </c>
      <c r="D346" s="21" t="str">
        <f t="shared" si="33"/>
        <v>vis</v>
      </c>
      <c r="E346" s="54">
        <f>VLOOKUP(C346,Active!C$21:E$970,3,FALSE)</f>
        <v>3740.9975408263426</v>
      </c>
      <c r="F346" s="6" t="s">
        <v>229</v>
      </c>
      <c r="G346" s="21" t="str">
        <f t="shared" si="34"/>
        <v>29777.300</v>
      </c>
      <c r="H346" s="19">
        <f t="shared" si="35"/>
        <v>3741</v>
      </c>
      <c r="I346" s="55" t="s">
        <v>655</v>
      </c>
      <c r="J346" s="56" t="s">
        <v>656</v>
      </c>
      <c r="K346" s="55">
        <v>3741</v>
      </c>
      <c r="L346" s="55" t="s">
        <v>356</v>
      </c>
      <c r="M346" s="56" t="s">
        <v>259</v>
      </c>
      <c r="N346" s="56"/>
      <c r="O346" s="57" t="s">
        <v>626</v>
      </c>
      <c r="P346" s="57" t="s">
        <v>461</v>
      </c>
    </row>
    <row r="347" spans="1:16" ht="13.5" thickBot="1" x14ac:dyDescent="0.25">
      <c r="A347" s="19" t="str">
        <f t="shared" si="30"/>
        <v> PZ 10.271 </v>
      </c>
      <c r="B347" s="6" t="str">
        <f t="shared" si="31"/>
        <v>I</v>
      </c>
      <c r="C347" s="19">
        <f t="shared" si="32"/>
        <v>29865.195</v>
      </c>
      <c r="D347" s="21" t="str">
        <f t="shared" si="33"/>
        <v>vis</v>
      </c>
      <c r="E347" s="54">
        <f>VLOOKUP(C347,Active!C$21:E$970,3,FALSE)</f>
        <v>3766.9972146790033</v>
      </c>
      <c r="F347" s="6" t="s">
        <v>229</v>
      </c>
      <c r="G347" s="21" t="str">
        <f t="shared" si="34"/>
        <v>29865.195</v>
      </c>
      <c r="H347" s="19">
        <f t="shared" si="35"/>
        <v>3767</v>
      </c>
      <c r="I347" s="55" t="s">
        <v>657</v>
      </c>
      <c r="J347" s="56" t="s">
        <v>658</v>
      </c>
      <c r="K347" s="55">
        <v>3767</v>
      </c>
      <c r="L347" s="55" t="s">
        <v>362</v>
      </c>
      <c r="M347" s="56" t="s">
        <v>259</v>
      </c>
      <c r="N347" s="56"/>
      <c r="O347" s="57" t="s">
        <v>626</v>
      </c>
      <c r="P347" s="57" t="s">
        <v>461</v>
      </c>
    </row>
    <row r="348" spans="1:16" ht="13.5" thickBot="1" x14ac:dyDescent="0.25">
      <c r="A348" s="19" t="str">
        <f t="shared" si="30"/>
        <v> AA 27.161 </v>
      </c>
      <c r="B348" s="6" t="str">
        <f t="shared" si="31"/>
        <v>I</v>
      </c>
      <c r="C348" s="19">
        <f t="shared" si="32"/>
        <v>30257.352999999999</v>
      </c>
      <c r="D348" s="21" t="str">
        <f t="shared" si="33"/>
        <v>vis</v>
      </c>
      <c r="E348" s="54">
        <f>VLOOKUP(C348,Active!C$21:E$970,3,FALSE)</f>
        <v>3882.999036155898</v>
      </c>
      <c r="F348" s="6" t="s">
        <v>229</v>
      </c>
      <c r="G348" s="21" t="str">
        <f t="shared" si="34"/>
        <v>30257.353</v>
      </c>
      <c r="H348" s="19">
        <f t="shared" si="35"/>
        <v>3883</v>
      </c>
      <c r="I348" s="55" t="s">
        <v>659</v>
      </c>
      <c r="J348" s="56" t="s">
        <v>660</v>
      </c>
      <c r="K348" s="55">
        <v>3883</v>
      </c>
      <c r="L348" s="55" t="s">
        <v>230</v>
      </c>
      <c r="M348" s="56" t="s">
        <v>259</v>
      </c>
      <c r="N348" s="56"/>
      <c r="O348" s="57" t="s">
        <v>622</v>
      </c>
      <c r="P348" s="57" t="s">
        <v>536</v>
      </c>
    </row>
    <row r="349" spans="1:16" ht="13.5" thickBot="1" x14ac:dyDescent="0.25">
      <c r="A349" s="19" t="str">
        <f t="shared" si="30"/>
        <v> AA 27.161 </v>
      </c>
      <c r="B349" s="6" t="str">
        <f t="shared" si="31"/>
        <v>I</v>
      </c>
      <c r="C349" s="19">
        <f t="shared" si="32"/>
        <v>30622.45</v>
      </c>
      <c r="D349" s="21" t="str">
        <f t="shared" si="33"/>
        <v>vis</v>
      </c>
      <c r="E349" s="54">
        <f>VLOOKUP(C349,Active!C$21:E$970,3,FALSE)</f>
        <v>3990.9961113545428</v>
      </c>
      <c r="F349" s="6" t="s">
        <v>229</v>
      </c>
      <c r="G349" s="21" t="str">
        <f t="shared" si="34"/>
        <v>30622.450</v>
      </c>
      <c r="H349" s="19">
        <f t="shared" si="35"/>
        <v>3991</v>
      </c>
      <c r="I349" s="55" t="s">
        <v>661</v>
      </c>
      <c r="J349" s="56" t="s">
        <v>662</v>
      </c>
      <c r="K349" s="55">
        <v>3991</v>
      </c>
      <c r="L349" s="55" t="s">
        <v>663</v>
      </c>
      <c r="M349" s="56" t="s">
        <v>259</v>
      </c>
      <c r="N349" s="56"/>
      <c r="O349" s="57" t="s">
        <v>622</v>
      </c>
      <c r="P349" s="57" t="s">
        <v>536</v>
      </c>
    </row>
    <row r="350" spans="1:16" ht="13.5" thickBot="1" x14ac:dyDescent="0.25">
      <c r="A350" s="19" t="str">
        <f t="shared" si="30"/>
        <v> AA 27.161 </v>
      </c>
      <c r="B350" s="6" t="str">
        <f t="shared" si="31"/>
        <v>I</v>
      </c>
      <c r="C350" s="19">
        <f t="shared" si="32"/>
        <v>30933.473999999998</v>
      </c>
      <c r="D350" s="21" t="str">
        <f t="shared" si="33"/>
        <v>vis</v>
      </c>
      <c r="E350" s="54">
        <f>VLOOKUP(C350,Active!C$21:E$970,3,FALSE)</f>
        <v>4082.9981883822447</v>
      </c>
      <c r="F350" s="6" t="s">
        <v>229</v>
      </c>
      <c r="G350" s="21" t="str">
        <f t="shared" si="34"/>
        <v>30933.474</v>
      </c>
      <c r="H350" s="19">
        <f t="shared" si="35"/>
        <v>4083</v>
      </c>
      <c r="I350" s="55" t="s">
        <v>664</v>
      </c>
      <c r="J350" s="56" t="s">
        <v>665</v>
      </c>
      <c r="K350" s="55">
        <v>4083</v>
      </c>
      <c r="L350" s="55" t="s">
        <v>385</v>
      </c>
      <c r="M350" s="56" t="s">
        <v>259</v>
      </c>
      <c r="N350" s="56"/>
      <c r="O350" s="57" t="s">
        <v>622</v>
      </c>
      <c r="P350" s="57" t="s">
        <v>536</v>
      </c>
    </row>
    <row r="351" spans="1:16" ht="13.5" thickBot="1" x14ac:dyDescent="0.25">
      <c r="A351" s="19" t="str">
        <f t="shared" si="30"/>
        <v> AA 27.161 </v>
      </c>
      <c r="B351" s="6" t="str">
        <f t="shared" si="31"/>
        <v>I</v>
      </c>
      <c r="C351" s="19">
        <f t="shared" si="32"/>
        <v>31004.47</v>
      </c>
      <c r="D351" s="21" t="str">
        <f t="shared" si="33"/>
        <v>vis</v>
      </c>
      <c r="E351" s="54">
        <f>VLOOKUP(C351,Active!C$21:E$970,3,FALSE)</f>
        <v>4103.9990740394896</v>
      </c>
      <c r="F351" s="6" t="s">
        <v>229</v>
      </c>
      <c r="G351" s="21" t="str">
        <f t="shared" si="34"/>
        <v>31004.470</v>
      </c>
      <c r="H351" s="19">
        <f t="shared" si="35"/>
        <v>4104</v>
      </c>
      <c r="I351" s="55" t="s">
        <v>666</v>
      </c>
      <c r="J351" s="56" t="s">
        <v>667</v>
      </c>
      <c r="K351" s="55">
        <v>4104</v>
      </c>
      <c r="L351" s="55" t="s">
        <v>230</v>
      </c>
      <c r="M351" s="56" t="s">
        <v>259</v>
      </c>
      <c r="N351" s="56"/>
      <c r="O351" s="57" t="s">
        <v>622</v>
      </c>
      <c r="P351" s="57" t="s">
        <v>536</v>
      </c>
    </row>
    <row r="352" spans="1:16" ht="13.5" thickBot="1" x14ac:dyDescent="0.25">
      <c r="A352" s="19" t="str">
        <f t="shared" si="30"/>
        <v> AAC 4.83 </v>
      </c>
      <c r="B352" s="6" t="str">
        <f t="shared" si="31"/>
        <v>I</v>
      </c>
      <c r="C352" s="19">
        <f t="shared" si="32"/>
        <v>32441.218000000001</v>
      </c>
      <c r="D352" s="21" t="str">
        <f t="shared" si="33"/>
        <v>vis</v>
      </c>
      <c r="E352" s="54">
        <f>VLOOKUP(C352,Active!C$21:E$970,3,FALSE)</f>
        <v>4528.9945733109207</v>
      </c>
      <c r="F352" s="6" t="s">
        <v>229</v>
      </c>
      <c r="G352" s="21" t="str">
        <f t="shared" si="34"/>
        <v>32441.218</v>
      </c>
      <c r="H352" s="19">
        <f t="shared" si="35"/>
        <v>4529</v>
      </c>
      <c r="I352" s="55" t="s">
        <v>668</v>
      </c>
      <c r="J352" s="56" t="s">
        <v>669</v>
      </c>
      <c r="K352" s="55">
        <v>4529</v>
      </c>
      <c r="L352" s="55" t="s">
        <v>670</v>
      </c>
      <c r="M352" s="56" t="s">
        <v>259</v>
      </c>
      <c r="N352" s="56"/>
      <c r="O352" s="57" t="s">
        <v>578</v>
      </c>
      <c r="P352" s="57" t="s">
        <v>579</v>
      </c>
    </row>
    <row r="353" spans="1:16" ht="13.5" thickBot="1" x14ac:dyDescent="0.25">
      <c r="A353" s="19" t="str">
        <f t="shared" si="30"/>
        <v> AAC 4.115 </v>
      </c>
      <c r="B353" s="6" t="str">
        <f t="shared" si="31"/>
        <v>I</v>
      </c>
      <c r="C353" s="19">
        <f t="shared" si="32"/>
        <v>32718.434000000001</v>
      </c>
      <c r="D353" s="21" t="str">
        <f t="shared" si="33"/>
        <v>vis</v>
      </c>
      <c r="E353" s="54">
        <f>VLOOKUP(C353,Active!C$21:E$970,3,FALSE)</f>
        <v>4610.9961159099212</v>
      </c>
      <c r="F353" s="6" t="s">
        <v>229</v>
      </c>
      <c r="G353" s="21" t="str">
        <f t="shared" si="34"/>
        <v>32718.434</v>
      </c>
      <c r="H353" s="19">
        <f t="shared" si="35"/>
        <v>4611</v>
      </c>
      <c r="I353" s="55" t="s">
        <v>671</v>
      </c>
      <c r="J353" s="56" t="s">
        <v>672</v>
      </c>
      <c r="K353" s="55">
        <v>4611</v>
      </c>
      <c r="L353" s="55" t="s">
        <v>663</v>
      </c>
      <c r="M353" s="56" t="s">
        <v>259</v>
      </c>
      <c r="N353" s="56"/>
      <c r="O353" s="57" t="s">
        <v>578</v>
      </c>
      <c r="P353" s="57" t="s">
        <v>673</v>
      </c>
    </row>
    <row r="354" spans="1:16" ht="13.5" thickBot="1" x14ac:dyDescent="0.25">
      <c r="A354" s="19" t="str">
        <f t="shared" si="30"/>
        <v> AAC 4.115 </v>
      </c>
      <c r="B354" s="6" t="str">
        <f t="shared" si="31"/>
        <v>I</v>
      </c>
      <c r="C354" s="19">
        <f t="shared" si="32"/>
        <v>32850.277999999998</v>
      </c>
      <c r="D354" s="21" t="str">
        <f t="shared" si="33"/>
        <v>vis</v>
      </c>
      <c r="E354" s="54">
        <f>VLOOKUP(C354,Active!C$21:E$970,3,FALSE)</f>
        <v>4649.9960703945917</v>
      </c>
      <c r="F354" s="6" t="s">
        <v>229</v>
      </c>
      <c r="G354" s="21" t="str">
        <f t="shared" si="34"/>
        <v>32850.278</v>
      </c>
      <c r="H354" s="19">
        <f t="shared" si="35"/>
        <v>4650</v>
      </c>
      <c r="I354" s="55" t="s">
        <v>674</v>
      </c>
      <c r="J354" s="56" t="s">
        <v>675</v>
      </c>
      <c r="K354" s="55">
        <v>4650</v>
      </c>
      <c r="L354" s="55" t="s">
        <v>663</v>
      </c>
      <c r="M354" s="56" t="s">
        <v>259</v>
      </c>
      <c r="N354" s="56"/>
      <c r="O354" s="57" t="s">
        <v>578</v>
      </c>
      <c r="P354" s="57" t="s">
        <v>673</v>
      </c>
    </row>
    <row r="355" spans="1:16" ht="13.5" thickBot="1" x14ac:dyDescent="0.25">
      <c r="A355" s="19" t="str">
        <f t="shared" si="30"/>
        <v> AN 278.270 </v>
      </c>
      <c r="B355" s="6" t="str">
        <f t="shared" si="31"/>
        <v>I</v>
      </c>
      <c r="C355" s="19">
        <f t="shared" si="32"/>
        <v>33171.436000000002</v>
      </c>
      <c r="D355" s="21" t="str">
        <f t="shared" si="33"/>
        <v>vis</v>
      </c>
      <c r="E355" s="54">
        <f>VLOOKUP(C355,Active!C$21:E$970,3,FALSE)</f>
        <v>4744.9958229990953</v>
      </c>
      <c r="F355" s="6" t="s">
        <v>229</v>
      </c>
      <c r="G355" s="21" t="str">
        <f t="shared" si="34"/>
        <v>33171.436</v>
      </c>
      <c r="H355" s="19">
        <f t="shared" si="35"/>
        <v>4745</v>
      </c>
      <c r="I355" s="55" t="s">
        <v>676</v>
      </c>
      <c r="J355" s="56" t="s">
        <v>677</v>
      </c>
      <c r="K355" s="55">
        <v>4745</v>
      </c>
      <c r="L355" s="55" t="s">
        <v>592</v>
      </c>
      <c r="M355" s="56" t="s">
        <v>259</v>
      </c>
      <c r="N355" s="56"/>
      <c r="O355" s="57" t="s">
        <v>678</v>
      </c>
      <c r="P355" s="57" t="s">
        <v>679</v>
      </c>
    </row>
    <row r="356" spans="1:16" ht="13.5" thickBot="1" x14ac:dyDescent="0.25">
      <c r="A356" s="19" t="str">
        <f t="shared" si="30"/>
        <v> AAC 5.9 </v>
      </c>
      <c r="B356" s="6" t="str">
        <f t="shared" si="31"/>
        <v>I</v>
      </c>
      <c r="C356" s="19">
        <f t="shared" si="32"/>
        <v>33188.339999999997</v>
      </c>
      <c r="D356" s="21" t="str">
        <f t="shared" si="33"/>
        <v>vis</v>
      </c>
      <c r="E356" s="54">
        <f>VLOOKUP(C356,Active!C$21:E$970,3,FALSE)</f>
        <v>4749.9960902134444</v>
      </c>
      <c r="F356" s="6" t="s">
        <v>229</v>
      </c>
      <c r="G356" s="21" t="str">
        <f t="shared" si="34"/>
        <v>33188.340</v>
      </c>
      <c r="H356" s="19">
        <f t="shared" si="35"/>
        <v>4750</v>
      </c>
      <c r="I356" s="55" t="s">
        <v>680</v>
      </c>
      <c r="J356" s="56" t="s">
        <v>681</v>
      </c>
      <c r="K356" s="55">
        <v>4750</v>
      </c>
      <c r="L356" s="55" t="s">
        <v>663</v>
      </c>
      <c r="M356" s="56" t="s">
        <v>259</v>
      </c>
      <c r="N356" s="56"/>
      <c r="O356" s="57" t="s">
        <v>578</v>
      </c>
      <c r="P356" s="57" t="s">
        <v>682</v>
      </c>
    </row>
    <row r="357" spans="1:16" ht="13.5" thickBot="1" x14ac:dyDescent="0.25">
      <c r="A357" s="19" t="str">
        <f t="shared" si="30"/>
        <v> MN 109.487 </v>
      </c>
      <c r="B357" s="6" t="str">
        <f t="shared" si="31"/>
        <v>I</v>
      </c>
      <c r="C357" s="19">
        <f t="shared" si="32"/>
        <v>33195.099399999999</v>
      </c>
      <c r="D357" s="21" t="str">
        <f t="shared" si="33"/>
        <v>vis</v>
      </c>
      <c r="E357" s="54">
        <f>VLOOKUP(C357,Active!C$21:E$970,3,FALSE)</f>
        <v>4751.9955463308552</v>
      </c>
      <c r="F357" s="6" t="s">
        <v>229</v>
      </c>
      <c r="G357" s="21" t="str">
        <f t="shared" si="34"/>
        <v>33195.0994</v>
      </c>
      <c r="H357" s="19">
        <f t="shared" si="35"/>
        <v>4752</v>
      </c>
      <c r="I357" s="55" t="s">
        <v>683</v>
      </c>
      <c r="J357" s="56" t="s">
        <v>684</v>
      </c>
      <c r="K357" s="55">
        <v>4752</v>
      </c>
      <c r="L357" s="55" t="s">
        <v>685</v>
      </c>
      <c r="M357" s="56" t="s">
        <v>686</v>
      </c>
      <c r="N357" s="56" t="s">
        <v>202</v>
      </c>
      <c r="O357" s="57" t="s">
        <v>687</v>
      </c>
      <c r="P357" s="57" t="s">
        <v>688</v>
      </c>
    </row>
    <row r="358" spans="1:16" ht="13.5" thickBot="1" x14ac:dyDescent="0.25">
      <c r="A358" s="19" t="str">
        <f t="shared" si="30"/>
        <v>BAVM 8 </v>
      </c>
      <c r="B358" s="6" t="str">
        <f t="shared" si="31"/>
        <v>I</v>
      </c>
      <c r="C358" s="19">
        <f t="shared" si="32"/>
        <v>33455.415999999997</v>
      </c>
      <c r="D358" s="21" t="str">
        <f t="shared" si="33"/>
        <v>vis</v>
      </c>
      <c r="E358" s="54">
        <f>VLOOKUP(C358,Active!C$21:E$970,3,FALSE)</f>
        <v>4828.9981824129236</v>
      </c>
      <c r="F358" s="6" t="s">
        <v>229</v>
      </c>
      <c r="G358" s="21" t="str">
        <f t="shared" si="34"/>
        <v>33455.416</v>
      </c>
      <c r="H358" s="19">
        <f t="shared" si="35"/>
        <v>4829</v>
      </c>
      <c r="I358" s="55" t="s">
        <v>689</v>
      </c>
      <c r="J358" s="56" t="s">
        <v>690</v>
      </c>
      <c r="K358" s="55">
        <v>4829</v>
      </c>
      <c r="L358" s="55" t="s">
        <v>385</v>
      </c>
      <c r="M358" s="56" t="s">
        <v>259</v>
      </c>
      <c r="N358" s="56"/>
      <c r="O358" s="57" t="s">
        <v>691</v>
      </c>
      <c r="P358" s="58" t="s">
        <v>692</v>
      </c>
    </row>
    <row r="359" spans="1:16" ht="13.5" thickBot="1" x14ac:dyDescent="0.25">
      <c r="A359" s="19" t="str">
        <f t="shared" si="30"/>
        <v>BAVM 4 </v>
      </c>
      <c r="B359" s="6" t="str">
        <f t="shared" si="31"/>
        <v>I</v>
      </c>
      <c r="C359" s="19">
        <f t="shared" si="32"/>
        <v>33455.421999999999</v>
      </c>
      <c r="D359" s="21" t="str">
        <f t="shared" si="33"/>
        <v>vis</v>
      </c>
      <c r="E359" s="54">
        <f>VLOOKUP(C359,Active!C$21:E$970,3,FALSE)</f>
        <v>4828.9999572356455</v>
      </c>
      <c r="F359" s="6" t="s">
        <v>229</v>
      </c>
      <c r="G359" s="21" t="str">
        <f t="shared" si="34"/>
        <v>33455.422</v>
      </c>
      <c r="H359" s="19">
        <f t="shared" si="35"/>
        <v>4829</v>
      </c>
      <c r="I359" s="55" t="s">
        <v>693</v>
      </c>
      <c r="J359" s="56" t="s">
        <v>694</v>
      </c>
      <c r="K359" s="55">
        <v>4829</v>
      </c>
      <c r="L359" s="55" t="s">
        <v>269</v>
      </c>
      <c r="M359" s="56" t="s">
        <v>259</v>
      </c>
      <c r="N359" s="56"/>
      <c r="O359" s="57" t="s">
        <v>695</v>
      </c>
      <c r="P359" s="58" t="s">
        <v>696</v>
      </c>
    </row>
    <row r="360" spans="1:16" ht="13.5" thickBot="1" x14ac:dyDescent="0.25">
      <c r="A360" s="19" t="str">
        <f t="shared" si="30"/>
        <v>BAVM 8 </v>
      </c>
      <c r="B360" s="6" t="str">
        <f t="shared" si="31"/>
        <v>I</v>
      </c>
      <c r="C360" s="19">
        <f t="shared" si="32"/>
        <v>33472.319000000003</v>
      </c>
      <c r="D360" s="21" t="str">
        <f t="shared" si="33"/>
        <v>vis</v>
      </c>
      <c r="E360" s="54">
        <f>VLOOKUP(C360,Active!C$21:E$970,3,FALSE)</f>
        <v>4833.9981538234897</v>
      </c>
      <c r="F360" s="6" t="s">
        <v>229</v>
      </c>
      <c r="G360" s="21" t="str">
        <f t="shared" si="34"/>
        <v>33472.319</v>
      </c>
      <c r="H360" s="19">
        <f t="shared" si="35"/>
        <v>4834</v>
      </c>
      <c r="I360" s="55" t="s">
        <v>697</v>
      </c>
      <c r="J360" s="56" t="s">
        <v>698</v>
      </c>
      <c r="K360" s="55">
        <v>4834</v>
      </c>
      <c r="L360" s="55" t="s">
        <v>385</v>
      </c>
      <c r="M360" s="56" t="s">
        <v>259</v>
      </c>
      <c r="N360" s="56"/>
      <c r="O360" s="57" t="s">
        <v>691</v>
      </c>
      <c r="P360" s="58" t="s">
        <v>692</v>
      </c>
    </row>
    <row r="361" spans="1:16" ht="13.5" thickBot="1" x14ac:dyDescent="0.25">
      <c r="A361" s="19" t="str">
        <f t="shared" si="30"/>
        <v>BAVM 8 </v>
      </c>
      <c r="B361" s="6" t="str">
        <f t="shared" si="31"/>
        <v>I</v>
      </c>
      <c r="C361" s="19">
        <f t="shared" si="32"/>
        <v>33482.46</v>
      </c>
      <c r="D361" s="21" t="str">
        <f t="shared" si="33"/>
        <v>vis</v>
      </c>
      <c r="E361" s="54">
        <f>VLOOKUP(C361,Active!C$21:E$970,3,FALSE)</f>
        <v>4836.9979000267967</v>
      </c>
      <c r="F361" s="6" t="s">
        <v>229</v>
      </c>
      <c r="G361" s="21" t="str">
        <f t="shared" si="34"/>
        <v>33482.460</v>
      </c>
      <c r="H361" s="19">
        <f t="shared" si="35"/>
        <v>4837</v>
      </c>
      <c r="I361" s="55" t="s">
        <v>699</v>
      </c>
      <c r="J361" s="56" t="s">
        <v>700</v>
      </c>
      <c r="K361" s="55">
        <v>4837</v>
      </c>
      <c r="L361" s="55" t="s">
        <v>553</v>
      </c>
      <c r="M361" s="56" t="s">
        <v>259</v>
      </c>
      <c r="N361" s="56"/>
      <c r="O361" s="57" t="s">
        <v>691</v>
      </c>
      <c r="P361" s="58" t="s">
        <v>692</v>
      </c>
    </row>
    <row r="362" spans="1:16" ht="13.5" thickBot="1" x14ac:dyDescent="0.25">
      <c r="A362" s="19" t="str">
        <f t="shared" si="30"/>
        <v>BAVM 8 </v>
      </c>
      <c r="B362" s="6" t="str">
        <f t="shared" si="31"/>
        <v>I</v>
      </c>
      <c r="C362" s="19">
        <f t="shared" si="32"/>
        <v>33509.498</v>
      </c>
      <c r="D362" s="21" t="str">
        <f t="shared" si="33"/>
        <v>vis</v>
      </c>
      <c r="E362" s="54">
        <f>VLOOKUP(C362,Active!C$21:E$970,3,FALSE)</f>
        <v>4844.9958428179489</v>
      </c>
      <c r="F362" s="6" t="s">
        <v>229</v>
      </c>
      <c r="G362" s="21" t="str">
        <f t="shared" si="34"/>
        <v>33509.498</v>
      </c>
      <c r="H362" s="19">
        <f t="shared" si="35"/>
        <v>4845</v>
      </c>
      <c r="I362" s="55" t="s">
        <v>701</v>
      </c>
      <c r="J362" s="56" t="s">
        <v>702</v>
      </c>
      <c r="K362" s="55">
        <v>4845</v>
      </c>
      <c r="L362" s="55" t="s">
        <v>592</v>
      </c>
      <c r="M362" s="56" t="s">
        <v>259</v>
      </c>
      <c r="N362" s="56"/>
      <c r="O362" s="57" t="s">
        <v>703</v>
      </c>
      <c r="P362" s="58" t="s">
        <v>692</v>
      </c>
    </row>
    <row r="363" spans="1:16" ht="13.5" thickBot="1" x14ac:dyDescent="0.25">
      <c r="A363" s="19" t="str">
        <f t="shared" si="30"/>
        <v> MVS 243 </v>
      </c>
      <c r="B363" s="6" t="str">
        <f t="shared" si="31"/>
        <v>I</v>
      </c>
      <c r="C363" s="19">
        <f t="shared" si="32"/>
        <v>33509.5</v>
      </c>
      <c r="D363" s="21" t="str">
        <f t="shared" si="33"/>
        <v>vis</v>
      </c>
      <c r="E363" s="54">
        <f>VLOOKUP(C363,Active!C$21:E$970,3,FALSE)</f>
        <v>4844.9964344255222</v>
      </c>
      <c r="F363" s="6" t="s">
        <v>229</v>
      </c>
      <c r="G363" s="21" t="str">
        <f t="shared" si="34"/>
        <v>33509.500</v>
      </c>
      <c r="H363" s="19">
        <f t="shared" si="35"/>
        <v>4845</v>
      </c>
      <c r="I363" s="55" t="s">
        <v>704</v>
      </c>
      <c r="J363" s="56" t="s">
        <v>705</v>
      </c>
      <c r="K363" s="55">
        <v>4845</v>
      </c>
      <c r="L363" s="55" t="s">
        <v>376</v>
      </c>
      <c r="M363" s="56" t="s">
        <v>259</v>
      </c>
      <c r="N363" s="56"/>
      <c r="O363" s="57" t="s">
        <v>706</v>
      </c>
      <c r="P363" s="57" t="s">
        <v>707</v>
      </c>
    </row>
    <row r="364" spans="1:16" ht="13.5" thickBot="1" x14ac:dyDescent="0.25">
      <c r="A364" s="19" t="str">
        <f t="shared" si="30"/>
        <v> MVS 125 </v>
      </c>
      <c r="B364" s="6" t="str">
        <f t="shared" si="31"/>
        <v>I</v>
      </c>
      <c r="C364" s="19">
        <f t="shared" si="32"/>
        <v>33509.504000000001</v>
      </c>
      <c r="D364" s="21" t="str">
        <f t="shared" si="33"/>
        <v>vis</v>
      </c>
      <c r="E364" s="54">
        <f>VLOOKUP(C364,Active!C$21:E$970,3,FALSE)</f>
        <v>4844.9976176406708</v>
      </c>
      <c r="F364" s="6" t="s">
        <v>229</v>
      </c>
      <c r="G364" s="21" t="str">
        <f t="shared" si="34"/>
        <v>33509.504</v>
      </c>
      <c r="H364" s="19">
        <f t="shared" si="35"/>
        <v>4845</v>
      </c>
      <c r="I364" s="55" t="s">
        <v>708</v>
      </c>
      <c r="J364" s="56" t="s">
        <v>709</v>
      </c>
      <c r="K364" s="55">
        <v>4845</v>
      </c>
      <c r="L364" s="55" t="s">
        <v>356</v>
      </c>
      <c r="M364" s="56" t="s">
        <v>259</v>
      </c>
      <c r="N364" s="56"/>
      <c r="O364" s="57" t="s">
        <v>710</v>
      </c>
      <c r="P364" s="57" t="s">
        <v>711</v>
      </c>
    </row>
    <row r="365" spans="1:16" ht="13.5" thickBot="1" x14ac:dyDescent="0.25">
      <c r="A365" s="19" t="str">
        <f t="shared" si="30"/>
        <v>BAVM 8 </v>
      </c>
      <c r="B365" s="6" t="str">
        <f t="shared" si="31"/>
        <v>I</v>
      </c>
      <c r="C365" s="19">
        <f t="shared" si="32"/>
        <v>33509.506999999998</v>
      </c>
      <c r="D365" s="21" t="str">
        <f t="shared" si="33"/>
        <v>vis</v>
      </c>
      <c r="E365" s="54">
        <f>VLOOKUP(C365,Active!C$21:E$970,3,FALSE)</f>
        <v>4844.9985050520309</v>
      </c>
      <c r="F365" s="6" t="s">
        <v>229</v>
      </c>
      <c r="G365" s="21" t="str">
        <f t="shared" si="34"/>
        <v>33509.507</v>
      </c>
      <c r="H365" s="19">
        <f t="shared" si="35"/>
        <v>4845</v>
      </c>
      <c r="I365" s="55" t="s">
        <v>712</v>
      </c>
      <c r="J365" s="56" t="s">
        <v>713</v>
      </c>
      <c r="K365" s="55">
        <v>4845</v>
      </c>
      <c r="L365" s="55" t="s">
        <v>329</v>
      </c>
      <c r="M365" s="56" t="s">
        <v>259</v>
      </c>
      <c r="N365" s="56"/>
      <c r="O365" s="57" t="s">
        <v>714</v>
      </c>
      <c r="P365" s="58" t="s">
        <v>692</v>
      </c>
    </row>
    <row r="366" spans="1:16" ht="13.5" thickBot="1" x14ac:dyDescent="0.25">
      <c r="A366" s="19" t="str">
        <f t="shared" si="30"/>
        <v>BAVM 8 </v>
      </c>
      <c r="B366" s="6" t="str">
        <f t="shared" si="31"/>
        <v>I</v>
      </c>
      <c r="C366" s="19">
        <f t="shared" si="32"/>
        <v>33509.510999999999</v>
      </c>
      <c r="D366" s="21" t="str">
        <f t="shared" si="33"/>
        <v>vis</v>
      </c>
      <c r="E366" s="54">
        <f>VLOOKUP(C366,Active!C$21:E$970,3,FALSE)</f>
        <v>4844.9996882671785</v>
      </c>
      <c r="F366" s="6" t="s">
        <v>229</v>
      </c>
      <c r="G366" s="21" t="str">
        <f t="shared" si="34"/>
        <v>33509.511</v>
      </c>
      <c r="H366" s="19">
        <f t="shared" si="35"/>
        <v>4845</v>
      </c>
      <c r="I366" s="55" t="s">
        <v>715</v>
      </c>
      <c r="J366" s="56" t="s">
        <v>716</v>
      </c>
      <c r="K366" s="55">
        <v>4845</v>
      </c>
      <c r="L366" s="55" t="s">
        <v>326</v>
      </c>
      <c r="M366" s="56" t="s">
        <v>259</v>
      </c>
      <c r="N366" s="56"/>
      <c r="O366" s="57" t="s">
        <v>717</v>
      </c>
      <c r="P366" s="58" t="s">
        <v>692</v>
      </c>
    </row>
    <row r="367" spans="1:16" ht="13.5" thickBot="1" x14ac:dyDescent="0.25">
      <c r="A367" s="19" t="str">
        <f t="shared" si="30"/>
        <v>BAVM 8 </v>
      </c>
      <c r="B367" s="6" t="str">
        <f t="shared" si="31"/>
        <v>I</v>
      </c>
      <c r="C367" s="19">
        <f t="shared" si="32"/>
        <v>33526.411</v>
      </c>
      <c r="D367" s="21" t="str">
        <f t="shared" si="33"/>
        <v>vis</v>
      </c>
      <c r="E367" s="54">
        <f>VLOOKUP(C367,Active!C$21:E$970,3,FALSE)</f>
        <v>4849.9987722663818</v>
      </c>
      <c r="F367" s="6" t="s">
        <v>229</v>
      </c>
      <c r="G367" s="21" t="str">
        <f t="shared" si="34"/>
        <v>33526.411</v>
      </c>
      <c r="H367" s="19">
        <f t="shared" si="35"/>
        <v>4850</v>
      </c>
      <c r="I367" s="55" t="s">
        <v>718</v>
      </c>
      <c r="J367" s="56" t="s">
        <v>719</v>
      </c>
      <c r="K367" s="55">
        <v>4850</v>
      </c>
      <c r="L367" s="55" t="s">
        <v>332</v>
      </c>
      <c r="M367" s="56" t="s">
        <v>259</v>
      </c>
      <c r="N367" s="56"/>
      <c r="O367" s="57" t="s">
        <v>717</v>
      </c>
      <c r="P367" s="58" t="s">
        <v>692</v>
      </c>
    </row>
    <row r="368" spans="1:16" ht="13.5" thickBot="1" x14ac:dyDescent="0.25">
      <c r="A368" s="19" t="str">
        <f t="shared" si="30"/>
        <v> BTOK 49 </v>
      </c>
      <c r="B368" s="6" t="str">
        <f t="shared" si="31"/>
        <v>I</v>
      </c>
      <c r="C368" s="19">
        <f t="shared" si="32"/>
        <v>33560.197999999997</v>
      </c>
      <c r="D368" s="21" t="str">
        <f t="shared" si="33"/>
        <v>vis</v>
      </c>
      <c r="E368" s="54">
        <f>VLOOKUP(C368,Active!C$21:E$970,3,FALSE)</f>
        <v>4859.993094815557</v>
      </c>
      <c r="F368" s="6" t="s">
        <v>229</v>
      </c>
      <c r="G368" s="21" t="str">
        <f t="shared" si="34"/>
        <v>33560.198</v>
      </c>
      <c r="H368" s="19">
        <f t="shared" si="35"/>
        <v>4860</v>
      </c>
      <c r="I368" s="55" t="s">
        <v>720</v>
      </c>
      <c r="J368" s="56" t="s">
        <v>721</v>
      </c>
      <c r="K368" s="55">
        <v>4860</v>
      </c>
      <c r="L368" s="55" t="s">
        <v>722</v>
      </c>
      <c r="M368" s="56" t="s">
        <v>231</v>
      </c>
      <c r="N368" s="56"/>
      <c r="O368" s="57" t="s">
        <v>723</v>
      </c>
      <c r="P368" s="57" t="s">
        <v>724</v>
      </c>
    </row>
    <row r="369" spans="1:16" ht="13.5" thickBot="1" x14ac:dyDescent="0.25">
      <c r="A369" s="19" t="str">
        <f t="shared" si="30"/>
        <v>BAVM 8 </v>
      </c>
      <c r="B369" s="6" t="str">
        <f t="shared" si="31"/>
        <v>I</v>
      </c>
      <c r="C369" s="19">
        <f t="shared" si="32"/>
        <v>33570.339999999997</v>
      </c>
      <c r="D369" s="21" t="str">
        <f t="shared" si="33"/>
        <v>vis</v>
      </c>
      <c r="E369" s="54">
        <f>VLOOKUP(C369,Active!C$21:E$970,3,FALSE)</f>
        <v>4862.9931368226526</v>
      </c>
      <c r="F369" s="6" t="s">
        <v>229</v>
      </c>
      <c r="G369" s="21" t="str">
        <f t="shared" si="34"/>
        <v>33570.340</v>
      </c>
      <c r="H369" s="19">
        <f t="shared" si="35"/>
        <v>4863</v>
      </c>
      <c r="I369" s="55" t="s">
        <v>725</v>
      </c>
      <c r="J369" s="56" t="s">
        <v>726</v>
      </c>
      <c r="K369" s="55">
        <v>4863</v>
      </c>
      <c r="L369" s="55" t="s">
        <v>722</v>
      </c>
      <c r="M369" s="56" t="s">
        <v>259</v>
      </c>
      <c r="N369" s="56"/>
      <c r="O369" s="57" t="s">
        <v>703</v>
      </c>
      <c r="P369" s="58" t="s">
        <v>692</v>
      </c>
    </row>
    <row r="370" spans="1:16" ht="13.5" thickBot="1" x14ac:dyDescent="0.25">
      <c r="A370" s="19" t="str">
        <f t="shared" si="30"/>
        <v> MVS 140 </v>
      </c>
      <c r="B370" s="6" t="str">
        <f t="shared" si="31"/>
        <v>I</v>
      </c>
      <c r="C370" s="19">
        <f t="shared" si="32"/>
        <v>33570.347999999998</v>
      </c>
      <c r="D370" s="21" t="str">
        <f t="shared" si="33"/>
        <v>vis</v>
      </c>
      <c r="E370" s="54">
        <f>VLOOKUP(C370,Active!C$21:E$970,3,FALSE)</f>
        <v>4862.9955032529488</v>
      </c>
      <c r="F370" s="6" t="s">
        <v>229</v>
      </c>
      <c r="G370" s="21" t="str">
        <f t="shared" si="34"/>
        <v>33570.348</v>
      </c>
      <c r="H370" s="19">
        <f t="shared" si="35"/>
        <v>4863</v>
      </c>
      <c r="I370" s="55" t="s">
        <v>727</v>
      </c>
      <c r="J370" s="56" t="s">
        <v>728</v>
      </c>
      <c r="K370" s="55">
        <v>4863</v>
      </c>
      <c r="L370" s="55" t="s">
        <v>438</v>
      </c>
      <c r="M370" s="56" t="s">
        <v>259</v>
      </c>
      <c r="N370" s="56"/>
      <c r="O370" s="57" t="s">
        <v>710</v>
      </c>
      <c r="P370" s="57" t="s">
        <v>729</v>
      </c>
    </row>
    <row r="371" spans="1:16" ht="13.5" thickBot="1" x14ac:dyDescent="0.25">
      <c r="A371" s="19" t="str">
        <f t="shared" si="30"/>
        <v> AAC 5.9 </v>
      </c>
      <c r="B371" s="6" t="str">
        <f t="shared" si="31"/>
        <v>I</v>
      </c>
      <c r="C371" s="19">
        <f t="shared" si="32"/>
        <v>33570.353000000003</v>
      </c>
      <c r="D371" s="21" t="str">
        <f t="shared" si="33"/>
        <v>vis</v>
      </c>
      <c r="E371" s="54">
        <f>VLOOKUP(C371,Active!C$21:E$970,3,FALSE)</f>
        <v>4862.9969822718849</v>
      </c>
      <c r="F371" s="6" t="s">
        <v>229</v>
      </c>
      <c r="G371" s="21" t="str">
        <f t="shared" si="34"/>
        <v>33570.353</v>
      </c>
      <c r="H371" s="19">
        <f t="shared" si="35"/>
        <v>4863</v>
      </c>
      <c r="I371" s="55" t="s">
        <v>730</v>
      </c>
      <c r="J371" s="56" t="s">
        <v>731</v>
      </c>
      <c r="K371" s="55">
        <v>4863</v>
      </c>
      <c r="L371" s="55" t="s">
        <v>732</v>
      </c>
      <c r="M371" s="56" t="s">
        <v>259</v>
      </c>
      <c r="N371" s="56"/>
      <c r="O371" s="57" t="s">
        <v>578</v>
      </c>
      <c r="P371" s="57" t="s">
        <v>682</v>
      </c>
    </row>
    <row r="372" spans="1:16" ht="13.5" thickBot="1" x14ac:dyDescent="0.25">
      <c r="A372" s="19" t="str">
        <f t="shared" si="30"/>
        <v>BAVM 8 </v>
      </c>
      <c r="B372" s="6" t="str">
        <f t="shared" si="31"/>
        <v>I</v>
      </c>
      <c r="C372" s="19">
        <f t="shared" si="32"/>
        <v>33891.506000000001</v>
      </c>
      <c r="D372" s="21" t="str">
        <f t="shared" si="33"/>
        <v>vis</v>
      </c>
      <c r="E372" s="54">
        <f>VLOOKUP(C372,Active!C$21:E$970,3,FALSE)</f>
        <v>4957.9952558574523</v>
      </c>
      <c r="F372" s="6" t="s">
        <v>229</v>
      </c>
      <c r="G372" s="21" t="str">
        <f t="shared" si="34"/>
        <v>33891.506</v>
      </c>
      <c r="H372" s="19">
        <f t="shared" si="35"/>
        <v>4958</v>
      </c>
      <c r="I372" s="55" t="s">
        <v>733</v>
      </c>
      <c r="J372" s="56" t="s">
        <v>734</v>
      </c>
      <c r="K372" s="55">
        <v>4958</v>
      </c>
      <c r="L372" s="55" t="s">
        <v>735</v>
      </c>
      <c r="M372" s="56" t="s">
        <v>259</v>
      </c>
      <c r="N372" s="56"/>
      <c r="O372" s="57" t="s">
        <v>736</v>
      </c>
      <c r="P372" s="58" t="s">
        <v>692</v>
      </c>
    </row>
    <row r="373" spans="1:16" ht="13.5" thickBot="1" x14ac:dyDescent="0.25">
      <c r="A373" s="19" t="str">
        <f t="shared" si="30"/>
        <v> AAC 5.53 </v>
      </c>
      <c r="B373" s="6" t="str">
        <f t="shared" si="31"/>
        <v>I</v>
      </c>
      <c r="C373" s="19">
        <f t="shared" si="32"/>
        <v>34131.536999999997</v>
      </c>
      <c r="D373" s="21" t="str">
        <f t="shared" si="33"/>
        <v>vis</v>
      </c>
      <c r="E373" s="54">
        <f>VLOOKUP(C373,Active!C$21:E$970,3,FALSE)</f>
        <v>5028.9973346392699</v>
      </c>
      <c r="F373" s="6" t="s">
        <v>229</v>
      </c>
      <c r="G373" s="21" t="str">
        <f t="shared" si="34"/>
        <v>34131.537</v>
      </c>
      <c r="H373" s="19">
        <f t="shared" si="35"/>
        <v>5029</v>
      </c>
      <c r="I373" s="55" t="s">
        <v>737</v>
      </c>
      <c r="J373" s="56" t="s">
        <v>738</v>
      </c>
      <c r="K373" s="55">
        <v>5029</v>
      </c>
      <c r="L373" s="55" t="s">
        <v>362</v>
      </c>
      <c r="M373" s="56" t="s">
        <v>259</v>
      </c>
      <c r="N373" s="56"/>
      <c r="O373" s="57" t="s">
        <v>578</v>
      </c>
      <c r="P373" s="57" t="s">
        <v>739</v>
      </c>
    </row>
    <row r="374" spans="1:16" ht="13.5" thickBot="1" x14ac:dyDescent="0.25">
      <c r="A374" s="19" t="str">
        <f t="shared" si="30"/>
        <v> AAC 5.53 </v>
      </c>
      <c r="B374" s="6" t="str">
        <f t="shared" si="31"/>
        <v>I</v>
      </c>
      <c r="C374" s="19">
        <f t="shared" si="32"/>
        <v>34273.521999999997</v>
      </c>
      <c r="D374" s="21" t="str">
        <f t="shared" si="33"/>
        <v>vis</v>
      </c>
      <c r="E374" s="54">
        <f>VLOOKUP(C374,Active!C$21:E$970,3,FALSE)</f>
        <v>5070.9970353272502</v>
      </c>
      <c r="F374" s="6" t="s">
        <v>229</v>
      </c>
      <c r="G374" s="21" t="str">
        <f t="shared" si="34"/>
        <v>34273.522</v>
      </c>
      <c r="H374" s="19">
        <f t="shared" si="35"/>
        <v>5071</v>
      </c>
      <c r="I374" s="55" t="s">
        <v>740</v>
      </c>
      <c r="J374" s="56" t="s">
        <v>741</v>
      </c>
      <c r="K374" s="55">
        <v>5071</v>
      </c>
      <c r="L374" s="55" t="s">
        <v>732</v>
      </c>
      <c r="M374" s="56" t="s">
        <v>259</v>
      </c>
      <c r="N374" s="56"/>
      <c r="O374" s="57" t="s">
        <v>578</v>
      </c>
      <c r="P374" s="57" t="s">
        <v>739</v>
      </c>
    </row>
    <row r="375" spans="1:16" ht="13.5" thickBot="1" x14ac:dyDescent="0.25">
      <c r="A375" s="19" t="str">
        <f t="shared" si="30"/>
        <v> MVS 243 </v>
      </c>
      <c r="B375" s="6" t="str">
        <f t="shared" si="31"/>
        <v>I</v>
      </c>
      <c r="C375" s="19">
        <f t="shared" si="32"/>
        <v>34601.455000000002</v>
      </c>
      <c r="D375" s="21" t="str">
        <f t="shared" si="33"/>
        <v>vis</v>
      </c>
      <c r="E375" s="54">
        <f>VLOOKUP(C375,Active!C$21:E$970,3,FALSE)</f>
        <v>5168.0008585882397</v>
      </c>
      <c r="F375" s="6" t="s">
        <v>229</v>
      </c>
      <c r="G375" s="21" t="str">
        <f t="shared" si="34"/>
        <v>34601.455</v>
      </c>
      <c r="H375" s="19">
        <f t="shared" si="35"/>
        <v>5168</v>
      </c>
      <c r="I375" s="55" t="s">
        <v>746</v>
      </c>
      <c r="J375" s="56" t="s">
        <v>747</v>
      </c>
      <c r="K375" s="55">
        <v>5168</v>
      </c>
      <c r="L375" s="55" t="s">
        <v>291</v>
      </c>
      <c r="M375" s="56" t="s">
        <v>259</v>
      </c>
      <c r="N375" s="56"/>
      <c r="O375" s="57" t="s">
        <v>706</v>
      </c>
      <c r="P375" s="57" t="s">
        <v>707</v>
      </c>
    </row>
    <row r="376" spans="1:16" ht="13.5" thickBot="1" x14ac:dyDescent="0.25">
      <c r="A376" s="19" t="str">
        <f t="shared" si="30"/>
        <v> MVS 243 </v>
      </c>
      <c r="B376" s="6" t="str">
        <f t="shared" si="31"/>
        <v>I</v>
      </c>
      <c r="C376" s="19">
        <f t="shared" si="32"/>
        <v>34635.24</v>
      </c>
      <c r="D376" s="21" t="str">
        <f t="shared" si="33"/>
        <v>vis</v>
      </c>
      <c r="E376" s="54">
        <f>VLOOKUP(C376,Active!C$21:E$970,3,FALSE)</f>
        <v>5177.9945895298415</v>
      </c>
      <c r="F376" s="6" t="s">
        <v>229</v>
      </c>
      <c r="G376" s="21" t="str">
        <f t="shared" si="34"/>
        <v>34635.240</v>
      </c>
      <c r="H376" s="19">
        <f t="shared" si="35"/>
        <v>5178</v>
      </c>
      <c r="I376" s="55" t="s">
        <v>748</v>
      </c>
      <c r="J376" s="56" t="s">
        <v>749</v>
      </c>
      <c r="K376" s="55">
        <v>5178</v>
      </c>
      <c r="L376" s="55" t="s">
        <v>670</v>
      </c>
      <c r="M376" s="56" t="s">
        <v>259</v>
      </c>
      <c r="N376" s="56"/>
      <c r="O376" s="57" t="s">
        <v>750</v>
      </c>
      <c r="P376" s="57" t="s">
        <v>707</v>
      </c>
    </row>
    <row r="377" spans="1:16" ht="13.5" thickBot="1" x14ac:dyDescent="0.25">
      <c r="A377" s="19" t="str">
        <f t="shared" si="30"/>
        <v> AAC 5.192 </v>
      </c>
      <c r="B377" s="6" t="str">
        <f t="shared" si="31"/>
        <v>I</v>
      </c>
      <c r="C377" s="19">
        <f t="shared" si="32"/>
        <v>34662.300999999999</v>
      </c>
      <c r="D377" s="21" t="str">
        <f t="shared" si="33"/>
        <v>vis</v>
      </c>
      <c r="E377" s="54">
        <f>VLOOKUP(C377,Active!C$21:E$970,3,FALSE)</f>
        <v>5185.9993358080928</v>
      </c>
      <c r="F377" s="6" t="s">
        <v>229</v>
      </c>
      <c r="G377" s="21" t="str">
        <f t="shared" si="34"/>
        <v>34662.301</v>
      </c>
      <c r="H377" s="19">
        <f t="shared" si="35"/>
        <v>5186</v>
      </c>
      <c r="I377" s="55" t="s">
        <v>751</v>
      </c>
      <c r="J377" s="56" t="s">
        <v>752</v>
      </c>
      <c r="K377" s="55">
        <v>5186</v>
      </c>
      <c r="L377" s="55" t="s">
        <v>274</v>
      </c>
      <c r="M377" s="56" t="s">
        <v>259</v>
      </c>
      <c r="N377" s="56"/>
      <c r="O377" s="57" t="s">
        <v>578</v>
      </c>
      <c r="P377" s="57" t="s">
        <v>753</v>
      </c>
    </row>
    <row r="378" spans="1:16" ht="13.5" thickBot="1" x14ac:dyDescent="0.25">
      <c r="A378" s="19" t="str">
        <f t="shared" si="30"/>
        <v> AAC 5.195 </v>
      </c>
      <c r="B378" s="6" t="str">
        <f t="shared" si="31"/>
        <v>I</v>
      </c>
      <c r="C378" s="19">
        <f t="shared" si="32"/>
        <v>35010.502999999997</v>
      </c>
      <c r="D378" s="21" t="str">
        <f t="shared" si="33"/>
        <v>vis</v>
      </c>
      <c r="E378" s="54">
        <f>VLOOKUP(C378,Active!C$21:E$970,3,FALSE)</f>
        <v>5288.9988060264677</v>
      </c>
      <c r="F378" s="6" t="s">
        <v>229</v>
      </c>
      <c r="G378" s="21" t="str">
        <f t="shared" si="34"/>
        <v>35010.503</v>
      </c>
      <c r="H378" s="19">
        <f t="shared" si="35"/>
        <v>5289</v>
      </c>
      <c r="I378" s="55" t="s">
        <v>754</v>
      </c>
      <c r="J378" s="56" t="s">
        <v>755</v>
      </c>
      <c r="K378" s="55">
        <v>5289</v>
      </c>
      <c r="L378" s="55" t="s">
        <v>332</v>
      </c>
      <c r="M378" s="56" t="s">
        <v>259</v>
      </c>
      <c r="N378" s="56"/>
      <c r="O378" s="57" t="s">
        <v>578</v>
      </c>
      <c r="P378" s="57" t="s">
        <v>756</v>
      </c>
    </row>
    <row r="379" spans="1:16" ht="13.5" thickBot="1" x14ac:dyDescent="0.25">
      <c r="A379" s="19" t="str">
        <f t="shared" si="30"/>
        <v> AA 7.190 </v>
      </c>
      <c r="B379" s="6" t="str">
        <f t="shared" si="31"/>
        <v>I</v>
      </c>
      <c r="C379" s="19">
        <f t="shared" si="32"/>
        <v>35632.533000000003</v>
      </c>
      <c r="D379" s="21" t="str">
        <f t="shared" si="33"/>
        <v>vis</v>
      </c>
      <c r="E379" s="54">
        <f>VLOOKUP(C379,Active!C$21:E$970,3,FALSE)</f>
        <v>5472.9976356137095</v>
      </c>
      <c r="F379" s="6" t="s">
        <v>229</v>
      </c>
      <c r="G379" s="21" t="str">
        <f t="shared" si="34"/>
        <v>35632.533</v>
      </c>
      <c r="H379" s="19">
        <f t="shared" si="35"/>
        <v>5473</v>
      </c>
      <c r="I379" s="55" t="s">
        <v>757</v>
      </c>
      <c r="J379" s="56" t="s">
        <v>758</v>
      </c>
      <c r="K379" s="55">
        <v>5473</v>
      </c>
      <c r="L379" s="55" t="s">
        <v>356</v>
      </c>
      <c r="M379" s="56" t="s">
        <v>259</v>
      </c>
      <c r="N379" s="56"/>
      <c r="O379" s="57" t="s">
        <v>578</v>
      </c>
      <c r="P379" s="57" t="s">
        <v>759</v>
      </c>
    </row>
    <row r="380" spans="1:16" ht="13.5" thickBot="1" x14ac:dyDescent="0.25">
      <c r="A380" s="19" t="str">
        <f t="shared" si="30"/>
        <v> AC 175.19 </v>
      </c>
      <c r="B380" s="6" t="str">
        <f t="shared" si="31"/>
        <v>I</v>
      </c>
      <c r="C380" s="19">
        <f t="shared" si="32"/>
        <v>35696.769</v>
      </c>
      <c r="D380" s="21" t="str">
        <f t="shared" si="33"/>
        <v>vis</v>
      </c>
      <c r="E380" s="54">
        <f>VLOOKUP(C380,Active!C$21:E$970,3,FALSE)</f>
        <v>5491.9988876712714</v>
      </c>
      <c r="F380" s="6" t="s">
        <v>229</v>
      </c>
      <c r="G380" s="21" t="str">
        <f t="shared" si="34"/>
        <v>35696.769</v>
      </c>
      <c r="H380" s="19">
        <f t="shared" si="35"/>
        <v>5492</v>
      </c>
      <c r="I380" s="55" t="s">
        <v>760</v>
      </c>
      <c r="J380" s="56" t="s">
        <v>761</v>
      </c>
      <c r="K380" s="55">
        <v>5492</v>
      </c>
      <c r="L380" s="55" t="s">
        <v>332</v>
      </c>
      <c r="M380" s="56" t="s">
        <v>259</v>
      </c>
      <c r="N380" s="56"/>
      <c r="O380" s="57" t="s">
        <v>762</v>
      </c>
      <c r="P380" s="57" t="s">
        <v>763</v>
      </c>
    </row>
    <row r="381" spans="1:16" ht="13.5" thickBot="1" x14ac:dyDescent="0.25">
      <c r="A381" s="19" t="str">
        <f t="shared" si="30"/>
        <v>BAVM 12 </v>
      </c>
      <c r="B381" s="6" t="str">
        <f t="shared" si="31"/>
        <v>I</v>
      </c>
      <c r="C381" s="19">
        <f t="shared" si="32"/>
        <v>36075.398999999998</v>
      </c>
      <c r="D381" s="21" t="str">
        <f t="shared" si="33"/>
        <v>vis</v>
      </c>
      <c r="E381" s="54">
        <f>VLOOKUP(C381,Active!C$21:E$970,3,FALSE)</f>
        <v>5603.9990755185072</v>
      </c>
      <c r="F381" s="6" t="s">
        <v>229</v>
      </c>
      <c r="G381" s="21" t="str">
        <f t="shared" si="34"/>
        <v>36075.399</v>
      </c>
      <c r="H381" s="19">
        <f t="shared" si="35"/>
        <v>5604</v>
      </c>
      <c r="I381" s="55" t="s">
        <v>764</v>
      </c>
      <c r="J381" s="56" t="s">
        <v>765</v>
      </c>
      <c r="K381" s="55">
        <v>5604</v>
      </c>
      <c r="L381" s="55" t="s">
        <v>230</v>
      </c>
      <c r="M381" s="56" t="s">
        <v>259</v>
      </c>
      <c r="N381" s="56"/>
      <c r="O381" s="57" t="s">
        <v>766</v>
      </c>
      <c r="P381" s="58" t="s">
        <v>767</v>
      </c>
    </row>
    <row r="382" spans="1:16" ht="13.5" thickBot="1" x14ac:dyDescent="0.25">
      <c r="A382" s="19" t="str">
        <f t="shared" si="30"/>
        <v>BAVM 12 </v>
      </c>
      <c r="B382" s="6" t="str">
        <f t="shared" si="31"/>
        <v>I</v>
      </c>
      <c r="C382" s="19">
        <f t="shared" si="32"/>
        <v>36075.4</v>
      </c>
      <c r="D382" s="21" t="str">
        <f t="shared" si="33"/>
        <v>vis</v>
      </c>
      <c r="E382" s="54">
        <f>VLOOKUP(C382,Active!C$21:E$970,3,FALSE)</f>
        <v>5603.9993713222957</v>
      </c>
      <c r="F382" s="6" t="s">
        <v>229</v>
      </c>
      <c r="G382" s="21" t="str">
        <f t="shared" si="34"/>
        <v>36075.400</v>
      </c>
      <c r="H382" s="19">
        <f t="shared" si="35"/>
        <v>5604</v>
      </c>
      <c r="I382" s="55" t="s">
        <v>768</v>
      </c>
      <c r="J382" s="56" t="s">
        <v>769</v>
      </c>
      <c r="K382" s="55">
        <v>5604</v>
      </c>
      <c r="L382" s="55" t="s">
        <v>274</v>
      </c>
      <c r="M382" s="56" t="s">
        <v>259</v>
      </c>
      <c r="N382" s="56"/>
      <c r="O382" s="57" t="s">
        <v>770</v>
      </c>
      <c r="P382" s="58" t="s">
        <v>767</v>
      </c>
    </row>
    <row r="383" spans="1:16" ht="13.5" thickBot="1" x14ac:dyDescent="0.25">
      <c r="A383" s="19" t="str">
        <f t="shared" si="30"/>
        <v> MVS 2.126 </v>
      </c>
      <c r="B383" s="6" t="str">
        <f t="shared" si="31"/>
        <v>I</v>
      </c>
      <c r="C383" s="19">
        <f t="shared" si="32"/>
        <v>36369.512999999999</v>
      </c>
      <c r="D383" s="21" t="str">
        <f t="shared" si="33"/>
        <v>vis</v>
      </c>
      <c r="E383" s="54">
        <f>VLOOKUP(C383,Active!C$21:E$970,3,FALSE)</f>
        <v>5690.9991105091376</v>
      </c>
      <c r="F383" s="6" t="s">
        <v>229</v>
      </c>
      <c r="G383" s="21" t="str">
        <f t="shared" si="34"/>
        <v>36369.513</v>
      </c>
      <c r="H383" s="19">
        <f t="shared" si="35"/>
        <v>5691</v>
      </c>
      <c r="I383" s="55" t="s">
        <v>771</v>
      </c>
      <c r="J383" s="56" t="s">
        <v>772</v>
      </c>
      <c r="K383" s="55">
        <v>5691</v>
      </c>
      <c r="L383" s="55" t="s">
        <v>230</v>
      </c>
      <c r="M383" s="56" t="s">
        <v>235</v>
      </c>
      <c r="N383" s="56"/>
      <c r="O383" s="57" t="s">
        <v>773</v>
      </c>
      <c r="P383" s="57" t="s">
        <v>774</v>
      </c>
    </row>
    <row r="384" spans="1:16" ht="13.5" thickBot="1" x14ac:dyDescent="0.25">
      <c r="A384" s="19" t="str">
        <f t="shared" si="30"/>
        <v> MVS 2.126 </v>
      </c>
      <c r="B384" s="6" t="str">
        <f t="shared" si="31"/>
        <v>I</v>
      </c>
      <c r="C384" s="19">
        <f t="shared" si="32"/>
        <v>36457.375999999997</v>
      </c>
      <c r="D384" s="21" t="str">
        <f t="shared" si="33"/>
        <v>vis</v>
      </c>
      <c r="E384" s="54">
        <f>VLOOKUP(C384,Active!C$21:E$970,3,FALSE)</f>
        <v>5716.9893186406161</v>
      </c>
      <c r="F384" s="6" t="s">
        <v>229</v>
      </c>
      <c r="G384" s="21" t="str">
        <f t="shared" si="34"/>
        <v>36457.376</v>
      </c>
      <c r="H384" s="19">
        <f t="shared" si="35"/>
        <v>5717</v>
      </c>
      <c r="I384" s="55" t="s">
        <v>775</v>
      </c>
      <c r="J384" s="56" t="s">
        <v>776</v>
      </c>
      <c r="K384" s="55">
        <v>5717</v>
      </c>
      <c r="L384" s="55" t="s">
        <v>777</v>
      </c>
      <c r="M384" s="56" t="s">
        <v>235</v>
      </c>
      <c r="N384" s="56"/>
      <c r="O384" s="57" t="s">
        <v>773</v>
      </c>
      <c r="P384" s="57" t="s">
        <v>774</v>
      </c>
    </row>
    <row r="385" spans="1:16" ht="13.5" thickBot="1" x14ac:dyDescent="0.25">
      <c r="A385" s="19" t="str">
        <f t="shared" si="30"/>
        <v> MVS 2.126 </v>
      </c>
      <c r="B385" s="6" t="str">
        <f t="shared" si="31"/>
        <v>I</v>
      </c>
      <c r="C385" s="19">
        <f t="shared" si="32"/>
        <v>36484.392</v>
      </c>
      <c r="D385" s="21" t="str">
        <f t="shared" si="33"/>
        <v>vis</v>
      </c>
      <c r="E385" s="54">
        <f>VLOOKUP(C385,Active!C$21:E$970,3,FALSE)</f>
        <v>5724.9807537484558</v>
      </c>
      <c r="F385" s="6" t="s">
        <v>229</v>
      </c>
      <c r="G385" s="21" t="str">
        <f t="shared" si="34"/>
        <v>36484.392</v>
      </c>
      <c r="H385" s="19">
        <f t="shared" si="35"/>
        <v>5725</v>
      </c>
      <c r="I385" s="55" t="s">
        <v>778</v>
      </c>
      <c r="J385" s="56" t="s">
        <v>779</v>
      </c>
      <c r="K385" s="55">
        <v>5725</v>
      </c>
      <c r="L385" s="55" t="s">
        <v>780</v>
      </c>
      <c r="M385" s="56" t="s">
        <v>235</v>
      </c>
      <c r="N385" s="56"/>
      <c r="O385" s="57" t="s">
        <v>773</v>
      </c>
      <c r="P385" s="57" t="s">
        <v>774</v>
      </c>
    </row>
    <row r="386" spans="1:16" ht="13.5" thickBot="1" x14ac:dyDescent="0.25">
      <c r="A386" s="19" t="str">
        <f t="shared" si="30"/>
        <v> MVS 2.126 </v>
      </c>
      <c r="B386" s="6" t="str">
        <f t="shared" si="31"/>
        <v>I</v>
      </c>
      <c r="C386" s="19">
        <f t="shared" si="32"/>
        <v>36822.428999999996</v>
      </c>
      <c r="D386" s="21" t="str">
        <f t="shared" si="33"/>
        <v>vis</v>
      </c>
      <c r="E386" s="54">
        <f>VLOOKUP(C386,Active!C$21:E$970,3,FALSE)</f>
        <v>5824.973378472635</v>
      </c>
      <c r="F386" s="6" t="s">
        <v>229</v>
      </c>
      <c r="G386" s="21" t="str">
        <f t="shared" si="34"/>
        <v>36822.429</v>
      </c>
      <c r="H386" s="19">
        <f t="shared" si="35"/>
        <v>5825</v>
      </c>
      <c r="I386" s="55" t="s">
        <v>781</v>
      </c>
      <c r="J386" s="56" t="s">
        <v>782</v>
      </c>
      <c r="K386" s="55">
        <v>5825</v>
      </c>
      <c r="L386" s="55" t="s">
        <v>783</v>
      </c>
      <c r="M386" s="56" t="s">
        <v>235</v>
      </c>
      <c r="N386" s="56"/>
      <c r="O386" s="57" t="s">
        <v>773</v>
      </c>
      <c r="P386" s="57" t="s">
        <v>774</v>
      </c>
    </row>
    <row r="387" spans="1:16" ht="13.5" thickBot="1" x14ac:dyDescent="0.25">
      <c r="A387" s="19" t="str">
        <f t="shared" si="30"/>
        <v> AC 210.20 </v>
      </c>
      <c r="B387" s="6" t="str">
        <f t="shared" si="31"/>
        <v>I</v>
      </c>
      <c r="C387" s="19">
        <f t="shared" si="32"/>
        <v>36856.307999999997</v>
      </c>
      <c r="D387" s="21" t="str">
        <f t="shared" si="33"/>
        <v>vis</v>
      </c>
      <c r="E387" s="54">
        <f>VLOOKUP(C387,Active!C$21:E$970,3,FALSE)</f>
        <v>5834.9949149702097</v>
      </c>
      <c r="F387" s="6" t="s">
        <v>229</v>
      </c>
      <c r="G387" s="21" t="str">
        <f t="shared" si="34"/>
        <v>36856.308</v>
      </c>
      <c r="H387" s="19">
        <f t="shared" si="35"/>
        <v>5835</v>
      </c>
      <c r="I387" s="55" t="s">
        <v>784</v>
      </c>
      <c r="J387" s="56" t="s">
        <v>785</v>
      </c>
      <c r="K387" s="55">
        <v>5835</v>
      </c>
      <c r="L387" s="55" t="s">
        <v>309</v>
      </c>
      <c r="M387" s="56" t="s">
        <v>259</v>
      </c>
      <c r="N387" s="56"/>
      <c r="O387" s="57" t="s">
        <v>786</v>
      </c>
      <c r="P387" s="57" t="s">
        <v>787</v>
      </c>
    </row>
    <row r="388" spans="1:16" ht="13.5" thickBot="1" x14ac:dyDescent="0.25">
      <c r="A388" s="19" t="str">
        <f t="shared" si="30"/>
        <v> PZ 13.424 </v>
      </c>
      <c r="B388" s="6" t="str">
        <f t="shared" si="31"/>
        <v>I</v>
      </c>
      <c r="C388" s="19">
        <f t="shared" si="32"/>
        <v>37028.724999999999</v>
      </c>
      <c r="D388" s="21" t="str">
        <f t="shared" si="33"/>
        <v>vis</v>
      </c>
      <c r="E388" s="54">
        <f>VLOOKUP(C388,Active!C$21:E$970,3,FALSE)</f>
        <v>5885.9965165021986</v>
      </c>
      <c r="F388" s="6" t="s">
        <v>229</v>
      </c>
      <c r="G388" s="21" t="str">
        <f t="shared" si="34"/>
        <v>37028.725</v>
      </c>
      <c r="H388" s="19">
        <f t="shared" si="35"/>
        <v>5886</v>
      </c>
      <c r="I388" s="55" t="s">
        <v>788</v>
      </c>
      <c r="J388" s="56" t="s">
        <v>789</v>
      </c>
      <c r="K388" s="55">
        <v>5886</v>
      </c>
      <c r="L388" s="55" t="s">
        <v>376</v>
      </c>
      <c r="M388" s="56" t="s">
        <v>259</v>
      </c>
      <c r="N388" s="56"/>
      <c r="O388" s="57" t="s">
        <v>786</v>
      </c>
      <c r="P388" s="57" t="s">
        <v>790</v>
      </c>
    </row>
    <row r="389" spans="1:16" ht="13.5" thickBot="1" x14ac:dyDescent="0.25">
      <c r="A389" s="19" t="str">
        <f t="shared" si="30"/>
        <v> MVS 2.126 </v>
      </c>
      <c r="B389" s="6" t="str">
        <f t="shared" si="31"/>
        <v>I</v>
      </c>
      <c r="C389" s="19">
        <f t="shared" si="32"/>
        <v>37079.523999999998</v>
      </c>
      <c r="D389" s="21" t="str">
        <f t="shared" si="33"/>
        <v>vis</v>
      </c>
      <c r="E389" s="54">
        <f>VLOOKUP(C389,Active!C$21:E$970,3,FALSE)</f>
        <v>5901.0230530747149</v>
      </c>
      <c r="F389" s="6" t="s">
        <v>229</v>
      </c>
      <c r="G389" s="21" t="str">
        <f t="shared" si="34"/>
        <v>37079.524</v>
      </c>
      <c r="H389" s="19">
        <f t="shared" si="35"/>
        <v>5901</v>
      </c>
      <c r="I389" s="55" t="s">
        <v>791</v>
      </c>
      <c r="J389" s="56" t="s">
        <v>792</v>
      </c>
      <c r="K389" s="55">
        <v>5901</v>
      </c>
      <c r="L389" s="55" t="s">
        <v>793</v>
      </c>
      <c r="M389" s="56" t="s">
        <v>235</v>
      </c>
      <c r="N389" s="56"/>
      <c r="O389" s="57" t="s">
        <v>773</v>
      </c>
      <c r="P389" s="57" t="s">
        <v>774</v>
      </c>
    </row>
    <row r="390" spans="1:16" ht="13.5" thickBot="1" x14ac:dyDescent="0.25">
      <c r="A390" s="19" t="str">
        <f t="shared" si="30"/>
        <v> MVS 2.126 </v>
      </c>
      <c r="B390" s="6" t="str">
        <f t="shared" si="31"/>
        <v>I</v>
      </c>
      <c r="C390" s="19">
        <f t="shared" si="32"/>
        <v>37089.5</v>
      </c>
      <c r="D390" s="21" t="str">
        <f t="shared" si="33"/>
        <v>vis</v>
      </c>
      <c r="E390" s="54">
        <f>VLOOKUP(C390,Active!C$21:E$970,3,FALSE)</f>
        <v>5903.9739916531798</v>
      </c>
      <c r="F390" s="6" t="s">
        <v>229</v>
      </c>
      <c r="G390" s="21" t="str">
        <f t="shared" si="34"/>
        <v>37089.500</v>
      </c>
      <c r="H390" s="19">
        <f t="shared" si="35"/>
        <v>5904</v>
      </c>
      <c r="I390" s="55" t="s">
        <v>794</v>
      </c>
      <c r="J390" s="56" t="s">
        <v>795</v>
      </c>
      <c r="K390" s="55">
        <v>5904</v>
      </c>
      <c r="L390" s="55" t="s">
        <v>796</v>
      </c>
      <c r="M390" s="56" t="s">
        <v>235</v>
      </c>
      <c r="N390" s="56"/>
      <c r="O390" s="57" t="s">
        <v>773</v>
      </c>
      <c r="P390" s="57" t="s">
        <v>774</v>
      </c>
    </row>
    <row r="391" spans="1:16" ht="13.5" thickBot="1" x14ac:dyDescent="0.25">
      <c r="A391" s="19" t="str">
        <f t="shared" si="30"/>
        <v> AN 288.72 </v>
      </c>
      <c r="B391" s="6" t="str">
        <f t="shared" si="31"/>
        <v>I</v>
      </c>
      <c r="C391" s="19">
        <f t="shared" si="32"/>
        <v>37576.394999999997</v>
      </c>
      <c r="D391" s="21" t="str">
        <f t="shared" si="33"/>
        <v>vis</v>
      </c>
      <c r="E391" s="54">
        <f>VLOOKUP(C391,Active!C$21:E$970,3,FALSE)</f>
        <v>6047.9993764929441</v>
      </c>
      <c r="F391" s="6" t="s">
        <v>229</v>
      </c>
      <c r="G391" s="21" t="str">
        <f t="shared" si="34"/>
        <v>37576.395</v>
      </c>
      <c r="H391" s="19">
        <f t="shared" si="35"/>
        <v>6048</v>
      </c>
      <c r="I391" s="55" t="s">
        <v>797</v>
      </c>
      <c r="J391" s="56" t="s">
        <v>798</v>
      </c>
      <c r="K391" s="55">
        <v>6048</v>
      </c>
      <c r="L391" s="55" t="s">
        <v>274</v>
      </c>
      <c r="M391" s="56" t="s">
        <v>259</v>
      </c>
      <c r="N391" s="56"/>
      <c r="O391" s="57" t="s">
        <v>703</v>
      </c>
      <c r="P391" s="57" t="s">
        <v>799</v>
      </c>
    </row>
    <row r="392" spans="1:16" ht="13.5" thickBot="1" x14ac:dyDescent="0.25">
      <c r="A392" s="19" t="str">
        <f t="shared" si="30"/>
        <v> MVS 2.126 </v>
      </c>
      <c r="B392" s="6" t="str">
        <f t="shared" si="31"/>
        <v>I</v>
      </c>
      <c r="C392" s="19">
        <f t="shared" si="32"/>
        <v>37870.432000000001</v>
      </c>
      <c r="D392" s="21" t="str">
        <f t="shared" si="33"/>
        <v>vis</v>
      </c>
      <c r="E392" s="54">
        <f>VLOOKUP(C392,Active!C$21:E$970,3,FALSE)</f>
        <v>6134.9766345919816</v>
      </c>
      <c r="F392" s="6" t="s">
        <v>229</v>
      </c>
      <c r="G392" s="21" t="str">
        <f t="shared" si="34"/>
        <v>37870.432</v>
      </c>
      <c r="H392" s="19">
        <f t="shared" si="35"/>
        <v>6135</v>
      </c>
      <c r="I392" s="55" t="s">
        <v>800</v>
      </c>
      <c r="J392" s="56" t="s">
        <v>801</v>
      </c>
      <c r="K392" s="55">
        <v>6135</v>
      </c>
      <c r="L392" s="55" t="s">
        <v>802</v>
      </c>
      <c r="M392" s="56" t="s">
        <v>235</v>
      </c>
      <c r="N392" s="56"/>
      <c r="O392" s="57" t="s">
        <v>773</v>
      </c>
      <c r="P392" s="57" t="s">
        <v>774</v>
      </c>
    </row>
    <row r="393" spans="1:16" ht="13.5" thickBot="1" x14ac:dyDescent="0.25">
      <c r="A393" s="19" t="str">
        <f t="shared" si="30"/>
        <v> AN 288.72 </v>
      </c>
      <c r="B393" s="6" t="str">
        <f t="shared" si="31"/>
        <v>I</v>
      </c>
      <c r="C393" s="19">
        <f t="shared" si="32"/>
        <v>37897.555999999997</v>
      </c>
      <c r="D393" s="21" t="str">
        <f t="shared" si="33"/>
        <v>vis</v>
      </c>
      <c r="E393" s="54">
        <f>VLOOKUP(C393,Active!C$21:E$970,3,FALSE)</f>
        <v>6143.0000165088077</v>
      </c>
      <c r="F393" s="6" t="s">
        <v>229</v>
      </c>
      <c r="G393" s="21" t="str">
        <f t="shared" si="34"/>
        <v>37897.556</v>
      </c>
      <c r="H393" s="19">
        <f t="shared" si="35"/>
        <v>6143</v>
      </c>
      <c r="I393" s="55" t="s">
        <v>803</v>
      </c>
      <c r="J393" s="56" t="s">
        <v>804</v>
      </c>
      <c r="K393" s="55">
        <v>6143</v>
      </c>
      <c r="L393" s="55" t="s">
        <v>359</v>
      </c>
      <c r="M393" s="56" t="s">
        <v>259</v>
      </c>
      <c r="N393" s="56"/>
      <c r="O393" s="57" t="s">
        <v>805</v>
      </c>
      <c r="P393" s="57" t="s">
        <v>799</v>
      </c>
    </row>
    <row r="394" spans="1:16" ht="13.5" thickBot="1" x14ac:dyDescent="0.25">
      <c r="A394" s="19" t="str">
        <f t="shared" si="30"/>
        <v>BAVM 15 </v>
      </c>
      <c r="B394" s="6" t="str">
        <f t="shared" si="31"/>
        <v>I</v>
      </c>
      <c r="C394" s="19">
        <f t="shared" si="32"/>
        <v>37931.364999999998</v>
      </c>
      <c r="D394" s="21" t="str">
        <f t="shared" si="33"/>
        <v>vis</v>
      </c>
      <c r="E394" s="54">
        <f>VLOOKUP(C394,Active!C$21:E$970,3,FALSE)</f>
        <v>6153.0008467412972</v>
      </c>
      <c r="F394" s="6" t="s">
        <v>229</v>
      </c>
      <c r="G394" s="21" t="str">
        <f t="shared" si="34"/>
        <v>37931.365</v>
      </c>
      <c r="H394" s="19">
        <f t="shared" si="35"/>
        <v>6153</v>
      </c>
      <c r="I394" s="55" t="s">
        <v>806</v>
      </c>
      <c r="J394" s="56" t="s">
        <v>807</v>
      </c>
      <c r="K394" s="55">
        <v>6153</v>
      </c>
      <c r="L394" s="55" t="s">
        <v>291</v>
      </c>
      <c r="M394" s="56" t="s">
        <v>259</v>
      </c>
      <c r="N394" s="56"/>
      <c r="O394" s="57" t="s">
        <v>770</v>
      </c>
      <c r="P394" s="58" t="s">
        <v>808</v>
      </c>
    </row>
    <row r="395" spans="1:16" ht="13.5" thickBot="1" x14ac:dyDescent="0.25">
      <c r="A395" s="19" t="str">
        <f t="shared" ref="A395:A458" si="36">P395</f>
        <v> MVS 2.126 </v>
      </c>
      <c r="B395" s="6" t="str">
        <f t="shared" ref="B395:B458" si="37">IF(H395=INT(H395),"I","II")</f>
        <v>I</v>
      </c>
      <c r="C395" s="19">
        <f t="shared" ref="C395:C458" si="38">1*G395</f>
        <v>37958.362999999998</v>
      </c>
      <c r="D395" s="21" t="str">
        <f t="shared" ref="D395:D458" si="39">VLOOKUP(F395,I$1:J$5,2,FALSE)</f>
        <v>vis</v>
      </c>
      <c r="E395" s="54">
        <f>VLOOKUP(C395,Active!C$21:E$970,3,FALSE)</f>
        <v>6160.986957380971</v>
      </c>
      <c r="F395" s="6" t="s">
        <v>229</v>
      </c>
      <c r="G395" s="21" t="str">
        <f t="shared" ref="G395:G458" si="40">MID(I395,3,LEN(I395)-3)</f>
        <v>37958.363</v>
      </c>
      <c r="H395" s="19">
        <f t="shared" ref="H395:H458" si="41">1*K395</f>
        <v>6161</v>
      </c>
      <c r="I395" s="55" t="s">
        <v>809</v>
      </c>
      <c r="J395" s="56" t="s">
        <v>810</v>
      </c>
      <c r="K395" s="55">
        <v>6161</v>
      </c>
      <c r="L395" s="55" t="s">
        <v>811</v>
      </c>
      <c r="M395" s="56" t="s">
        <v>235</v>
      </c>
      <c r="N395" s="56"/>
      <c r="O395" s="57" t="s">
        <v>773</v>
      </c>
      <c r="P395" s="57" t="s">
        <v>774</v>
      </c>
    </row>
    <row r="396" spans="1:16" ht="13.5" thickBot="1" x14ac:dyDescent="0.25">
      <c r="A396" s="19" t="str">
        <f t="shared" si="36"/>
        <v>BAVM 15 </v>
      </c>
      <c r="B396" s="6" t="str">
        <f t="shared" si="37"/>
        <v>I</v>
      </c>
      <c r="C396" s="19">
        <f t="shared" si="38"/>
        <v>37975.315999999999</v>
      </c>
      <c r="D396" s="21" t="str">
        <f t="shared" si="39"/>
        <v>vis</v>
      </c>
      <c r="E396" s="54">
        <f>VLOOKUP(C396,Active!C$21:E$970,3,FALSE)</f>
        <v>6166.0017189808823</v>
      </c>
      <c r="F396" s="6" t="s">
        <v>229</v>
      </c>
      <c r="G396" s="21" t="str">
        <f t="shared" si="40"/>
        <v>37975.316</v>
      </c>
      <c r="H396" s="19">
        <f t="shared" si="41"/>
        <v>6166</v>
      </c>
      <c r="I396" s="55" t="s">
        <v>812</v>
      </c>
      <c r="J396" s="56" t="s">
        <v>813</v>
      </c>
      <c r="K396" s="55">
        <v>6166</v>
      </c>
      <c r="L396" s="55" t="s">
        <v>249</v>
      </c>
      <c r="M396" s="56" t="s">
        <v>259</v>
      </c>
      <c r="N396" s="56"/>
      <c r="O396" s="57" t="s">
        <v>770</v>
      </c>
      <c r="P396" s="58" t="s">
        <v>808</v>
      </c>
    </row>
    <row r="397" spans="1:16" ht="13.5" thickBot="1" x14ac:dyDescent="0.25">
      <c r="A397" s="19" t="str">
        <f t="shared" si="36"/>
        <v> MVS 2.126 </v>
      </c>
      <c r="B397" s="6" t="str">
        <f t="shared" si="37"/>
        <v>I</v>
      </c>
      <c r="C397" s="19">
        <f t="shared" si="38"/>
        <v>38225.457999999999</v>
      </c>
      <c r="D397" s="21" t="str">
        <f t="shared" si="39"/>
        <v>vis</v>
      </c>
      <c r="E397" s="54">
        <f>VLOOKUP(C397,Active!C$21:E$970,3,FALSE)</f>
        <v>6239.9946698524018</v>
      </c>
      <c r="F397" s="6" t="s">
        <v>229</v>
      </c>
      <c r="G397" s="21" t="str">
        <f t="shared" si="40"/>
        <v>38225.458</v>
      </c>
      <c r="H397" s="19">
        <f t="shared" si="41"/>
        <v>6240</v>
      </c>
      <c r="I397" s="55" t="s">
        <v>814</v>
      </c>
      <c r="J397" s="56" t="s">
        <v>815</v>
      </c>
      <c r="K397" s="55">
        <v>6240</v>
      </c>
      <c r="L397" s="55" t="s">
        <v>670</v>
      </c>
      <c r="M397" s="56" t="s">
        <v>235</v>
      </c>
      <c r="N397" s="56"/>
      <c r="O397" s="57" t="s">
        <v>773</v>
      </c>
      <c r="P397" s="57" t="s">
        <v>774</v>
      </c>
    </row>
    <row r="398" spans="1:16" ht="13.5" thickBot="1" x14ac:dyDescent="0.25">
      <c r="A398" s="19" t="str">
        <f t="shared" si="36"/>
        <v> BRNO 6 </v>
      </c>
      <c r="B398" s="6" t="str">
        <f t="shared" si="37"/>
        <v>I</v>
      </c>
      <c r="C398" s="19">
        <f t="shared" si="38"/>
        <v>38269.425000000003</v>
      </c>
      <c r="D398" s="21" t="str">
        <f t="shared" si="39"/>
        <v>vis</v>
      </c>
      <c r="E398" s="54">
        <f>VLOOKUP(C398,Active!C$21:E$970,3,FALSE)</f>
        <v>6253.0002749525784</v>
      </c>
      <c r="F398" s="6" t="s">
        <v>229</v>
      </c>
      <c r="G398" s="21" t="str">
        <f t="shared" si="40"/>
        <v>38269.425</v>
      </c>
      <c r="H398" s="19">
        <f t="shared" si="41"/>
        <v>6253</v>
      </c>
      <c r="I398" s="55" t="s">
        <v>816</v>
      </c>
      <c r="J398" s="56" t="s">
        <v>817</v>
      </c>
      <c r="K398" s="55">
        <v>6253</v>
      </c>
      <c r="L398" s="55" t="s">
        <v>279</v>
      </c>
      <c r="M398" s="56" t="s">
        <v>231</v>
      </c>
      <c r="N398" s="56"/>
      <c r="O398" s="57" t="s">
        <v>818</v>
      </c>
      <c r="P398" s="57" t="s">
        <v>819</v>
      </c>
    </row>
    <row r="399" spans="1:16" ht="13.5" thickBot="1" x14ac:dyDescent="0.25">
      <c r="A399" s="19" t="str">
        <f t="shared" si="36"/>
        <v>BAVM 18 </v>
      </c>
      <c r="B399" s="6" t="str">
        <f t="shared" si="37"/>
        <v>I</v>
      </c>
      <c r="C399" s="19">
        <f t="shared" si="38"/>
        <v>38607.49</v>
      </c>
      <c r="D399" s="21" t="str">
        <f t="shared" si="39"/>
        <v>vis</v>
      </c>
      <c r="E399" s="54">
        <f>VLOOKUP(C399,Active!C$21:E$970,3,FALSE)</f>
        <v>6353.001182182792</v>
      </c>
      <c r="F399" s="6" t="s">
        <v>229</v>
      </c>
      <c r="G399" s="21" t="str">
        <f t="shared" si="40"/>
        <v>38607.490</v>
      </c>
      <c r="H399" s="19">
        <f t="shared" si="41"/>
        <v>6353</v>
      </c>
      <c r="I399" s="55" t="s">
        <v>820</v>
      </c>
      <c r="J399" s="56" t="s">
        <v>821</v>
      </c>
      <c r="K399" s="55">
        <v>6353</v>
      </c>
      <c r="L399" s="55" t="s">
        <v>508</v>
      </c>
      <c r="M399" s="56" t="s">
        <v>259</v>
      </c>
      <c r="N399" s="56"/>
      <c r="O399" s="57" t="s">
        <v>822</v>
      </c>
      <c r="P399" s="58" t="s">
        <v>823</v>
      </c>
    </row>
    <row r="400" spans="1:16" ht="13.5" thickBot="1" x14ac:dyDescent="0.25">
      <c r="A400" s="19" t="str">
        <f t="shared" si="36"/>
        <v>BAVM 18 </v>
      </c>
      <c r="B400" s="6" t="str">
        <f t="shared" si="37"/>
        <v>I</v>
      </c>
      <c r="C400" s="19">
        <f t="shared" si="38"/>
        <v>38989.502</v>
      </c>
      <c r="D400" s="21" t="str">
        <f t="shared" si="39"/>
        <v>vis</v>
      </c>
      <c r="E400" s="54">
        <f>VLOOKUP(C400,Active!C$21:E$970,3,FALSE)</f>
        <v>6466.001778437444</v>
      </c>
      <c r="F400" s="6" t="s">
        <v>229</v>
      </c>
      <c r="G400" s="21" t="str">
        <f t="shared" si="40"/>
        <v>38989.502</v>
      </c>
      <c r="H400" s="19">
        <f t="shared" si="41"/>
        <v>6466</v>
      </c>
      <c r="I400" s="55" t="s">
        <v>837</v>
      </c>
      <c r="J400" s="56" t="s">
        <v>838</v>
      </c>
      <c r="K400" s="55">
        <v>6466</v>
      </c>
      <c r="L400" s="55" t="s">
        <v>249</v>
      </c>
      <c r="M400" s="56" t="s">
        <v>259</v>
      </c>
      <c r="N400" s="56"/>
      <c r="O400" s="57" t="s">
        <v>839</v>
      </c>
      <c r="P400" s="58" t="s">
        <v>823</v>
      </c>
    </row>
    <row r="401" spans="1:16" ht="13.5" thickBot="1" x14ac:dyDescent="0.25">
      <c r="A401" s="19" t="str">
        <f t="shared" si="36"/>
        <v>BAVM 18 </v>
      </c>
      <c r="B401" s="6" t="str">
        <f t="shared" si="37"/>
        <v>I</v>
      </c>
      <c r="C401" s="19">
        <f t="shared" si="38"/>
        <v>38989.504000000001</v>
      </c>
      <c r="D401" s="21" t="str">
        <f t="shared" si="39"/>
        <v>vis</v>
      </c>
      <c r="E401" s="54">
        <f>VLOOKUP(C401,Active!C$21:E$970,3,FALSE)</f>
        <v>6466.0023700450174</v>
      </c>
      <c r="F401" s="6" t="s">
        <v>229</v>
      </c>
      <c r="G401" s="21" t="str">
        <f t="shared" si="40"/>
        <v>38989.504</v>
      </c>
      <c r="H401" s="19">
        <f t="shared" si="41"/>
        <v>6466</v>
      </c>
      <c r="I401" s="55" t="s">
        <v>840</v>
      </c>
      <c r="J401" s="56" t="s">
        <v>841</v>
      </c>
      <c r="K401" s="55">
        <v>6466</v>
      </c>
      <c r="L401" s="55" t="s">
        <v>258</v>
      </c>
      <c r="M401" s="56" t="s">
        <v>259</v>
      </c>
      <c r="N401" s="56"/>
      <c r="O401" s="57" t="s">
        <v>842</v>
      </c>
      <c r="P401" s="58" t="s">
        <v>823</v>
      </c>
    </row>
    <row r="402" spans="1:16" ht="13.5" thickBot="1" x14ac:dyDescent="0.25">
      <c r="A402" s="19" t="str">
        <f t="shared" si="36"/>
        <v> AA 16.158 </v>
      </c>
      <c r="B402" s="6" t="str">
        <f t="shared" si="37"/>
        <v>I</v>
      </c>
      <c r="C402" s="19">
        <f t="shared" si="38"/>
        <v>39033.447</v>
      </c>
      <c r="D402" s="21" t="str">
        <f t="shared" si="39"/>
        <v>vis</v>
      </c>
      <c r="E402" s="54">
        <f>VLOOKUP(C402,Active!C$21:E$970,3,FALSE)</f>
        <v>6479.0008758543063</v>
      </c>
      <c r="F402" s="6" t="s">
        <v>229</v>
      </c>
      <c r="G402" s="21" t="str">
        <f t="shared" si="40"/>
        <v>39033.447</v>
      </c>
      <c r="H402" s="19">
        <f t="shared" si="41"/>
        <v>6479</v>
      </c>
      <c r="I402" s="55" t="s">
        <v>846</v>
      </c>
      <c r="J402" s="56" t="s">
        <v>847</v>
      </c>
      <c r="K402" s="55">
        <v>6479</v>
      </c>
      <c r="L402" s="55" t="s">
        <v>291</v>
      </c>
      <c r="M402" s="56" t="s">
        <v>259</v>
      </c>
      <c r="N402" s="56"/>
      <c r="O402" s="57" t="s">
        <v>578</v>
      </c>
      <c r="P402" s="57" t="s">
        <v>848</v>
      </c>
    </row>
    <row r="403" spans="1:16" ht="13.5" thickBot="1" x14ac:dyDescent="0.25">
      <c r="A403" s="19" t="str">
        <f t="shared" si="36"/>
        <v> MVS 8.29 </v>
      </c>
      <c r="B403" s="6" t="str">
        <f t="shared" si="37"/>
        <v>I</v>
      </c>
      <c r="C403" s="19">
        <f t="shared" si="38"/>
        <v>39033.449000000001</v>
      </c>
      <c r="D403" s="21" t="str">
        <f t="shared" si="39"/>
        <v>vis</v>
      </c>
      <c r="E403" s="54">
        <f>VLOOKUP(C403,Active!C$21:E$970,3,FALSE)</f>
        <v>6479.0014674618806</v>
      </c>
      <c r="F403" s="6" t="s">
        <v>229</v>
      </c>
      <c r="G403" s="21" t="str">
        <f t="shared" si="40"/>
        <v>39033.449</v>
      </c>
      <c r="H403" s="19">
        <f t="shared" si="41"/>
        <v>6479</v>
      </c>
      <c r="I403" s="55" t="s">
        <v>849</v>
      </c>
      <c r="J403" s="56" t="s">
        <v>850</v>
      </c>
      <c r="K403" s="55">
        <v>6479</v>
      </c>
      <c r="L403" s="55" t="s">
        <v>351</v>
      </c>
      <c r="M403" s="56" t="s">
        <v>259</v>
      </c>
      <c r="N403" s="56"/>
      <c r="O403" s="57" t="s">
        <v>706</v>
      </c>
      <c r="P403" s="57" t="s">
        <v>851</v>
      </c>
    </row>
    <row r="404" spans="1:16" ht="13.5" thickBot="1" x14ac:dyDescent="0.25">
      <c r="A404" s="19" t="str">
        <f t="shared" si="36"/>
        <v> MVS 8.29 </v>
      </c>
      <c r="B404" s="6" t="str">
        <f t="shared" si="37"/>
        <v>I</v>
      </c>
      <c r="C404" s="19">
        <f t="shared" si="38"/>
        <v>39388.417000000001</v>
      </c>
      <c r="D404" s="21" t="str">
        <f t="shared" si="39"/>
        <v>vis</v>
      </c>
      <c r="E404" s="54">
        <f>VLOOKUP(C404,Active!C$21:E$970,3,FALSE)</f>
        <v>6584.0023461026594</v>
      </c>
      <c r="F404" s="6" t="s">
        <v>229</v>
      </c>
      <c r="G404" s="21" t="str">
        <f t="shared" si="40"/>
        <v>39388.417</v>
      </c>
      <c r="H404" s="19">
        <f t="shared" si="41"/>
        <v>6584</v>
      </c>
      <c r="I404" s="55" t="s">
        <v>868</v>
      </c>
      <c r="J404" s="56" t="s">
        <v>869</v>
      </c>
      <c r="K404" s="55">
        <v>6584</v>
      </c>
      <c r="L404" s="55" t="s">
        <v>258</v>
      </c>
      <c r="M404" s="56" t="s">
        <v>259</v>
      </c>
      <c r="N404" s="56"/>
      <c r="O404" s="57" t="s">
        <v>706</v>
      </c>
      <c r="P404" s="57" t="s">
        <v>851</v>
      </c>
    </row>
    <row r="405" spans="1:16" ht="13.5" thickBot="1" x14ac:dyDescent="0.25">
      <c r="A405" s="19" t="str">
        <f t="shared" si="36"/>
        <v>BAVM 23 </v>
      </c>
      <c r="B405" s="6" t="str">
        <f t="shared" si="37"/>
        <v>I</v>
      </c>
      <c r="C405" s="19">
        <f t="shared" si="38"/>
        <v>39405.319000000003</v>
      </c>
      <c r="D405" s="21" t="str">
        <f t="shared" si="39"/>
        <v>vis</v>
      </c>
      <c r="E405" s="54">
        <f>VLOOKUP(C405,Active!C$21:E$970,3,FALSE)</f>
        <v>6589.002021709437</v>
      </c>
      <c r="F405" s="6" t="s">
        <v>229</v>
      </c>
      <c r="G405" s="21" t="str">
        <f t="shared" si="40"/>
        <v>39405.319</v>
      </c>
      <c r="H405" s="19">
        <f t="shared" si="41"/>
        <v>6589</v>
      </c>
      <c r="I405" s="55" t="s">
        <v>872</v>
      </c>
      <c r="J405" s="56" t="s">
        <v>873</v>
      </c>
      <c r="K405" s="55">
        <v>6589</v>
      </c>
      <c r="L405" s="55" t="s">
        <v>294</v>
      </c>
      <c r="M405" s="56" t="s">
        <v>259</v>
      </c>
      <c r="N405" s="56"/>
      <c r="O405" s="57" t="s">
        <v>770</v>
      </c>
      <c r="P405" s="58" t="s">
        <v>874</v>
      </c>
    </row>
    <row r="406" spans="1:16" ht="13.5" thickBot="1" x14ac:dyDescent="0.25">
      <c r="A406" s="19" t="str">
        <f t="shared" si="36"/>
        <v>BAVM 23 </v>
      </c>
      <c r="B406" s="6" t="str">
        <f t="shared" si="37"/>
        <v>I</v>
      </c>
      <c r="C406" s="19">
        <f t="shared" si="38"/>
        <v>39405.321000000004</v>
      </c>
      <c r="D406" s="21" t="str">
        <f t="shared" si="39"/>
        <v>vis</v>
      </c>
      <c r="E406" s="54">
        <f>VLOOKUP(C406,Active!C$21:E$970,3,FALSE)</f>
        <v>6589.0026133170113</v>
      </c>
      <c r="F406" s="6" t="s">
        <v>229</v>
      </c>
      <c r="G406" s="21" t="str">
        <f t="shared" si="40"/>
        <v>39405.321</v>
      </c>
      <c r="H406" s="19">
        <f t="shared" si="41"/>
        <v>6589</v>
      </c>
      <c r="I406" s="55" t="s">
        <v>875</v>
      </c>
      <c r="J406" s="56" t="s">
        <v>876</v>
      </c>
      <c r="K406" s="55">
        <v>6589</v>
      </c>
      <c r="L406" s="55" t="s">
        <v>288</v>
      </c>
      <c r="M406" s="56" t="s">
        <v>259</v>
      </c>
      <c r="N406" s="56"/>
      <c r="O406" s="57" t="s">
        <v>842</v>
      </c>
      <c r="P406" s="58" t="s">
        <v>874</v>
      </c>
    </row>
    <row r="407" spans="1:16" ht="13.5" thickBot="1" x14ac:dyDescent="0.25">
      <c r="A407" s="19" t="str">
        <f t="shared" si="36"/>
        <v> AVSJ 3.66 </v>
      </c>
      <c r="B407" s="6" t="str">
        <f t="shared" si="37"/>
        <v>I</v>
      </c>
      <c r="C407" s="19">
        <f t="shared" si="38"/>
        <v>39675.762000000002</v>
      </c>
      <c r="D407" s="21" t="str">
        <f t="shared" si="39"/>
        <v>vis</v>
      </c>
      <c r="E407" s="54">
        <f>VLOOKUP(C407,Active!C$21:E$970,3,FALSE)</f>
        <v>6669.0000852595258</v>
      </c>
      <c r="F407" s="6" t="s">
        <v>229</v>
      </c>
      <c r="G407" s="21" t="str">
        <f t="shared" si="40"/>
        <v>39675.762</v>
      </c>
      <c r="H407" s="19">
        <f t="shared" si="41"/>
        <v>6669</v>
      </c>
      <c r="I407" s="55" t="s">
        <v>877</v>
      </c>
      <c r="J407" s="56" t="s">
        <v>878</v>
      </c>
      <c r="K407" s="55">
        <v>6669</v>
      </c>
      <c r="L407" s="55" t="s">
        <v>359</v>
      </c>
      <c r="M407" s="56" t="s">
        <v>259</v>
      </c>
      <c r="N407" s="56"/>
      <c r="O407" s="57" t="s">
        <v>879</v>
      </c>
      <c r="P407" s="57" t="s">
        <v>880</v>
      </c>
    </row>
    <row r="408" spans="1:16" ht="13.5" thickBot="1" x14ac:dyDescent="0.25">
      <c r="A408" s="19" t="str">
        <f t="shared" si="36"/>
        <v> ORI 108 </v>
      </c>
      <c r="B408" s="6" t="str">
        <f t="shared" si="37"/>
        <v>I</v>
      </c>
      <c r="C408" s="19">
        <f t="shared" si="38"/>
        <v>40064.536</v>
      </c>
      <c r="D408" s="21" t="str">
        <f t="shared" si="39"/>
        <v>vis</v>
      </c>
      <c r="E408" s="54">
        <f>VLOOKUP(C408,Active!C$21:E$970,3,FALSE)</f>
        <v>6784.0009067214314</v>
      </c>
      <c r="F408" s="6" t="s">
        <v>229</v>
      </c>
      <c r="G408" s="21" t="str">
        <f t="shared" si="40"/>
        <v>40064.536</v>
      </c>
      <c r="H408" s="19">
        <f t="shared" si="41"/>
        <v>6784</v>
      </c>
      <c r="I408" s="55" t="s">
        <v>888</v>
      </c>
      <c r="J408" s="56" t="s">
        <v>889</v>
      </c>
      <c r="K408" s="55">
        <v>6784</v>
      </c>
      <c r="L408" s="55" t="s">
        <v>291</v>
      </c>
      <c r="M408" s="56" t="s">
        <v>259</v>
      </c>
      <c r="N408" s="56"/>
      <c r="O408" s="57" t="s">
        <v>826</v>
      </c>
      <c r="P408" s="57" t="s">
        <v>887</v>
      </c>
    </row>
    <row r="409" spans="1:16" ht="13.5" thickBot="1" x14ac:dyDescent="0.25">
      <c r="A409" s="19" t="str">
        <f t="shared" si="36"/>
        <v>IBVS 394 </v>
      </c>
      <c r="B409" s="6" t="str">
        <f t="shared" si="37"/>
        <v>I</v>
      </c>
      <c r="C409" s="19">
        <f t="shared" si="38"/>
        <v>40081.440999999999</v>
      </c>
      <c r="D409" s="21" t="str">
        <f t="shared" si="39"/>
        <v>vis</v>
      </c>
      <c r="E409" s="54">
        <f>VLOOKUP(C409,Active!C$21:E$970,3,FALSE)</f>
        <v>6789.0014697395691</v>
      </c>
      <c r="F409" s="6" t="s">
        <v>229</v>
      </c>
      <c r="G409" s="21" t="str">
        <f t="shared" si="40"/>
        <v>40081.441</v>
      </c>
      <c r="H409" s="19">
        <f t="shared" si="41"/>
        <v>6789</v>
      </c>
      <c r="I409" s="55" t="s">
        <v>890</v>
      </c>
      <c r="J409" s="56" t="s">
        <v>891</v>
      </c>
      <c r="K409" s="55">
        <v>6789</v>
      </c>
      <c r="L409" s="55" t="s">
        <v>351</v>
      </c>
      <c r="M409" s="56" t="s">
        <v>259</v>
      </c>
      <c r="N409" s="56"/>
      <c r="O409" s="57" t="s">
        <v>892</v>
      </c>
      <c r="P409" s="58" t="s">
        <v>893</v>
      </c>
    </row>
    <row r="410" spans="1:16" ht="13.5" thickBot="1" x14ac:dyDescent="0.25">
      <c r="A410" s="19" t="str">
        <f t="shared" si="36"/>
        <v>IBVS 394 </v>
      </c>
      <c r="B410" s="6" t="str">
        <f t="shared" si="37"/>
        <v>I</v>
      </c>
      <c r="C410" s="19">
        <f t="shared" si="38"/>
        <v>40098.343999999997</v>
      </c>
      <c r="D410" s="21" t="str">
        <f t="shared" si="39"/>
        <v>vis</v>
      </c>
      <c r="E410" s="54">
        <f>VLOOKUP(C410,Active!C$21:E$970,3,FALSE)</f>
        <v>6794.0014411501325</v>
      </c>
      <c r="F410" s="6" t="s">
        <v>229</v>
      </c>
      <c r="G410" s="21" t="str">
        <f t="shared" si="40"/>
        <v>40098.344</v>
      </c>
      <c r="H410" s="19">
        <f t="shared" si="41"/>
        <v>6794</v>
      </c>
      <c r="I410" s="55" t="s">
        <v>894</v>
      </c>
      <c r="J410" s="56" t="s">
        <v>895</v>
      </c>
      <c r="K410" s="55">
        <v>6794</v>
      </c>
      <c r="L410" s="55" t="s">
        <v>351</v>
      </c>
      <c r="M410" s="56" t="s">
        <v>259</v>
      </c>
      <c r="N410" s="56"/>
      <c r="O410" s="57" t="s">
        <v>892</v>
      </c>
      <c r="P410" s="58" t="s">
        <v>893</v>
      </c>
    </row>
    <row r="411" spans="1:16" ht="13.5" thickBot="1" x14ac:dyDescent="0.25">
      <c r="A411" s="19" t="str">
        <f t="shared" si="36"/>
        <v>IBVS 394 </v>
      </c>
      <c r="B411" s="6" t="str">
        <f t="shared" si="37"/>
        <v>I</v>
      </c>
      <c r="C411" s="19">
        <f t="shared" si="38"/>
        <v>40125.387999999999</v>
      </c>
      <c r="D411" s="21" t="str">
        <f t="shared" si="39"/>
        <v>vis</v>
      </c>
      <c r="E411" s="54">
        <f>VLOOKUP(C411,Active!C$21:E$970,3,FALSE)</f>
        <v>6802.0011587640065</v>
      </c>
      <c r="F411" s="6" t="s">
        <v>229</v>
      </c>
      <c r="G411" s="21" t="str">
        <f t="shared" si="40"/>
        <v>40125.388</v>
      </c>
      <c r="H411" s="19">
        <f t="shared" si="41"/>
        <v>6802</v>
      </c>
      <c r="I411" s="55" t="s">
        <v>896</v>
      </c>
      <c r="J411" s="56" t="s">
        <v>897</v>
      </c>
      <c r="K411" s="55">
        <v>6802</v>
      </c>
      <c r="L411" s="55" t="s">
        <v>508</v>
      </c>
      <c r="M411" s="56" t="s">
        <v>259</v>
      </c>
      <c r="N411" s="56"/>
      <c r="O411" s="57" t="s">
        <v>892</v>
      </c>
      <c r="P411" s="58" t="s">
        <v>893</v>
      </c>
    </row>
    <row r="412" spans="1:16" ht="13.5" thickBot="1" x14ac:dyDescent="0.25">
      <c r="A412" s="19" t="str">
        <f t="shared" si="36"/>
        <v>IBVS 394 </v>
      </c>
      <c r="B412" s="6" t="str">
        <f t="shared" si="37"/>
        <v>I</v>
      </c>
      <c r="C412" s="19">
        <f t="shared" si="38"/>
        <v>40135.531999999999</v>
      </c>
      <c r="D412" s="21" t="str">
        <f t="shared" si="39"/>
        <v>vis</v>
      </c>
      <c r="E412" s="54">
        <f>VLOOKUP(C412,Active!C$21:E$970,3,FALSE)</f>
        <v>6805.0017923786754</v>
      </c>
      <c r="F412" s="6" t="s">
        <v>229</v>
      </c>
      <c r="G412" s="21" t="str">
        <f t="shared" si="40"/>
        <v>40135.532</v>
      </c>
      <c r="H412" s="19">
        <f t="shared" si="41"/>
        <v>6805</v>
      </c>
      <c r="I412" s="55" t="s">
        <v>898</v>
      </c>
      <c r="J412" s="56" t="s">
        <v>899</v>
      </c>
      <c r="K412" s="55">
        <v>6805</v>
      </c>
      <c r="L412" s="55" t="s">
        <v>249</v>
      </c>
      <c r="M412" s="56" t="s">
        <v>259</v>
      </c>
      <c r="N412" s="56"/>
      <c r="O412" s="57" t="s">
        <v>892</v>
      </c>
      <c r="P412" s="58" t="s">
        <v>893</v>
      </c>
    </row>
    <row r="413" spans="1:16" ht="13.5" thickBot="1" x14ac:dyDescent="0.25">
      <c r="A413" s="19" t="str">
        <f t="shared" si="36"/>
        <v> MSAI 43.509 </v>
      </c>
      <c r="B413" s="6" t="str">
        <f t="shared" si="37"/>
        <v>I</v>
      </c>
      <c r="C413" s="19">
        <f t="shared" si="38"/>
        <v>40419.498699999996</v>
      </c>
      <c r="D413" s="21" t="str">
        <f t="shared" si="39"/>
        <v>vis</v>
      </c>
      <c r="E413" s="54">
        <f>VLOOKUP(C413,Active!C$21:E$970,3,FALSE)</f>
        <v>6889.000217602138</v>
      </c>
      <c r="F413" s="6" t="s">
        <v>229</v>
      </c>
      <c r="G413" s="21" t="str">
        <f t="shared" si="40"/>
        <v>40419.4987</v>
      </c>
      <c r="H413" s="19">
        <f t="shared" si="41"/>
        <v>6889</v>
      </c>
      <c r="I413" s="55" t="s">
        <v>900</v>
      </c>
      <c r="J413" s="56" t="s">
        <v>901</v>
      </c>
      <c r="K413" s="55">
        <v>6889</v>
      </c>
      <c r="L413" s="55" t="s">
        <v>902</v>
      </c>
      <c r="M413" s="56" t="s">
        <v>686</v>
      </c>
      <c r="N413" s="56" t="s">
        <v>202</v>
      </c>
      <c r="O413" s="57" t="s">
        <v>903</v>
      </c>
      <c r="P413" s="57" t="s">
        <v>904</v>
      </c>
    </row>
    <row r="414" spans="1:16" ht="13.5" thickBot="1" x14ac:dyDescent="0.25">
      <c r="A414" s="19" t="str">
        <f t="shared" si="36"/>
        <v> MSAI 43.509 </v>
      </c>
      <c r="B414" s="6" t="str">
        <f t="shared" si="37"/>
        <v>I</v>
      </c>
      <c r="C414" s="19">
        <f t="shared" si="38"/>
        <v>40436.401299999998</v>
      </c>
      <c r="D414" s="21" t="str">
        <f t="shared" si="39"/>
        <v>vis</v>
      </c>
      <c r="E414" s="54">
        <f>VLOOKUP(C414,Active!C$21:E$970,3,FALSE)</f>
        <v>6894.0000706911878</v>
      </c>
      <c r="F414" s="6" t="s">
        <v>229</v>
      </c>
      <c r="G414" s="21" t="str">
        <f t="shared" si="40"/>
        <v>40436.4013</v>
      </c>
      <c r="H414" s="19">
        <f t="shared" si="41"/>
        <v>6894</v>
      </c>
      <c r="I414" s="55" t="s">
        <v>912</v>
      </c>
      <c r="J414" s="56" t="s">
        <v>913</v>
      </c>
      <c r="K414" s="55">
        <v>6894</v>
      </c>
      <c r="L414" s="55" t="s">
        <v>914</v>
      </c>
      <c r="M414" s="56" t="s">
        <v>686</v>
      </c>
      <c r="N414" s="56" t="s">
        <v>202</v>
      </c>
      <c r="O414" s="57" t="s">
        <v>903</v>
      </c>
      <c r="P414" s="57" t="s">
        <v>904</v>
      </c>
    </row>
    <row r="415" spans="1:16" ht="13.5" thickBot="1" x14ac:dyDescent="0.25">
      <c r="A415" s="19" t="str">
        <f t="shared" si="36"/>
        <v> AVSJ 3.66 </v>
      </c>
      <c r="B415" s="6" t="str">
        <f t="shared" si="37"/>
        <v>I</v>
      </c>
      <c r="C415" s="19">
        <f t="shared" si="38"/>
        <v>40456.686000000002</v>
      </c>
      <c r="D415" s="21" t="str">
        <f t="shared" si="39"/>
        <v>vis</v>
      </c>
      <c r="E415" s="54">
        <f>VLOOKUP(C415,Active!C$21:E$970,3,FALSE)</f>
        <v>6900.0003617680313</v>
      </c>
      <c r="F415" s="6" t="s">
        <v>229</v>
      </c>
      <c r="G415" s="21" t="str">
        <f t="shared" si="40"/>
        <v>40456.686</v>
      </c>
      <c r="H415" s="19">
        <f t="shared" si="41"/>
        <v>6900</v>
      </c>
      <c r="I415" s="55" t="s">
        <v>915</v>
      </c>
      <c r="J415" s="56" t="s">
        <v>916</v>
      </c>
      <c r="K415" s="55">
        <v>6900</v>
      </c>
      <c r="L415" s="55" t="s">
        <v>279</v>
      </c>
      <c r="M415" s="56" t="s">
        <v>259</v>
      </c>
      <c r="N415" s="56"/>
      <c r="O415" s="57" t="s">
        <v>833</v>
      </c>
      <c r="P415" s="57" t="s">
        <v>880</v>
      </c>
    </row>
    <row r="416" spans="1:16" ht="13.5" thickBot="1" x14ac:dyDescent="0.25">
      <c r="A416" s="19" t="str">
        <f t="shared" si="36"/>
        <v> MSAI 43.509 </v>
      </c>
      <c r="B416" s="6" t="str">
        <f t="shared" si="37"/>
        <v>I</v>
      </c>
      <c r="C416" s="19">
        <f t="shared" si="38"/>
        <v>40730.517899999999</v>
      </c>
      <c r="D416" s="21" t="str">
        <f t="shared" si="39"/>
        <v>vis</v>
      </c>
      <c r="E416" s="54">
        <f>VLOOKUP(C416,Active!C$21:E$970,3,FALSE)</f>
        <v>6981.0008747716647</v>
      </c>
      <c r="F416" s="6" t="s">
        <v>229</v>
      </c>
      <c r="G416" s="21" t="str">
        <f t="shared" si="40"/>
        <v>40730.5179</v>
      </c>
      <c r="H416" s="19">
        <f t="shared" si="41"/>
        <v>6981</v>
      </c>
      <c r="I416" s="55" t="s">
        <v>932</v>
      </c>
      <c r="J416" s="56" t="s">
        <v>933</v>
      </c>
      <c r="K416" s="55">
        <v>6981</v>
      </c>
      <c r="L416" s="55" t="s">
        <v>934</v>
      </c>
      <c r="M416" s="56" t="s">
        <v>686</v>
      </c>
      <c r="N416" s="56" t="s">
        <v>202</v>
      </c>
      <c r="O416" s="57" t="s">
        <v>903</v>
      </c>
      <c r="P416" s="57" t="s">
        <v>904</v>
      </c>
    </row>
    <row r="417" spans="1:16" ht="13.5" thickBot="1" x14ac:dyDescent="0.25">
      <c r="A417" s="19" t="str">
        <f t="shared" si="36"/>
        <v> MSAI 43.509 </v>
      </c>
      <c r="B417" s="6" t="str">
        <f t="shared" si="37"/>
        <v>I</v>
      </c>
      <c r="C417" s="19">
        <f t="shared" si="38"/>
        <v>40774.463000000003</v>
      </c>
      <c r="D417" s="21" t="str">
        <f t="shared" si="39"/>
        <v>vis</v>
      </c>
      <c r="E417" s="54">
        <f>VLOOKUP(C417,Active!C$21:E$970,3,FALSE)</f>
        <v>6994.0000017689072</v>
      </c>
      <c r="F417" s="6" t="s">
        <v>229</v>
      </c>
      <c r="G417" s="21" t="str">
        <f t="shared" si="40"/>
        <v>40774.4630</v>
      </c>
      <c r="H417" s="19">
        <f t="shared" si="41"/>
        <v>6994</v>
      </c>
      <c r="I417" s="55" t="s">
        <v>938</v>
      </c>
      <c r="J417" s="56" t="s">
        <v>939</v>
      </c>
      <c r="K417" s="55">
        <v>6994</v>
      </c>
      <c r="L417" s="55" t="s">
        <v>940</v>
      </c>
      <c r="M417" s="56" t="s">
        <v>686</v>
      </c>
      <c r="N417" s="56" t="s">
        <v>202</v>
      </c>
      <c r="O417" s="57" t="s">
        <v>903</v>
      </c>
      <c r="P417" s="57" t="s">
        <v>904</v>
      </c>
    </row>
    <row r="418" spans="1:16" ht="13.5" thickBot="1" x14ac:dyDescent="0.25">
      <c r="A418" s="19" t="str">
        <f t="shared" si="36"/>
        <v> AVSJ 4.91 </v>
      </c>
      <c r="B418" s="6" t="str">
        <f t="shared" si="37"/>
        <v>I</v>
      </c>
      <c r="C418" s="19">
        <f t="shared" si="38"/>
        <v>40794.749000000003</v>
      </c>
      <c r="D418" s="21" t="str">
        <f t="shared" si="39"/>
        <v>vis</v>
      </c>
      <c r="E418" s="54">
        <f>VLOOKUP(C418,Active!C$21:E$970,3,FALSE)</f>
        <v>7000.0006773906725</v>
      </c>
      <c r="F418" s="6" t="s">
        <v>229</v>
      </c>
      <c r="G418" s="21" t="str">
        <f t="shared" si="40"/>
        <v>40794.749</v>
      </c>
      <c r="H418" s="19">
        <f t="shared" si="41"/>
        <v>7000</v>
      </c>
      <c r="I418" s="55" t="s">
        <v>950</v>
      </c>
      <c r="J418" s="56" t="s">
        <v>951</v>
      </c>
      <c r="K418" s="55">
        <v>7000</v>
      </c>
      <c r="L418" s="55" t="s">
        <v>323</v>
      </c>
      <c r="M418" s="56" t="s">
        <v>259</v>
      </c>
      <c r="N418" s="56"/>
      <c r="O418" s="57" t="s">
        <v>952</v>
      </c>
      <c r="P418" s="57" t="s">
        <v>953</v>
      </c>
    </row>
    <row r="419" spans="1:16" ht="13.5" thickBot="1" x14ac:dyDescent="0.25">
      <c r="A419" s="19" t="str">
        <f t="shared" si="36"/>
        <v> BRNO 14 </v>
      </c>
      <c r="B419" s="6" t="str">
        <f t="shared" si="37"/>
        <v>I</v>
      </c>
      <c r="C419" s="19">
        <f t="shared" si="38"/>
        <v>41156.470999999998</v>
      </c>
      <c r="D419" s="21" t="str">
        <f t="shared" si="39"/>
        <v>vis</v>
      </c>
      <c r="E419" s="54">
        <f>VLOOKUP(C419,Active!C$21:E$970,3,FALSE)</f>
        <v>7106.9994148084097</v>
      </c>
      <c r="F419" s="6" t="s">
        <v>229</v>
      </c>
      <c r="G419" s="21" t="str">
        <f t="shared" si="40"/>
        <v>41156.471</v>
      </c>
      <c r="H419" s="19">
        <f t="shared" si="41"/>
        <v>7107</v>
      </c>
      <c r="I419" s="55" t="s">
        <v>964</v>
      </c>
      <c r="J419" s="56" t="s">
        <v>965</v>
      </c>
      <c r="K419" s="55">
        <v>7107</v>
      </c>
      <c r="L419" s="55" t="s">
        <v>274</v>
      </c>
      <c r="M419" s="56" t="s">
        <v>259</v>
      </c>
      <c r="N419" s="56"/>
      <c r="O419" s="57" t="s">
        <v>966</v>
      </c>
      <c r="P419" s="57" t="s">
        <v>967</v>
      </c>
    </row>
    <row r="420" spans="1:16" ht="13.5" thickBot="1" x14ac:dyDescent="0.25">
      <c r="A420" s="19" t="str">
        <f t="shared" si="36"/>
        <v> BRNO 14 </v>
      </c>
      <c r="B420" s="6" t="str">
        <f t="shared" si="37"/>
        <v>I</v>
      </c>
      <c r="C420" s="19">
        <f t="shared" si="38"/>
        <v>41156.476000000002</v>
      </c>
      <c r="D420" s="21" t="str">
        <f t="shared" si="39"/>
        <v>vis</v>
      </c>
      <c r="E420" s="54">
        <f>VLOOKUP(C420,Active!C$21:E$970,3,FALSE)</f>
        <v>7107.000893827345</v>
      </c>
      <c r="F420" s="6" t="s">
        <v>229</v>
      </c>
      <c r="G420" s="21" t="str">
        <f t="shared" si="40"/>
        <v>41156.476</v>
      </c>
      <c r="H420" s="19">
        <f t="shared" si="41"/>
        <v>7107</v>
      </c>
      <c r="I420" s="55" t="s">
        <v>968</v>
      </c>
      <c r="J420" s="56" t="s">
        <v>969</v>
      </c>
      <c r="K420" s="55">
        <v>7107</v>
      </c>
      <c r="L420" s="55" t="s">
        <v>291</v>
      </c>
      <c r="M420" s="56" t="s">
        <v>259</v>
      </c>
      <c r="N420" s="56"/>
      <c r="O420" s="57" t="s">
        <v>970</v>
      </c>
      <c r="P420" s="57" t="s">
        <v>967</v>
      </c>
    </row>
    <row r="421" spans="1:16" ht="13.5" thickBot="1" x14ac:dyDescent="0.25">
      <c r="A421" s="19" t="str">
        <f t="shared" si="36"/>
        <v> BRNO 14 </v>
      </c>
      <c r="B421" s="6" t="str">
        <f t="shared" si="37"/>
        <v>I</v>
      </c>
      <c r="C421" s="19">
        <f t="shared" si="38"/>
        <v>41156.476000000002</v>
      </c>
      <c r="D421" s="21" t="str">
        <f t="shared" si="39"/>
        <v>vis</v>
      </c>
      <c r="E421" s="54">
        <f>VLOOKUP(C421,Active!C$21:E$970,3,FALSE)</f>
        <v>7107.000893827345</v>
      </c>
      <c r="F421" s="6" t="s">
        <v>229</v>
      </c>
      <c r="G421" s="21" t="str">
        <f t="shared" si="40"/>
        <v>41156.476</v>
      </c>
      <c r="H421" s="19">
        <f t="shared" si="41"/>
        <v>7107</v>
      </c>
      <c r="I421" s="55" t="s">
        <v>968</v>
      </c>
      <c r="J421" s="56" t="s">
        <v>969</v>
      </c>
      <c r="K421" s="55">
        <v>7107</v>
      </c>
      <c r="L421" s="55" t="s">
        <v>291</v>
      </c>
      <c r="M421" s="56" t="s">
        <v>259</v>
      </c>
      <c r="N421" s="56"/>
      <c r="O421" s="57" t="s">
        <v>971</v>
      </c>
      <c r="P421" s="57" t="s">
        <v>967</v>
      </c>
    </row>
    <row r="422" spans="1:16" ht="13.5" thickBot="1" x14ac:dyDescent="0.25">
      <c r="A422" s="19" t="str">
        <f t="shared" si="36"/>
        <v> BRNO 14 </v>
      </c>
      <c r="B422" s="6" t="str">
        <f t="shared" si="37"/>
        <v>I</v>
      </c>
      <c r="C422" s="19">
        <f t="shared" si="38"/>
        <v>41156.476999999999</v>
      </c>
      <c r="D422" s="21" t="str">
        <f t="shared" si="39"/>
        <v>vis</v>
      </c>
      <c r="E422" s="54">
        <f>VLOOKUP(C422,Active!C$21:E$970,3,FALSE)</f>
        <v>7107.0011896311316</v>
      </c>
      <c r="F422" s="6" t="s">
        <v>229</v>
      </c>
      <c r="G422" s="21" t="str">
        <f t="shared" si="40"/>
        <v>41156.477</v>
      </c>
      <c r="H422" s="19">
        <f t="shared" si="41"/>
        <v>7107</v>
      </c>
      <c r="I422" s="55" t="s">
        <v>972</v>
      </c>
      <c r="J422" s="56" t="s">
        <v>973</v>
      </c>
      <c r="K422" s="55">
        <v>7107</v>
      </c>
      <c r="L422" s="55" t="s">
        <v>508</v>
      </c>
      <c r="M422" s="56" t="s">
        <v>259</v>
      </c>
      <c r="N422" s="56"/>
      <c r="O422" s="57" t="s">
        <v>974</v>
      </c>
      <c r="P422" s="57" t="s">
        <v>967</v>
      </c>
    </row>
    <row r="423" spans="1:16" ht="13.5" thickBot="1" x14ac:dyDescent="0.25">
      <c r="A423" s="19" t="str">
        <f t="shared" si="36"/>
        <v> BRNO 14 </v>
      </c>
      <c r="B423" s="6" t="str">
        <f t="shared" si="37"/>
        <v>I</v>
      </c>
      <c r="C423" s="19">
        <f t="shared" si="38"/>
        <v>41156.476999999999</v>
      </c>
      <c r="D423" s="21" t="str">
        <f t="shared" si="39"/>
        <v>vis</v>
      </c>
      <c r="E423" s="54">
        <f>VLOOKUP(C423,Active!C$21:E$970,3,FALSE)</f>
        <v>7107.0011896311316</v>
      </c>
      <c r="F423" s="6" t="s">
        <v>229</v>
      </c>
      <c r="G423" s="21" t="str">
        <f t="shared" si="40"/>
        <v>41156.477</v>
      </c>
      <c r="H423" s="19">
        <f t="shared" si="41"/>
        <v>7107</v>
      </c>
      <c r="I423" s="55" t="s">
        <v>972</v>
      </c>
      <c r="J423" s="56" t="s">
        <v>973</v>
      </c>
      <c r="K423" s="55">
        <v>7107</v>
      </c>
      <c r="L423" s="55" t="s">
        <v>508</v>
      </c>
      <c r="M423" s="56" t="s">
        <v>259</v>
      </c>
      <c r="N423" s="56"/>
      <c r="O423" s="57" t="s">
        <v>975</v>
      </c>
      <c r="P423" s="57" t="s">
        <v>967</v>
      </c>
    </row>
    <row r="424" spans="1:16" ht="13.5" thickBot="1" x14ac:dyDescent="0.25">
      <c r="A424" s="19" t="str">
        <f t="shared" si="36"/>
        <v> BRNO 14 </v>
      </c>
      <c r="B424" s="6" t="str">
        <f t="shared" si="37"/>
        <v>I</v>
      </c>
      <c r="C424" s="19">
        <f t="shared" si="38"/>
        <v>41156.476999999999</v>
      </c>
      <c r="D424" s="21" t="str">
        <f t="shared" si="39"/>
        <v>vis</v>
      </c>
      <c r="E424" s="54">
        <f>VLOOKUP(C424,Active!C$21:E$970,3,FALSE)</f>
        <v>7107.0011896311316</v>
      </c>
      <c r="F424" s="6" t="s">
        <v>229</v>
      </c>
      <c r="G424" s="21" t="str">
        <f t="shared" si="40"/>
        <v>41156.477</v>
      </c>
      <c r="H424" s="19">
        <f t="shared" si="41"/>
        <v>7107</v>
      </c>
      <c r="I424" s="55" t="s">
        <v>972</v>
      </c>
      <c r="J424" s="56" t="s">
        <v>973</v>
      </c>
      <c r="K424" s="55">
        <v>7107</v>
      </c>
      <c r="L424" s="55" t="s">
        <v>508</v>
      </c>
      <c r="M424" s="56" t="s">
        <v>259</v>
      </c>
      <c r="N424" s="56"/>
      <c r="O424" s="57" t="s">
        <v>976</v>
      </c>
      <c r="P424" s="57" t="s">
        <v>967</v>
      </c>
    </row>
    <row r="425" spans="1:16" ht="13.5" thickBot="1" x14ac:dyDescent="0.25">
      <c r="A425" s="19" t="str">
        <f t="shared" si="36"/>
        <v> BRNO 14 </v>
      </c>
      <c r="B425" s="6" t="str">
        <f t="shared" si="37"/>
        <v>I</v>
      </c>
      <c r="C425" s="19">
        <f t="shared" si="38"/>
        <v>41156.478999999999</v>
      </c>
      <c r="D425" s="21" t="str">
        <f t="shared" si="39"/>
        <v>vis</v>
      </c>
      <c r="E425" s="54">
        <f>VLOOKUP(C425,Active!C$21:E$970,3,FALSE)</f>
        <v>7107.001781238705</v>
      </c>
      <c r="F425" s="6" t="s">
        <v>229</v>
      </c>
      <c r="G425" s="21" t="str">
        <f t="shared" si="40"/>
        <v>41156.479</v>
      </c>
      <c r="H425" s="19">
        <f t="shared" si="41"/>
        <v>7107</v>
      </c>
      <c r="I425" s="55" t="s">
        <v>977</v>
      </c>
      <c r="J425" s="56" t="s">
        <v>978</v>
      </c>
      <c r="K425" s="55">
        <v>7107</v>
      </c>
      <c r="L425" s="55" t="s">
        <v>249</v>
      </c>
      <c r="M425" s="56" t="s">
        <v>259</v>
      </c>
      <c r="N425" s="56"/>
      <c r="O425" s="57" t="s">
        <v>979</v>
      </c>
      <c r="P425" s="57" t="s">
        <v>967</v>
      </c>
    </row>
    <row r="426" spans="1:16" ht="13.5" thickBot="1" x14ac:dyDescent="0.25">
      <c r="A426" s="19" t="str">
        <f t="shared" si="36"/>
        <v> BRNO 14 </v>
      </c>
      <c r="B426" s="6" t="str">
        <f t="shared" si="37"/>
        <v>I</v>
      </c>
      <c r="C426" s="19">
        <f t="shared" si="38"/>
        <v>41156.482000000004</v>
      </c>
      <c r="D426" s="21" t="str">
        <f t="shared" si="39"/>
        <v>vis</v>
      </c>
      <c r="E426" s="54">
        <f>VLOOKUP(C426,Active!C$21:E$970,3,FALSE)</f>
        <v>7107.0026686500669</v>
      </c>
      <c r="F426" s="6" t="s">
        <v>229</v>
      </c>
      <c r="G426" s="21" t="str">
        <f t="shared" si="40"/>
        <v>41156.482</v>
      </c>
      <c r="H426" s="19">
        <f t="shared" si="41"/>
        <v>7107</v>
      </c>
      <c r="I426" s="55" t="s">
        <v>980</v>
      </c>
      <c r="J426" s="56" t="s">
        <v>981</v>
      </c>
      <c r="K426" s="55">
        <v>7107</v>
      </c>
      <c r="L426" s="55" t="s">
        <v>288</v>
      </c>
      <c r="M426" s="56" t="s">
        <v>259</v>
      </c>
      <c r="N426" s="56"/>
      <c r="O426" s="57" t="s">
        <v>982</v>
      </c>
      <c r="P426" s="57" t="s">
        <v>967</v>
      </c>
    </row>
    <row r="427" spans="1:16" ht="13.5" thickBot="1" x14ac:dyDescent="0.25">
      <c r="A427" s="19" t="str">
        <f t="shared" si="36"/>
        <v> PASP 88.688 </v>
      </c>
      <c r="B427" s="6" t="str">
        <f t="shared" si="37"/>
        <v>I</v>
      </c>
      <c r="C427" s="19">
        <f t="shared" si="38"/>
        <v>41203.800000000003</v>
      </c>
      <c r="D427" s="21" t="str">
        <f t="shared" si="39"/>
        <v>vis</v>
      </c>
      <c r="E427" s="54">
        <f>VLOOKUP(C427,Active!C$21:E$970,3,FALSE)</f>
        <v>7120.9995122402624</v>
      </c>
      <c r="F427" s="6" t="s">
        <v>229</v>
      </c>
      <c r="G427" s="21" t="str">
        <f t="shared" si="40"/>
        <v>41203.8000</v>
      </c>
      <c r="H427" s="19">
        <f t="shared" si="41"/>
        <v>7121</v>
      </c>
      <c r="I427" s="55" t="s">
        <v>995</v>
      </c>
      <c r="J427" s="56" t="s">
        <v>996</v>
      </c>
      <c r="K427" s="55">
        <v>7121</v>
      </c>
      <c r="L427" s="55" t="s">
        <v>997</v>
      </c>
      <c r="M427" s="56" t="s">
        <v>686</v>
      </c>
      <c r="N427" s="56" t="s">
        <v>202</v>
      </c>
      <c r="O427" s="57" t="s">
        <v>998</v>
      </c>
      <c r="P427" s="57" t="s">
        <v>999</v>
      </c>
    </row>
    <row r="428" spans="1:16" ht="13.5" thickBot="1" x14ac:dyDescent="0.25">
      <c r="A428" s="19" t="str">
        <f t="shared" si="36"/>
        <v> JBAA 83.454 </v>
      </c>
      <c r="B428" s="6" t="str">
        <f t="shared" si="37"/>
        <v>I</v>
      </c>
      <c r="C428" s="19">
        <f t="shared" si="38"/>
        <v>41538.476999999999</v>
      </c>
      <c r="D428" s="21" t="str">
        <f t="shared" si="39"/>
        <v>vis</v>
      </c>
      <c r="E428" s="54">
        <f>VLOOKUP(C428,Active!C$21:E$970,3,FALSE)</f>
        <v>7219.9982362403398</v>
      </c>
      <c r="F428" s="6" t="s">
        <v>229</v>
      </c>
      <c r="G428" s="21" t="str">
        <f t="shared" si="40"/>
        <v>41538.477</v>
      </c>
      <c r="H428" s="19">
        <f t="shared" si="41"/>
        <v>7220</v>
      </c>
      <c r="I428" s="55" t="s">
        <v>1019</v>
      </c>
      <c r="J428" s="56" t="s">
        <v>1020</v>
      </c>
      <c r="K428" s="55">
        <v>7220</v>
      </c>
      <c r="L428" s="55" t="s">
        <v>385</v>
      </c>
      <c r="M428" s="56" t="s">
        <v>259</v>
      </c>
      <c r="N428" s="56"/>
      <c r="O428" s="57" t="s">
        <v>1021</v>
      </c>
      <c r="P428" s="57" t="s">
        <v>1022</v>
      </c>
    </row>
    <row r="429" spans="1:16" ht="13.5" thickBot="1" x14ac:dyDescent="0.25">
      <c r="A429" s="19" t="str">
        <f t="shared" si="36"/>
        <v> JBAA 83.454 </v>
      </c>
      <c r="B429" s="6" t="str">
        <f t="shared" si="37"/>
        <v>I</v>
      </c>
      <c r="C429" s="19">
        <f t="shared" si="38"/>
        <v>41538.487999999998</v>
      </c>
      <c r="D429" s="21" t="str">
        <f t="shared" si="39"/>
        <v>vis</v>
      </c>
      <c r="E429" s="54">
        <f>VLOOKUP(C429,Active!C$21:E$970,3,FALSE)</f>
        <v>7220.0014900819951</v>
      </c>
      <c r="F429" s="6" t="s">
        <v>229</v>
      </c>
      <c r="G429" s="21" t="str">
        <f t="shared" si="40"/>
        <v>41538.488</v>
      </c>
      <c r="H429" s="19">
        <f t="shared" si="41"/>
        <v>7220</v>
      </c>
      <c r="I429" s="55" t="s">
        <v>1023</v>
      </c>
      <c r="J429" s="56" t="s">
        <v>1024</v>
      </c>
      <c r="K429" s="55">
        <v>7220</v>
      </c>
      <c r="L429" s="55" t="s">
        <v>351</v>
      </c>
      <c r="M429" s="56" t="s">
        <v>259</v>
      </c>
      <c r="N429" s="56"/>
      <c r="O429" s="57" t="s">
        <v>1025</v>
      </c>
      <c r="P429" s="57" t="s">
        <v>1022</v>
      </c>
    </row>
    <row r="430" spans="1:16" ht="13.5" thickBot="1" x14ac:dyDescent="0.25">
      <c r="A430" s="19" t="str">
        <f t="shared" si="36"/>
        <v>BAVM 26 </v>
      </c>
      <c r="B430" s="6" t="str">
        <f t="shared" si="37"/>
        <v>I</v>
      </c>
      <c r="C430" s="19">
        <f t="shared" si="38"/>
        <v>41555.392</v>
      </c>
      <c r="D430" s="21" t="str">
        <f t="shared" si="39"/>
        <v>vis</v>
      </c>
      <c r="E430" s="54">
        <f>VLOOKUP(C430,Active!C$21:E$970,3,FALSE)</f>
        <v>7225.001757296347</v>
      </c>
      <c r="F430" s="6" t="s">
        <v>229</v>
      </c>
      <c r="G430" s="21" t="str">
        <f t="shared" si="40"/>
        <v>41555.392</v>
      </c>
      <c r="H430" s="19">
        <f t="shared" si="41"/>
        <v>7225</v>
      </c>
      <c r="I430" s="55" t="s">
        <v>1031</v>
      </c>
      <c r="J430" s="56" t="s">
        <v>1032</v>
      </c>
      <c r="K430" s="55">
        <v>7225</v>
      </c>
      <c r="L430" s="55" t="s">
        <v>249</v>
      </c>
      <c r="M430" s="56" t="s">
        <v>259</v>
      </c>
      <c r="N430" s="56"/>
      <c r="O430" s="57" t="s">
        <v>770</v>
      </c>
      <c r="P430" s="58" t="s">
        <v>1033</v>
      </c>
    </row>
    <row r="431" spans="1:16" ht="13.5" thickBot="1" x14ac:dyDescent="0.25">
      <c r="A431" s="19" t="str">
        <f t="shared" si="36"/>
        <v>BAVM 26 </v>
      </c>
      <c r="B431" s="6" t="str">
        <f t="shared" si="37"/>
        <v>I</v>
      </c>
      <c r="C431" s="19">
        <f t="shared" si="38"/>
        <v>41599.337</v>
      </c>
      <c r="D431" s="21" t="str">
        <f t="shared" si="39"/>
        <v>vis</v>
      </c>
      <c r="E431" s="54">
        <f>VLOOKUP(C431,Active!C$21:E$970,3,FALSE)</f>
        <v>7238.0008547132102</v>
      </c>
      <c r="F431" s="6" t="s">
        <v>229</v>
      </c>
      <c r="G431" s="21" t="str">
        <f t="shared" si="40"/>
        <v>41599.337</v>
      </c>
      <c r="H431" s="19">
        <f t="shared" si="41"/>
        <v>7238</v>
      </c>
      <c r="I431" s="55" t="s">
        <v>1044</v>
      </c>
      <c r="J431" s="56" t="s">
        <v>1045</v>
      </c>
      <c r="K431" s="55">
        <v>7238</v>
      </c>
      <c r="L431" s="55" t="s">
        <v>291</v>
      </c>
      <c r="M431" s="56" t="s">
        <v>259</v>
      </c>
      <c r="N431" s="56"/>
      <c r="O431" s="57" t="s">
        <v>770</v>
      </c>
      <c r="P431" s="58" t="s">
        <v>1033</v>
      </c>
    </row>
    <row r="432" spans="1:16" ht="13.5" thickBot="1" x14ac:dyDescent="0.25">
      <c r="A432" s="19" t="str">
        <f t="shared" si="36"/>
        <v>BAVM 28 </v>
      </c>
      <c r="B432" s="6" t="str">
        <f t="shared" si="37"/>
        <v>I</v>
      </c>
      <c r="C432" s="19">
        <f t="shared" si="38"/>
        <v>41849.502</v>
      </c>
      <c r="D432" s="21" t="str">
        <f t="shared" si="39"/>
        <v>vis</v>
      </c>
      <c r="E432" s="54">
        <f>VLOOKUP(C432,Active!C$21:E$970,3,FALSE)</f>
        <v>7312.0006090718289</v>
      </c>
      <c r="F432" s="6" t="s">
        <v>229</v>
      </c>
      <c r="G432" s="21" t="str">
        <f t="shared" si="40"/>
        <v>41849.502</v>
      </c>
      <c r="H432" s="19">
        <f t="shared" si="41"/>
        <v>7312</v>
      </c>
      <c r="I432" s="55" t="s">
        <v>1049</v>
      </c>
      <c r="J432" s="56" t="s">
        <v>1050</v>
      </c>
      <c r="K432" s="55">
        <v>7312</v>
      </c>
      <c r="L432" s="55" t="s">
        <v>323</v>
      </c>
      <c r="M432" s="56" t="s">
        <v>259</v>
      </c>
      <c r="N432" s="56"/>
      <c r="O432" s="57" t="s">
        <v>1051</v>
      </c>
      <c r="P432" s="58" t="s">
        <v>1052</v>
      </c>
    </row>
    <row r="433" spans="1:16" ht="13.5" thickBot="1" x14ac:dyDescent="0.25">
      <c r="A433" s="19" t="str">
        <f t="shared" si="36"/>
        <v> AVSJ 5.89 </v>
      </c>
      <c r="B433" s="6" t="str">
        <f t="shared" si="37"/>
        <v>I</v>
      </c>
      <c r="C433" s="19">
        <f t="shared" si="38"/>
        <v>41869.788999999997</v>
      </c>
      <c r="D433" s="21" t="str">
        <f t="shared" si="39"/>
        <v>vis</v>
      </c>
      <c r="E433" s="54">
        <f>VLOOKUP(C433,Active!C$21:E$970,3,FALSE)</f>
        <v>7318.0015804973809</v>
      </c>
      <c r="F433" s="6" t="s">
        <v>229</v>
      </c>
      <c r="G433" s="21" t="str">
        <f t="shared" si="40"/>
        <v>41869.789</v>
      </c>
      <c r="H433" s="19">
        <f t="shared" si="41"/>
        <v>7318</v>
      </c>
      <c r="I433" s="55" t="s">
        <v>1053</v>
      </c>
      <c r="J433" s="56" t="s">
        <v>1054</v>
      </c>
      <c r="K433" s="55">
        <v>7318</v>
      </c>
      <c r="L433" s="55" t="s">
        <v>351</v>
      </c>
      <c r="M433" s="56" t="s">
        <v>259</v>
      </c>
      <c r="N433" s="56"/>
      <c r="O433" s="57" t="s">
        <v>1055</v>
      </c>
      <c r="P433" s="57" t="s">
        <v>1056</v>
      </c>
    </row>
    <row r="434" spans="1:16" ht="13.5" thickBot="1" x14ac:dyDescent="0.25">
      <c r="A434" s="19" t="str">
        <f t="shared" si="36"/>
        <v> MVS 7.32 </v>
      </c>
      <c r="B434" s="6" t="str">
        <f t="shared" si="37"/>
        <v>I</v>
      </c>
      <c r="C434" s="19">
        <f t="shared" si="38"/>
        <v>41893.446000000004</v>
      </c>
      <c r="D434" s="21" t="str">
        <f t="shared" si="39"/>
        <v>vis</v>
      </c>
      <c r="E434" s="54">
        <f>VLOOKUP(C434,Active!C$21:E$970,3,FALSE)</f>
        <v>7324.9994106849063</v>
      </c>
      <c r="F434" s="6" t="s">
        <v>229</v>
      </c>
      <c r="G434" s="21" t="str">
        <f t="shared" si="40"/>
        <v>41893.446</v>
      </c>
      <c r="H434" s="19">
        <f t="shared" si="41"/>
        <v>7325</v>
      </c>
      <c r="I434" s="55" t="s">
        <v>1057</v>
      </c>
      <c r="J434" s="56" t="s">
        <v>1058</v>
      </c>
      <c r="K434" s="55">
        <v>7325</v>
      </c>
      <c r="L434" s="55" t="s">
        <v>274</v>
      </c>
      <c r="M434" s="56" t="s">
        <v>259</v>
      </c>
      <c r="N434" s="56"/>
      <c r="O434" s="57" t="s">
        <v>1059</v>
      </c>
      <c r="P434" s="57" t="s">
        <v>1060</v>
      </c>
    </row>
    <row r="435" spans="1:16" ht="13.5" thickBot="1" x14ac:dyDescent="0.25">
      <c r="A435" s="19" t="str">
        <f t="shared" si="36"/>
        <v>VSB 47 </v>
      </c>
      <c r="B435" s="6" t="str">
        <f t="shared" si="37"/>
        <v>I</v>
      </c>
      <c r="C435" s="19">
        <f t="shared" si="38"/>
        <v>41977.947</v>
      </c>
      <c r="D435" s="21" t="str">
        <f t="shared" si="39"/>
        <v>vis</v>
      </c>
      <c r="E435" s="54">
        <f>VLOOKUP(C435,Active!C$21:E$970,3,FALSE)</f>
        <v>7349.9951264847077</v>
      </c>
      <c r="F435" s="6" t="s">
        <v>229</v>
      </c>
      <c r="G435" s="21" t="str">
        <f t="shared" si="40"/>
        <v>41977.947</v>
      </c>
      <c r="H435" s="19">
        <f t="shared" si="41"/>
        <v>7350</v>
      </c>
      <c r="I435" s="55" t="s">
        <v>1072</v>
      </c>
      <c r="J435" s="56" t="s">
        <v>1073</v>
      </c>
      <c r="K435" s="55">
        <v>7350</v>
      </c>
      <c r="L435" s="55" t="s">
        <v>735</v>
      </c>
      <c r="M435" s="56" t="s">
        <v>259</v>
      </c>
      <c r="N435" s="56"/>
      <c r="O435" s="57" t="s">
        <v>1074</v>
      </c>
      <c r="P435" s="58" t="s">
        <v>1075</v>
      </c>
    </row>
    <row r="436" spans="1:16" ht="13.5" thickBot="1" x14ac:dyDescent="0.25">
      <c r="A436" s="19" t="str">
        <f t="shared" si="36"/>
        <v> BRNO 17 </v>
      </c>
      <c r="B436" s="6" t="str">
        <f t="shared" si="37"/>
        <v>I</v>
      </c>
      <c r="C436" s="19">
        <f t="shared" si="38"/>
        <v>41981.353999999999</v>
      </c>
      <c r="D436" s="21" t="str">
        <f t="shared" si="39"/>
        <v>vis</v>
      </c>
      <c r="E436" s="54">
        <f>VLOOKUP(C436,Active!C$21:E$970,3,FALSE)</f>
        <v>7351.0029299867956</v>
      </c>
      <c r="F436" s="6" t="s">
        <v>229</v>
      </c>
      <c r="G436" s="21" t="str">
        <f t="shared" si="40"/>
        <v>41981.354</v>
      </c>
      <c r="H436" s="19">
        <f t="shared" si="41"/>
        <v>7351</v>
      </c>
      <c r="I436" s="55" t="s">
        <v>1081</v>
      </c>
      <c r="J436" s="56" t="s">
        <v>1082</v>
      </c>
      <c r="K436" s="55">
        <v>7351</v>
      </c>
      <c r="L436" s="55" t="s">
        <v>303</v>
      </c>
      <c r="M436" s="56" t="s">
        <v>259</v>
      </c>
      <c r="N436" s="56"/>
      <c r="O436" s="57" t="s">
        <v>1083</v>
      </c>
      <c r="P436" s="57" t="s">
        <v>1084</v>
      </c>
    </row>
    <row r="437" spans="1:16" ht="13.5" thickBot="1" x14ac:dyDescent="0.25">
      <c r="A437" s="19" t="str">
        <f t="shared" si="36"/>
        <v> AVSJ 6.32 </v>
      </c>
      <c r="B437" s="6" t="str">
        <f t="shared" si="37"/>
        <v>I</v>
      </c>
      <c r="C437" s="19">
        <f t="shared" si="38"/>
        <v>42241.656000000003</v>
      </c>
      <c r="D437" s="21" t="str">
        <f t="shared" si="39"/>
        <v>vis</v>
      </c>
      <c r="E437" s="54">
        <f>VLOOKUP(C437,Active!C$21:E$970,3,FALSE)</f>
        <v>7428.0012473335773</v>
      </c>
      <c r="F437" s="6" t="s">
        <v>229</v>
      </c>
      <c r="G437" s="21" t="str">
        <f t="shared" si="40"/>
        <v>42241.656</v>
      </c>
      <c r="H437" s="19">
        <f t="shared" si="41"/>
        <v>7428</v>
      </c>
      <c r="I437" s="55" t="s">
        <v>1092</v>
      </c>
      <c r="J437" s="56" t="s">
        <v>1093</v>
      </c>
      <c r="K437" s="55">
        <v>7428</v>
      </c>
      <c r="L437" s="55" t="s">
        <v>508</v>
      </c>
      <c r="M437" s="56" t="s">
        <v>259</v>
      </c>
      <c r="N437" s="56"/>
      <c r="O437" s="57" t="s">
        <v>1055</v>
      </c>
      <c r="P437" s="57" t="s">
        <v>1094</v>
      </c>
    </row>
    <row r="438" spans="1:16" ht="13.5" thickBot="1" x14ac:dyDescent="0.25">
      <c r="A438" s="19" t="str">
        <f t="shared" si="36"/>
        <v>BAVM 28 </v>
      </c>
      <c r="B438" s="6" t="str">
        <f t="shared" si="37"/>
        <v>I</v>
      </c>
      <c r="C438" s="19">
        <f t="shared" si="38"/>
        <v>42275.455999999998</v>
      </c>
      <c r="D438" s="21" t="str">
        <f t="shared" si="39"/>
        <v>vis</v>
      </c>
      <c r="E438" s="54">
        <f>VLOOKUP(C438,Active!C$21:E$970,3,FALSE)</f>
        <v>7437.9994153319822</v>
      </c>
      <c r="F438" s="6" t="s">
        <v>229</v>
      </c>
      <c r="G438" s="21" t="str">
        <f t="shared" si="40"/>
        <v>42275.456</v>
      </c>
      <c r="H438" s="19">
        <f t="shared" si="41"/>
        <v>7438</v>
      </c>
      <c r="I438" s="55" t="s">
        <v>1104</v>
      </c>
      <c r="J438" s="56" t="s">
        <v>1105</v>
      </c>
      <c r="K438" s="55">
        <v>7438</v>
      </c>
      <c r="L438" s="55" t="s">
        <v>274</v>
      </c>
      <c r="M438" s="56" t="s">
        <v>259</v>
      </c>
      <c r="N438" s="56"/>
      <c r="O438" s="57" t="s">
        <v>1106</v>
      </c>
      <c r="P438" s="58" t="s">
        <v>1052</v>
      </c>
    </row>
    <row r="439" spans="1:16" ht="13.5" thickBot="1" x14ac:dyDescent="0.25">
      <c r="A439" s="19" t="str">
        <f t="shared" si="36"/>
        <v> JBAA 85.446 </v>
      </c>
      <c r="B439" s="6" t="str">
        <f t="shared" si="37"/>
        <v>I</v>
      </c>
      <c r="C439" s="19">
        <f t="shared" si="38"/>
        <v>42319.402000000002</v>
      </c>
      <c r="D439" s="21" t="str">
        <f t="shared" si="39"/>
        <v>vis</v>
      </c>
      <c r="E439" s="54">
        <f>VLOOKUP(C439,Active!C$21:E$970,3,FALSE)</f>
        <v>7450.9988085526329</v>
      </c>
      <c r="F439" s="6" t="s">
        <v>229</v>
      </c>
      <c r="G439" s="21" t="str">
        <f t="shared" si="40"/>
        <v>42319.402</v>
      </c>
      <c r="H439" s="19">
        <f t="shared" si="41"/>
        <v>7451</v>
      </c>
      <c r="I439" s="55" t="s">
        <v>1114</v>
      </c>
      <c r="J439" s="56" t="s">
        <v>1115</v>
      </c>
      <c r="K439" s="55">
        <v>7451</v>
      </c>
      <c r="L439" s="55" t="s">
        <v>332</v>
      </c>
      <c r="M439" s="56" t="s">
        <v>259</v>
      </c>
      <c r="N439" s="56"/>
      <c r="O439" s="57" t="s">
        <v>1116</v>
      </c>
      <c r="P439" s="57" t="s">
        <v>1117</v>
      </c>
    </row>
    <row r="440" spans="1:16" ht="13.5" thickBot="1" x14ac:dyDescent="0.25">
      <c r="A440" s="19" t="str">
        <f t="shared" si="36"/>
        <v> JBAA 85.446 </v>
      </c>
      <c r="B440" s="6" t="str">
        <f t="shared" si="37"/>
        <v>I</v>
      </c>
      <c r="C440" s="19">
        <f t="shared" si="38"/>
        <v>42319.408000000003</v>
      </c>
      <c r="D440" s="21" t="str">
        <f t="shared" si="39"/>
        <v>vis</v>
      </c>
      <c r="E440" s="54">
        <f>VLOOKUP(C440,Active!C$21:E$970,3,FALSE)</f>
        <v>7451.0005833753548</v>
      </c>
      <c r="F440" s="6" t="s">
        <v>229</v>
      </c>
      <c r="G440" s="21" t="str">
        <f t="shared" si="40"/>
        <v>42319.408</v>
      </c>
      <c r="H440" s="19">
        <f t="shared" si="41"/>
        <v>7451</v>
      </c>
      <c r="I440" s="55" t="s">
        <v>1118</v>
      </c>
      <c r="J440" s="56" t="s">
        <v>1119</v>
      </c>
      <c r="K440" s="55">
        <v>7451</v>
      </c>
      <c r="L440" s="55" t="s">
        <v>323</v>
      </c>
      <c r="M440" s="56" t="s">
        <v>259</v>
      </c>
      <c r="N440" s="56"/>
      <c r="O440" s="57" t="s">
        <v>1120</v>
      </c>
      <c r="P440" s="57" t="s">
        <v>1117</v>
      </c>
    </row>
    <row r="441" spans="1:16" ht="13.5" thickBot="1" x14ac:dyDescent="0.25">
      <c r="A441" s="19" t="str">
        <f t="shared" si="36"/>
        <v> JBAA 85.446 </v>
      </c>
      <c r="B441" s="6" t="str">
        <f t="shared" si="37"/>
        <v>I</v>
      </c>
      <c r="C441" s="19">
        <f t="shared" si="38"/>
        <v>42363.362999999998</v>
      </c>
      <c r="D441" s="21" t="str">
        <f t="shared" si="39"/>
        <v>vis</v>
      </c>
      <c r="E441" s="54">
        <f>VLOOKUP(C441,Active!C$21:E$970,3,FALSE)</f>
        <v>7464.0026388300857</v>
      </c>
      <c r="F441" s="6" t="s">
        <v>229</v>
      </c>
      <c r="G441" s="21" t="str">
        <f t="shared" si="40"/>
        <v>42363.363</v>
      </c>
      <c r="H441" s="19">
        <f t="shared" si="41"/>
        <v>7464</v>
      </c>
      <c r="I441" s="55" t="s">
        <v>1121</v>
      </c>
      <c r="J441" s="56" t="s">
        <v>1122</v>
      </c>
      <c r="K441" s="55">
        <v>7464</v>
      </c>
      <c r="L441" s="55" t="s">
        <v>288</v>
      </c>
      <c r="M441" s="56" t="s">
        <v>259</v>
      </c>
      <c r="N441" s="56"/>
      <c r="O441" s="57" t="s">
        <v>1116</v>
      </c>
      <c r="P441" s="57" t="s">
        <v>1117</v>
      </c>
    </row>
    <row r="442" spans="1:16" ht="13.5" thickBot="1" x14ac:dyDescent="0.25">
      <c r="A442" s="19" t="str">
        <f t="shared" si="36"/>
        <v> VSSC 7.39 </v>
      </c>
      <c r="B442" s="6" t="str">
        <f t="shared" si="37"/>
        <v>I</v>
      </c>
      <c r="C442" s="19">
        <f t="shared" si="38"/>
        <v>42579.716</v>
      </c>
      <c r="D442" s="21" t="str">
        <f t="shared" si="39"/>
        <v>vis</v>
      </c>
      <c r="E442" s="54">
        <f>VLOOKUP(C442,Active!C$21:E$970,3,FALSE)</f>
        <v>7528.0006755448567</v>
      </c>
      <c r="F442" s="6" t="s">
        <v>229</v>
      </c>
      <c r="G442" s="21" t="str">
        <f t="shared" si="40"/>
        <v>42579.716</v>
      </c>
      <c r="H442" s="19">
        <f t="shared" si="41"/>
        <v>7528</v>
      </c>
      <c r="I442" s="55" t="s">
        <v>1123</v>
      </c>
      <c r="J442" s="56" t="s">
        <v>1124</v>
      </c>
      <c r="K442" s="55">
        <v>7528</v>
      </c>
      <c r="L442" s="55" t="s">
        <v>323</v>
      </c>
      <c r="M442" s="56" t="s">
        <v>259</v>
      </c>
      <c r="N442" s="56"/>
      <c r="O442" s="57" t="s">
        <v>879</v>
      </c>
      <c r="P442" s="57" t="s">
        <v>1125</v>
      </c>
    </row>
    <row r="443" spans="1:16" ht="13.5" thickBot="1" x14ac:dyDescent="0.25">
      <c r="A443" s="19" t="str">
        <f t="shared" si="36"/>
        <v> VSSC 7.39 </v>
      </c>
      <c r="B443" s="6" t="str">
        <f t="shared" si="37"/>
        <v>I</v>
      </c>
      <c r="C443" s="19">
        <f t="shared" si="38"/>
        <v>42616.902999999998</v>
      </c>
      <c r="D443" s="21" t="str">
        <f t="shared" si="39"/>
        <v>vis</v>
      </c>
      <c r="E443" s="54">
        <f>VLOOKUP(C443,Active!C$21:E$970,3,FALSE)</f>
        <v>7539.0007309696111</v>
      </c>
      <c r="F443" s="6" t="s">
        <v>229</v>
      </c>
      <c r="G443" s="21" t="str">
        <f t="shared" si="40"/>
        <v>42616.903</v>
      </c>
      <c r="H443" s="19">
        <f t="shared" si="41"/>
        <v>7539</v>
      </c>
      <c r="I443" s="55" t="s">
        <v>1126</v>
      </c>
      <c r="J443" s="56" t="s">
        <v>1127</v>
      </c>
      <c r="K443" s="55">
        <v>7539</v>
      </c>
      <c r="L443" s="55" t="s">
        <v>323</v>
      </c>
      <c r="M443" s="56" t="s">
        <v>259</v>
      </c>
      <c r="N443" s="56"/>
      <c r="O443" s="57" t="s">
        <v>1055</v>
      </c>
      <c r="P443" s="57" t="s">
        <v>1125</v>
      </c>
    </row>
    <row r="444" spans="1:16" ht="13.5" thickBot="1" x14ac:dyDescent="0.25">
      <c r="A444" s="19" t="str">
        <f t="shared" si="36"/>
        <v> VSSC 7.39 </v>
      </c>
      <c r="B444" s="6" t="str">
        <f t="shared" si="37"/>
        <v>I</v>
      </c>
      <c r="C444" s="19">
        <f t="shared" si="38"/>
        <v>42623.663999999997</v>
      </c>
      <c r="D444" s="21" t="str">
        <f t="shared" si="39"/>
        <v>vis</v>
      </c>
      <c r="E444" s="54">
        <f>VLOOKUP(C444,Active!C$21:E$970,3,FALSE)</f>
        <v>7541.000660373079</v>
      </c>
      <c r="F444" s="6" t="s">
        <v>229</v>
      </c>
      <c r="G444" s="21" t="str">
        <f t="shared" si="40"/>
        <v>42623.664</v>
      </c>
      <c r="H444" s="19">
        <f t="shared" si="41"/>
        <v>7541</v>
      </c>
      <c r="I444" s="55" t="s">
        <v>1128</v>
      </c>
      <c r="J444" s="56" t="s">
        <v>1129</v>
      </c>
      <c r="K444" s="55">
        <v>7541</v>
      </c>
      <c r="L444" s="55" t="s">
        <v>323</v>
      </c>
      <c r="M444" s="56" t="s">
        <v>259</v>
      </c>
      <c r="N444" s="56"/>
      <c r="O444" s="57" t="s">
        <v>1130</v>
      </c>
      <c r="P444" s="57" t="s">
        <v>1125</v>
      </c>
    </row>
    <row r="445" spans="1:16" ht="13.5" thickBot="1" x14ac:dyDescent="0.25">
      <c r="A445" s="19" t="str">
        <f t="shared" si="36"/>
        <v> JBAA 87.80 </v>
      </c>
      <c r="B445" s="6" t="str">
        <f t="shared" si="37"/>
        <v>I</v>
      </c>
      <c r="C445" s="19">
        <f t="shared" si="38"/>
        <v>42640.563000000002</v>
      </c>
      <c r="D445" s="21" t="str">
        <f t="shared" si="39"/>
        <v>vis</v>
      </c>
      <c r="E445" s="54">
        <f>VLOOKUP(C445,Active!C$21:E$970,3,FALSE)</f>
        <v>7545.9994485684965</v>
      </c>
      <c r="F445" s="6" t="s">
        <v>229</v>
      </c>
      <c r="G445" s="21" t="str">
        <f t="shared" si="40"/>
        <v>42640.563</v>
      </c>
      <c r="H445" s="19">
        <f t="shared" si="41"/>
        <v>7546</v>
      </c>
      <c r="I445" s="55" t="s">
        <v>1133</v>
      </c>
      <c r="J445" s="56" t="s">
        <v>1134</v>
      </c>
      <c r="K445" s="55">
        <v>7546</v>
      </c>
      <c r="L445" s="55" t="s">
        <v>274</v>
      </c>
      <c r="M445" s="56" t="s">
        <v>259</v>
      </c>
      <c r="N445" s="56"/>
      <c r="O445" s="57" t="s">
        <v>1116</v>
      </c>
      <c r="P445" s="57" t="s">
        <v>1135</v>
      </c>
    </row>
    <row r="446" spans="1:16" ht="13.5" thickBot="1" x14ac:dyDescent="0.25">
      <c r="A446" s="19" t="str">
        <f t="shared" si="36"/>
        <v> VSSC 7.39 </v>
      </c>
      <c r="B446" s="6" t="str">
        <f t="shared" si="37"/>
        <v>I</v>
      </c>
      <c r="C446" s="19">
        <f t="shared" si="38"/>
        <v>42721.692000000003</v>
      </c>
      <c r="D446" s="21" t="str">
        <f t="shared" si="39"/>
        <v>vis</v>
      </c>
      <c r="E446" s="54">
        <f>VLOOKUP(C446,Active!C$21:E$970,3,FALSE)</f>
        <v>7569.997713998755</v>
      </c>
      <c r="F446" s="6" t="s">
        <v>229</v>
      </c>
      <c r="G446" s="21" t="str">
        <f t="shared" si="40"/>
        <v>42721.692</v>
      </c>
      <c r="H446" s="19">
        <f t="shared" si="41"/>
        <v>7570</v>
      </c>
      <c r="I446" s="55" t="s">
        <v>1136</v>
      </c>
      <c r="J446" s="56" t="s">
        <v>1137</v>
      </c>
      <c r="K446" s="55">
        <v>7570</v>
      </c>
      <c r="L446" s="55" t="s">
        <v>356</v>
      </c>
      <c r="M446" s="56" t="s">
        <v>259</v>
      </c>
      <c r="N446" s="56"/>
      <c r="O446" s="57" t="s">
        <v>1138</v>
      </c>
      <c r="P446" s="57" t="s">
        <v>1125</v>
      </c>
    </row>
    <row r="447" spans="1:16" ht="13.5" thickBot="1" x14ac:dyDescent="0.25">
      <c r="A447" s="19" t="str">
        <f t="shared" si="36"/>
        <v> VSSC 58.19 </v>
      </c>
      <c r="B447" s="6" t="str">
        <f t="shared" si="37"/>
        <v>I</v>
      </c>
      <c r="C447" s="19">
        <f t="shared" si="38"/>
        <v>42907.633999999998</v>
      </c>
      <c r="D447" s="21" t="str">
        <f t="shared" si="39"/>
        <v>vis</v>
      </c>
      <c r="E447" s="54">
        <f>VLOOKUP(C447,Active!C$21:E$970,3,FALSE)</f>
        <v>7625.0000617490396</v>
      </c>
      <c r="F447" s="6" t="s">
        <v>229</v>
      </c>
      <c r="G447" s="21" t="str">
        <f t="shared" si="40"/>
        <v>42907.634</v>
      </c>
      <c r="H447" s="19">
        <f t="shared" si="41"/>
        <v>7625</v>
      </c>
      <c r="I447" s="55" t="s">
        <v>1142</v>
      </c>
      <c r="J447" s="56" t="s">
        <v>1143</v>
      </c>
      <c r="K447" s="55">
        <v>7625</v>
      </c>
      <c r="L447" s="55" t="s">
        <v>359</v>
      </c>
      <c r="M447" s="56" t="s">
        <v>259</v>
      </c>
      <c r="N447" s="56"/>
      <c r="O447" s="57" t="s">
        <v>1144</v>
      </c>
      <c r="P447" s="57" t="s">
        <v>1145</v>
      </c>
    </row>
    <row r="448" spans="1:16" ht="13.5" thickBot="1" x14ac:dyDescent="0.25">
      <c r="A448" s="19" t="str">
        <f t="shared" si="36"/>
        <v> AVSJ 7.25 </v>
      </c>
      <c r="B448" s="6" t="str">
        <f t="shared" si="37"/>
        <v>I</v>
      </c>
      <c r="C448" s="19">
        <f t="shared" si="38"/>
        <v>42934.720999999998</v>
      </c>
      <c r="D448" s="21" t="str">
        <f t="shared" si="39"/>
        <v>vis</v>
      </c>
      <c r="E448" s="54">
        <f>VLOOKUP(C448,Active!C$21:E$970,3,FALSE)</f>
        <v>7633.0124989257502</v>
      </c>
      <c r="F448" s="6" t="s">
        <v>229</v>
      </c>
      <c r="G448" s="21" t="str">
        <f t="shared" si="40"/>
        <v>42934.7210</v>
      </c>
      <c r="H448" s="19">
        <f t="shared" si="41"/>
        <v>7633</v>
      </c>
      <c r="I448" s="55" t="s">
        <v>1149</v>
      </c>
      <c r="J448" s="56" t="s">
        <v>1150</v>
      </c>
      <c r="K448" s="55">
        <v>7633</v>
      </c>
      <c r="L448" s="55" t="s">
        <v>1151</v>
      </c>
      <c r="M448" s="56" t="s">
        <v>686</v>
      </c>
      <c r="N448" s="56" t="s">
        <v>202</v>
      </c>
      <c r="O448" s="57" t="s">
        <v>1152</v>
      </c>
      <c r="P448" s="57" t="s">
        <v>1153</v>
      </c>
    </row>
    <row r="449" spans="1:16" ht="13.5" thickBot="1" x14ac:dyDescent="0.25">
      <c r="A449" s="19" t="str">
        <f t="shared" si="36"/>
        <v> AVSJ 7.25 </v>
      </c>
      <c r="B449" s="6" t="str">
        <f t="shared" si="37"/>
        <v>I</v>
      </c>
      <c r="C449" s="19">
        <f t="shared" si="38"/>
        <v>42988.770900000003</v>
      </c>
      <c r="D449" s="21" t="str">
        <f t="shared" si="39"/>
        <v>vis</v>
      </c>
      <c r="E449" s="54">
        <f>VLOOKUP(C449,Active!C$21:E$970,3,FALSE)</f>
        <v>7649.0006640292158</v>
      </c>
      <c r="F449" s="6" t="s">
        <v>229</v>
      </c>
      <c r="G449" s="21" t="str">
        <f t="shared" si="40"/>
        <v>42988.7709</v>
      </c>
      <c r="H449" s="19">
        <f t="shared" si="41"/>
        <v>7649</v>
      </c>
      <c r="I449" s="55" t="s">
        <v>1158</v>
      </c>
      <c r="J449" s="56" t="s">
        <v>1159</v>
      </c>
      <c r="K449" s="55">
        <v>7649</v>
      </c>
      <c r="L449" s="55" t="s">
        <v>1160</v>
      </c>
      <c r="M449" s="56" t="s">
        <v>686</v>
      </c>
      <c r="N449" s="56" t="s">
        <v>202</v>
      </c>
      <c r="O449" s="57" t="s">
        <v>1161</v>
      </c>
      <c r="P449" s="57" t="s">
        <v>1153</v>
      </c>
    </row>
    <row r="450" spans="1:16" ht="13.5" thickBot="1" x14ac:dyDescent="0.25">
      <c r="A450" s="19" t="str">
        <f t="shared" si="36"/>
        <v> PASP 94.70 </v>
      </c>
      <c r="B450" s="6" t="str">
        <f t="shared" si="37"/>
        <v>I</v>
      </c>
      <c r="C450" s="19">
        <f t="shared" si="38"/>
        <v>44783.870300000002</v>
      </c>
      <c r="D450" s="21" t="str">
        <f t="shared" si="39"/>
        <v>vis</v>
      </c>
      <c r="E450" s="54">
        <f>VLOOKUP(C450,Active!C$21:E$970,3,FALSE)</f>
        <v>8179.9978644741414</v>
      </c>
      <c r="F450" s="6" t="s">
        <v>229</v>
      </c>
      <c r="G450" s="21" t="str">
        <f t="shared" si="40"/>
        <v>44783.8703</v>
      </c>
      <c r="H450" s="19">
        <f t="shared" si="41"/>
        <v>8180</v>
      </c>
      <c r="I450" s="55" t="s">
        <v>1284</v>
      </c>
      <c r="J450" s="56" t="s">
        <v>1285</v>
      </c>
      <c r="K450" s="55">
        <v>8180</v>
      </c>
      <c r="L450" s="55" t="s">
        <v>1286</v>
      </c>
      <c r="M450" s="56" t="s">
        <v>686</v>
      </c>
      <c r="N450" s="56" t="s">
        <v>202</v>
      </c>
      <c r="O450" s="57" t="s">
        <v>1251</v>
      </c>
      <c r="P450" s="57" t="s">
        <v>1287</v>
      </c>
    </row>
    <row r="451" spans="1:16" ht="13.5" thickBot="1" x14ac:dyDescent="0.25">
      <c r="A451" s="19" t="str">
        <f t="shared" si="36"/>
        <v>VSB 47 </v>
      </c>
      <c r="B451" s="6" t="str">
        <f t="shared" si="37"/>
        <v>I</v>
      </c>
      <c r="C451" s="19">
        <f t="shared" si="38"/>
        <v>45923.141000000003</v>
      </c>
      <c r="D451" s="21" t="str">
        <f t="shared" si="39"/>
        <v>vis</v>
      </c>
      <c r="E451" s="54">
        <f>VLOOKUP(C451,Active!C$21:E$970,3,FALSE)</f>
        <v>8516.998451878344</v>
      </c>
      <c r="F451" s="6" t="s">
        <v>229</v>
      </c>
      <c r="G451" s="21" t="str">
        <f t="shared" si="40"/>
        <v>45923.141</v>
      </c>
      <c r="H451" s="19">
        <f t="shared" si="41"/>
        <v>8517</v>
      </c>
      <c r="I451" s="55" t="s">
        <v>1362</v>
      </c>
      <c r="J451" s="56" t="s">
        <v>1363</v>
      </c>
      <c r="K451" s="55">
        <v>8517</v>
      </c>
      <c r="L451" s="55" t="s">
        <v>329</v>
      </c>
      <c r="M451" s="56" t="s">
        <v>259</v>
      </c>
      <c r="N451" s="56"/>
      <c r="O451" s="57" t="s">
        <v>1364</v>
      </c>
      <c r="P451" s="58" t="s">
        <v>1075</v>
      </c>
    </row>
    <row r="452" spans="1:16" ht="13.5" thickBot="1" x14ac:dyDescent="0.25">
      <c r="A452" s="19" t="str">
        <f t="shared" si="36"/>
        <v> BRNO 28 </v>
      </c>
      <c r="B452" s="6" t="str">
        <f t="shared" si="37"/>
        <v>I</v>
      </c>
      <c r="C452" s="19">
        <f t="shared" si="38"/>
        <v>46622.928</v>
      </c>
      <c r="D452" s="21" t="str">
        <f t="shared" si="39"/>
        <v>vis</v>
      </c>
      <c r="E452" s="54">
        <f>VLOOKUP(C452,Active!C$21:E$970,3,FALSE)</f>
        <v>8723.9980965262948</v>
      </c>
      <c r="F452" s="6" t="s">
        <v>229</v>
      </c>
      <c r="G452" s="21" t="str">
        <f t="shared" si="40"/>
        <v>46622.928</v>
      </c>
      <c r="H452" s="19">
        <f t="shared" si="41"/>
        <v>8724</v>
      </c>
      <c r="I452" s="55" t="s">
        <v>1395</v>
      </c>
      <c r="J452" s="56" t="s">
        <v>1396</v>
      </c>
      <c r="K452" s="55">
        <v>8724</v>
      </c>
      <c r="L452" s="55" t="s">
        <v>385</v>
      </c>
      <c r="M452" s="56" t="s">
        <v>259</v>
      </c>
      <c r="N452" s="56"/>
      <c r="O452" s="57" t="s">
        <v>1397</v>
      </c>
      <c r="P452" s="57" t="s">
        <v>1398</v>
      </c>
    </row>
    <row r="453" spans="1:16" ht="13.5" thickBot="1" x14ac:dyDescent="0.25">
      <c r="A453" s="19" t="str">
        <f t="shared" si="36"/>
        <v>VSB 47 </v>
      </c>
      <c r="B453" s="6" t="str">
        <f t="shared" si="37"/>
        <v>I</v>
      </c>
      <c r="C453" s="19">
        <f t="shared" si="38"/>
        <v>46643.197999999997</v>
      </c>
      <c r="D453" s="21" t="str">
        <f t="shared" si="39"/>
        <v>vis</v>
      </c>
      <c r="E453" s="54">
        <f>VLOOKUP(C453,Active!C$21:E$970,3,FALSE)</f>
        <v>8729.9940392874687</v>
      </c>
      <c r="F453" s="6" t="s">
        <v>229</v>
      </c>
      <c r="G453" s="21" t="str">
        <f t="shared" si="40"/>
        <v>46643.198</v>
      </c>
      <c r="H453" s="19">
        <f t="shared" si="41"/>
        <v>8730</v>
      </c>
      <c r="I453" s="55" t="s">
        <v>1401</v>
      </c>
      <c r="J453" s="56" t="s">
        <v>1402</v>
      </c>
      <c r="K453" s="55">
        <v>8730</v>
      </c>
      <c r="L453" s="55" t="s">
        <v>1403</v>
      </c>
      <c r="M453" s="56" t="s">
        <v>259</v>
      </c>
      <c r="N453" s="56"/>
      <c r="O453" s="57" t="s">
        <v>1404</v>
      </c>
      <c r="P453" s="58" t="s">
        <v>1075</v>
      </c>
    </row>
    <row r="454" spans="1:16" ht="13.5" thickBot="1" x14ac:dyDescent="0.25">
      <c r="A454" s="19" t="str">
        <f t="shared" si="36"/>
        <v> BRNO 28 </v>
      </c>
      <c r="B454" s="6" t="str">
        <f t="shared" si="37"/>
        <v>I</v>
      </c>
      <c r="C454" s="19">
        <f t="shared" si="38"/>
        <v>46680.39</v>
      </c>
      <c r="D454" s="21" t="str">
        <f t="shared" si="39"/>
        <v>vis</v>
      </c>
      <c r="E454" s="54">
        <f>VLOOKUP(C454,Active!C$21:E$970,3,FALSE)</f>
        <v>8740.9955737311593</v>
      </c>
      <c r="F454" s="6" t="s">
        <v>229</v>
      </c>
      <c r="G454" s="21" t="str">
        <f t="shared" si="40"/>
        <v>46680.390</v>
      </c>
      <c r="H454" s="19">
        <f t="shared" si="41"/>
        <v>8741</v>
      </c>
      <c r="I454" s="55" t="s">
        <v>1405</v>
      </c>
      <c r="J454" s="56" t="s">
        <v>1406</v>
      </c>
      <c r="K454" s="55">
        <v>8741</v>
      </c>
      <c r="L454" s="55" t="s">
        <v>438</v>
      </c>
      <c r="M454" s="56" t="s">
        <v>259</v>
      </c>
      <c r="N454" s="56"/>
      <c r="O454" s="57" t="s">
        <v>1407</v>
      </c>
      <c r="P454" s="57" t="s">
        <v>1398</v>
      </c>
    </row>
    <row r="455" spans="1:16" ht="13.5" thickBot="1" x14ac:dyDescent="0.25">
      <c r="A455" s="19" t="str">
        <f t="shared" si="36"/>
        <v> BRNO 28 </v>
      </c>
      <c r="B455" s="6" t="str">
        <f t="shared" si="37"/>
        <v>I</v>
      </c>
      <c r="C455" s="19">
        <f t="shared" si="38"/>
        <v>46680.392999999996</v>
      </c>
      <c r="D455" s="21" t="str">
        <f t="shared" si="39"/>
        <v>vis</v>
      </c>
      <c r="E455" s="54">
        <f>VLOOKUP(C455,Active!C$21:E$970,3,FALSE)</f>
        <v>8740.9964611425203</v>
      </c>
      <c r="F455" s="6" t="s">
        <v>229</v>
      </c>
      <c r="G455" s="21" t="str">
        <f t="shared" si="40"/>
        <v>46680.393</v>
      </c>
      <c r="H455" s="19">
        <f t="shared" si="41"/>
        <v>8741</v>
      </c>
      <c r="I455" s="55" t="s">
        <v>1408</v>
      </c>
      <c r="J455" s="56" t="s">
        <v>1409</v>
      </c>
      <c r="K455" s="55">
        <v>8741</v>
      </c>
      <c r="L455" s="55" t="s">
        <v>376</v>
      </c>
      <c r="M455" s="56" t="s">
        <v>259</v>
      </c>
      <c r="N455" s="56"/>
      <c r="O455" s="57" t="s">
        <v>1410</v>
      </c>
      <c r="P455" s="57" t="s">
        <v>1398</v>
      </c>
    </row>
    <row r="456" spans="1:16" ht="13.5" thickBot="1" x14ac:dyDescent="0.25">
      <c r="A456" s="19" t="str">
        <f t="shared" si="36"/>
        <v> BRNO 28 </v>
      </c>
      <c r="B456" s="6" t="str">
        <f t="shared" si="37"/>
        <v>I</v>
      </c>
      <c r="C456" s="19">
        <f t="shared" si="38"/>
        <v>46680.396999999997</v>
      </c>
      <c r="D456" s="21" t="str">
        <f t="shared" si="39"/>
        <v>vis</v>
      </c>
      <c r="E456" s="54">
        <f>VLOOKUP(C456,Active!C$21:E$970,3,FALSE)</f>
        <v>8740.997644357667</v>
      </c>
      <c r="F456" s="6" t="s">
        <v>229</v>
      </c>
      <c r="G456" s="21" t="str">
        <f t="shared" si="40"/>
        <v>46680.397</v>
      </c>
      <c r="H456" s="19">
        <f t="shared" si="41"/>
        <v>8741</v>
      </c>
      <c r="I456" s="55" t="s">
        <v>1411</v>
      </c>
      <c r="J456" s="56" t="s">
        <v>1412</v>
      </c>
      <c r="K456" s="55">
        <v>8741</v>
      </c>
      <c r="L456" s="55" t="s">
        <v>356</v>
      </c>
      <c r="M456" s="56" t="s">
        <v>259</v>
      </c>
      <c r="N456" s="56"/>
      <c r="O456" s="57" t="s">
        <v>1413</v>
      </c>
      <c r="P456" s="57" t="s">
        <v>1398</v>
      </c>
    </row>
    <row r="457" spans="1:16" ht="13.5" thickBot="1" x14ac:dyDescent="0.25">
      <c r="A457" s="19" t="str">
        <f t="shared" si="36"/>
        <v> BRNO 28 </v>
      </c>
      <c r="B457" s="6" t="str">
        <f t="shared" si="37"/>
        <v>I</v>
      </c>
      <c r="C457" s="19">
        <f t="shared" si="38"/>
        <v>46680.396999999997</v>
      </c>
      <c r="D457" s="21" t="str">
        <f t="shared" si="39"/>
        <v>vis</v>
      </c>
      <c r="E457" s="54">
        <f>VLOOKUP(C457,Active!C$21:E$970,3,FALSE)</f>
        <v>8740.997644357667</v>
      </c>
      <c r="F457" s="6" t="s">
        <v>229</v>
      </c>
      <c r="G457" s="21" t="str">
        <f t="shared" si="40"/>
        <v>46680.397</v>
      </c>
      <c r="H457" s="19">
        <f t="shared" si="41"/>
        <v>8741</v>
      </c>
      <c r="I457" s="55" t="s">
        <v>1411</v>
      </c>
      <c r="J457" s="56" t="s">
        <v>1412</v>
      </c>
      <c r="K457" s="55">
        <v>8741</v>
      </c>
      <c r="L457" s="55" t="s">
        <v>356</v>
      </c>
      <c r="M457" s="56" t="s">
        <v>259</v>
      </c>
      <c r="N457" s="56"/>
      <c r="O457" s="57" t="s">
        <v>1414</v>
      </c>
      <c r="P457" s="57" t="s">
        <v>1398</v>
      </c>
    </row>
    <row r="458" spans="1:16" ht="13.5" thickBot="1" x14ac:dyDescent="0.25">
      <c r="A458" s="19" t="str">
        <f t="shared" si="36"/>
        <v> BRNO 28 </v>
      </c>
      <c r="B458" s="6" t="str">
        <f t="shared" si="37"/>
        <v>I</v>
      </c>
      <c r="C458" s="19">
        <f t="shared" si="38"/>
        <v>46680.4</v>
      </c>
      <c r="D458" s="21" t="str">
        <f t="shared" si="39"/>
        <v>vis</v>
      </c>
      <c r="E458" s="54">
        <f>VLOOKUP(C458,Active!C$21:E$970,3,FALSE)</f>
        <v>8740.9985317690298</v>
      </c>
      <c r="F458" s="6" t="s">
        <v>229</v>
      </c>
      <c r="G458" s="21" t="str">
        <f t="shared" si="40"/>
        <v>46680.400</v>
      </c>
      <c r="H458" s="19">
        <f t="shared" si="41"/>
        <v>8741</v>
      </c>
      <c r="I458" s="55" t="s">
        <v>1415</v>
      </c>
      <c r="J458" s="56" t="s">
        <v>1416</v>
      </c>
      <c r="K458" s="55">
        <v>8741</v>
      </c>
      <c r="L458" s="55" t="s">
        <v>329</v>
      </c>
      <c r="M458" s="56" t="s">
        <v>259</v>
      </c>
      <c r="N458" s="56"/>
      <c r="O458" s="57" t="s">
        <v>1417</v>
      </c>
      <c r="P458" s="57" t="s">
        <v>1398</v>
      </c>
    </row>
    <row r="459" spans="1:16" ht="13.5" thickBot="1" x14ac:dyDescent="0.25">
      <c r="A459" s="19" t="str">
        <f t="shared" ref="A459:A503" si="42">P459</f>
        <v> BRNO 28 </v>
      </c>
      <c r="B459" s="6" t="str">
        <f t="shared" ref="B459:B503" si="43">IF(H459=INT(H459),"I","II")</f>
        <v>I</v>
      </c>
      <c r="C459" s="19">
        <f t="shared" ref="C459:C503" si="44">1*G459</f>
        <v>46680.400999999998</v>
      </c>
      <c r="D459" s="21" t="str">
        <f t="shared" ref="D459:D503" si="45">VLOOKUP(F459,I$1:J$5,2,FALSE)</f>
        <v>vis</v>
      </c>
      <c r="E459" s="54">
        <f>VLOOKUP(C459,Active!C$21:E$970,3,FALSE)</f>
        <v>8740.9988275728156</v>
      </c>
      <c r="F459" s="6" t="s">
        <v>229</v>
      </c>
      <c r="G459" s="21" t="str">
        <f t="shared" ref="G459:G503" si="46">MID(I459,3,LEN(I459)-3)</f>
        <v>46680.401</v>
      </c>
      <c r="H459" s="19">
        <f t="shared" ref="H459:H503" si="47">1*K459</f>
        <v>8741</v>
      </c>
      <c r="I459" s="55" t="s">
        <v>1418</v>
      </c>
      <c r="J459" s="56" t="s">
        <v>1419</v>
      </c>
      <c r="K459" s="55">
        <v>8741</v>
      </c>
      <c r="L459" s="55" t="s">
        <v>332</v>
      </c>
      <c r="M459" s="56" t="s">
        <v>259</v>
      </c>
      <c r="N459" s="56"/>
      <c r="O459" s="57" t="s">
        <v>1420</v>
      </c>
      <c r="P459" s="57" t="s">
        <v>1398</v>
      </c>
    </row>
    <row r="460" spans="1:16" ht="13.5" thickBot="1" x14ac:dyDescent="0.25">
      <c r="A460" s="19" t="str">
        <f t="shared" si="42"/>
        <v>VSB 47 </v>
      </c>
      <c r="B460" s="6" t="str">
        <f t="shared" si="43"/>
        <v>I</v>
      </c>
      <c r="C460" s="19">
        <f t="shared" si="44"/>
        <v>47059.031000000003</v>
      </c>
      <c r="D460" s="21" t="str">
        <f t="shared" si="45"/>
        <v>vis</v>
      </c>
      <c r="E460" s="54">
        <f>VLOOKUP(C460,Active!C$21:E$970,3,FALSE)</f>
        <v>8852.9990154200532</v>
      </c>
      <c r="F460" s="6" t="s">
        <v>229</v>
      </c>
      <c r="G460" s="21" t="str">
        <f t="shared" si="46"/>
        <v>47059.031</v>
      </c>
      <c r="H460" s="19">
        <f t="shared" si="47"/>
        <v>8853</v>
      </c>
      <c r="I460" s="55" t="s">
        <v>1437</v>
      </c>
      <c r="J460" s="56" t="s">
        <v>1438</v>
      </c>
      <c r="K460" s="55">
        <v>8853</v>
      </c>
      <c r="L460" s="55" t="s">
        <v>230</v>
      </c>
      <c r="M460" s="56" t="s">
        <v>259</v>
      </c>
      <c r="N460" s="56"/>
      <c r="O460" s="57" t="s">
        <v>1439</v>
      </c>
      <c r="P460" s="58" t="s">
        <v>1075</v>
      </c>
    </row>
    <row r="461" spans="1:16" ht="13.5" thickBot="1" x14ac:dyDescent="0.25">
      <c r="A461" s="19" t="str">
        <f t="shared" si="42"/>
        <v> VSSC 73 </v>
      </c>
      <c r="B461" s="6" t="str">
        <f t="shared" si="43"/>
        <v>I</v>
      </c>
      <c r="C461" s="19">
        <f t="shared" si="44"/>
        <v>47738.536999999997</v>
      </c>
      <c r="D461" s="21" t="str">
        <f t="shared" si="45"/>
        <v>vis</v>
      </c>
      <c r="E461" s="54">
        <f>VLOOKUP(C461,Active!C$21:E$970,3,FALSE)</f>
        <v>9053.9994634651739</v>
      </c>
      <c r="F461" s="6" t="s">
        <v>229</v>
      </c>
      <c r="G461" s="21" t="str">
        <f t="shared" si="46"/>
        <v>47738.537</v>
      </c>
      <c r="H461" s="19">
        <f t="shared" si="47"/>
        <v>9054</v>
      </c>
      <c r="I461" s="55" t="s">
        <v>1456</v>
      </c>
      <c r="J461" s="56" t="s">
        <v>1457</v>
      </c>
      <c r="K461" s="55">
        <v>9054</v>
      </c>
      <c r="L461" s="55" t="s">
        <v>274</v>
      </c>
      <c r="M461" s="56" t="s">
        <v>259</v>
      </c>
      <c r="N461" s="56"/>
      <c r="O461" s="57" t="s">
        <v>1458</v>
      </c>
      <c r="P461" s="57" t="s">
        <v>1459</v>
      </c>
    </row>
    <row r="462" spans="1:16" ht="13.5" thickBot="1" x14ac:dyDescent="0.25">
      <c r="A462" s="19" t="str">
        <f t="shared" si="42"/>
        <v> AOEB 9 </v>
      </c>
      <c r="B462" s="6" t="str">
        <f t="shared" si="43"/>
        <v>I</v>
      </c>
      <c r="C462" s="19">
        <f t="shared" si="44"/>
        <v>49249.659</v>
      </c>
      <c r="D462" s="21" t="str">
        <f t="shared" si="45"/>
        <v>vis</v>
      </c>
      <c r="E462" s="54">
        <f>VLOOKUP(C462,Active!C$21:E$970,3,FALSE)</f>
        <v>9500.9950735861166</v>
      </c>
      <c r="F462" s="6" t="s">
        <v>229</v>
      </c>
      <c r="G462" s="21" t="str">
        <f t="shared" si="46"/>
        <v>49249.659</v>
      </c>
      <c r="H462" s="19">
        <f t="shared" si="47"/>
        <v>9501</v>
      </c>
      <c r="I462" s="55" t="s">
        <v>1490</v>
      </c>
      <c r="J462" s="56" t="s">
        <v>1491</v>
      </c>
      <c r="K462" s="55">
        <v>9501</v>
      </c>
      <c r="L462" s="55" t="s">
        <v>309</v>
      </c>
      <c r="M462" s="56" t="s">
        <v>259</v>
      </c>
      <c r="N462" s="56"/>
      <c r="O462" s="57" t="s">
        <v>1492</v>
      </c>
      <c r="P462" s="57" t="s">
        <v>1493</v>
      </c>
    </row>
    <row r="463" spans="1:16" ht="13.5" thickBot="1" x14ac:dyDescent="0.25">
      <c r="A463" s="19" t="str">
        <f t="shared" si="42"/>
        <v> BRNO 32 </v>
      </c>
      <c r="B463" s="6" t="str">
        <f t="shared" si="43"/>
        <v>I</v>
      </c>
      <c r="C463" s="19">
        <f t="shared" si="44"/>
        <v>49932.553500000002</v>
      </c>
      <c r="D463" s="21" t="str">
        <f t="shared" si="45"/>
        <v>vis</v>
      </c>
      <c r="E463" s="54">
        <f>VLOOKUP(C463,Active!C$21:E$970,3,FALSE)</f>
        <v>9702.9978527632684</v>
      </c>
      <c r="F463" s="6" t="s">
        <v>229</v>
      </c>
      <c r="G463" s="21" t="str">
        <f t="shared" si="46"/>
        <v>49932.5535</v>
      </c>
      <c r="H463" s="19">
        <f t="shared" si="47"/>
        <v>9703</v>
      </c>
      <c r="I463" s="55" t="s">
        <v>1506</v>
      </c>
      <c r="J463" s="56" t="s">
        <v>1507</v>
      </c>
      <c r="K463" s="55">
        <v>9703</v>
      </c>
      <c r="L463" s="55" t="s">
        <v>1508</v>
      </c>
      <c r="M463" s="56" t="s">
        <v>259</v>
      </c>
      <c r="N463" s="56"/>
      <c r="O463" s="57" t="s">
        <v>1509</v>
      </c>
      <c r="P463" s="57" t="s">
        <v>1510</v>
      </c>
    </row>
    <row r="464" spans="1:16" ht="13.5" thickBot="1" x14ac:dyDescent="0.25">
      <c r="A464" s="19" t="str">
        <f t="shared" si="42"/>
        <v> AOEB 9 </v>
      </c>
      <c r="B464" s="6" t="str">
        <f t="shared" si="43"/>
        <v>I</v>
      </c>
      <c r="C464" s="19">
        <f t="shared" si="44"/>
        <v>49942.697</v>
      </c>
      <c r="D464" s="21" t="str">
        <f t="shared" si="45"/>
        <v>vis</v>
      </c>
      <c r="E464" s="54">
        <f>VLOOKUP(C464,Active!C$21:E$970,3,FALSE)</f>
        <v>9705.9983384760453</v>
      </c>
      <c r="F464" s="6" t="s">
        <v>229</v>
      </c>
      <c r="G464" s="21" t="str">
        <f t="shared" si="46"/>
        <v>49942.697</v>
      </c>
      <c r="H464" s="19">
        <f t="shared" si="47"/>
        <v>9706</v>
      </c>
      <c r="I464" s="55" t="s">
        <v>1511</v>
      </c>
      <c r="J464" s="56" t="s">
        <v>1512</v>
      </c>
      <c r="K464" s="55">
        <v>9706</v>
      </c>
      <c r="L464" s="55" t="s">
        <v>385</v>
      </c>
      <c r="M464" s="56" t="s">
        <v>259</v>
      </c>
      <c r="N464" s="56"/>
      <c r="O464" s="57" t="s">
        <v>860</v>
      </c>
      <c r="P464" s="57" t="s">
        <v>1493</v>
      </c>
    </row>
    <row r="465" spans="1:16" ht="13.5" thickBot="1" x14ac:dyDescent="0.25">
      <c r="A465" s="19" t="str">
        <f t="shared" si="42"/>
        <v>VSB 47 </v>
      </c>
      <c r="B465" s="6" t="str">
        <f t="shared" si="43"/>
        <v>I</v>
      </c>
      <c r="C465" s="19">
        <f t="shared" si="44"/>
        <v>49973.123</v>
      </c>
      <c r="D465" s="21" t="str">
        <f t="shared" si="45"/>
        <v>vis</v>
      </c>
      <c r="E465" s="54">
        <f>VLOOKUP(C465,Active!C$21:E$970,3,FALSE)</f>
        <v>9714.9984644973301</v>
      </c>
      <c r="F465" s="6" t="s">
        <v>229</v>
      </c>
      <c r="G465" s="21" t="str">
        <f t="shared" si="46"/>
        <v>49973.123</v>
      </c>
      <c r="H465" s="19">
        <f t="shared" si="47"/>
        <v>9715</v>
      </c>
      <c r="I465" s="55" t="s">
        <v>1513</v>
      </c>
      <c r="J465" s="56" t="s">
        <v>1514</v>
      </c>
      <c r="K465" s="55">
        <v>9715</v>
      </c>
      <c r="L465" s="55" t="s">
        <v>329</v>
      </c>
      <c r="M465" s="56" t="s">
        <v>259</v>
      </c>
      <c r="N465" s="56"/>
      <c r="O465" s="57" t="s">
        <v>1515</v>
      </c>
      <c r="P465" s="58" t="s">
        <v>1075</v>
      </c>
    </row>
    <row r="466" spans="1:16" ht="13.5" thickBot="1" x14ac:dyDescent="0.25">
      <c r="A466" s="19" t="str">
        <f t="shared" si="42"/>
        <v> AOEB 9 </v>
      </c>
      <c r="B466" s="6" t="str">
        <f t="shared" si="43"/>
        <v>I</v>
      </c>
      <c r="C466" s="19">
        <f t="shared" si="44"/>
        <v>49986.644999999997</v>
      </c>
      <c r="D466" s="21" t="str">
        <f t="shared" si="45"/>
        <v>vis</v>
      </c>
      <c r="E466" s="54">
        <f>VLOOKUP(C466,Active!C$21:E$970,3,FALSE)</f>
        <v>9718.9983233042658</v>
      </c>
      <c r="F466" s="6" t="s">
        <v>229</v>
      </c>
      <c r="G466" s="21" t="str">
        <f t="shared" si="46"/>
        <v>49986.645</v>
      </c>
      <c r="H466" s="19">
        <f t="shared" si="47"/>
        <v>9719</v>
      </c>
      <c r="I466" s="55" t="s">
        <v>1516</v>
      </c>
      <c r="J466" s="56" t="s">
        <v>1517</v>
      </c>
      <c r="K466" s="55">
        <v>9719</v>
      </c>
      <c r="L466" s="55" t="s">
        <v>385</v>
      </c>
      <c r="M466" s="56" t="s">
        <v>259</v>
      </c>
      <c r="N466" s="56"/>
      <c r="O466" s="57" t="s">
        <v>1518</v>
      </c>
      <c r="P466" s="57" t="s">
        <v>1493</v>
      </c>
    </row>
    <row r="467" spans="1:16" ht="13.5" thickBot="1" x14ac:dyDescent="0.25">
      <c r="A467" s="19" t="str">
        <f t="shared" si="42"/>
        <v> AOEB 9 </v>
      </c>
      <c r="B467" s="6" t="str">
        <f t="shared" si="43"/>
        <v>I</v>
      </c>
      <c r="C467" s="19">
        <f t="shared" si="44"/>
        <v>50030.578999999998</v>
      </c>
      <c r="D467" s="21" t="str">
        <f t="shared" si="45"/>
        <v>vis</v>
      </c>
      <c r="E467" s="54">
        <f>VLOOKUP(C467,Active!C$21:E$970,3,FALSE)</f>
        <v>9731.9941668794745</v>
      </c>
      <c r="F467" s="6" t="s">
        <v>229</v>
      </c>
      <c r="G467" s="21" t="str">
        <f t="shared" si="46"/>
        <v>50030.579</v>
      </c>
      <c r="H467" s="19">
        <f t="shared" si="47"/>
        <v>9732</v>
      </c>
      <c r="I467" s="55" t="s">
        <v>1519</v>
      </c>
      <c r="J467" s="56" t="s">
        <v>1520</v>
      </c>
      <c r="K467" s="55">
        <v>9732</v>
      </c>
      <c r="L467" s="55" t="s">
        <v>1403</v>
      </c>
      <c r="M467" s="56" t="s">
        <v>259</v>
      </c>
      <c r="N467" s="56"/>
      <c r="O467" s="57" t="s">
        <v>1521</v>
      </c>
      <c r="P467" s="57" t="s">
        <v>1493</v>
      </c>
    </row>
    <row r="468" spans="1:16" ht="13.5" thickBot="1" x14ac:dyDescent="0.25">
      <c r="A468" s="19" t="str">
        <f t="shared" si="42"/>
        <v> BRNO 32 </v>
      </c>
      <c r="B468" s="6" t="str">
        <f t="shared" si="43"/>
        <v>I</v>
      </c>
      <c r="C468" s="19">
        <f t="shared" si="44"/>
        <v>50287.5092</v>
      </c>
      <c r="D468" s="21" t="str">
        <f t="shared" si="45"/>
        <v>vis</v>
      </c>
      <c r="E468" s="54">
        <f>VLOOKUP(C468,Active!C$21:E$970,3,FALSE)</f>
        <v>9807.9950930174691</v>
      </c>
      <c r="F468" s="6" t="s">
        <v>229</v>
      </c>
      <c r="G468" s="21" t="str">
        <f t="shared" si="46"/>
        <v>50287.5092</v>
      </c>
      <c r="H468" s="19">
        <f t="shared" si="47"/>
        <v>9808</v>
      </c>
      <c r="I468" s="55" t="s">
        <v>1522</v>
      </c>
      <c r="J468" s="56" t="s">
        <v>1523</v>
      </c>
      <c r="K468" s="55">
        <v>9808</v>
      </c>
      <c r="L468" s="55" t="s">
        <v>1524</v>
      </c>
      <c r="M468" s="56" t="s">
        <v>259</v>
      </c>
      <c r="N468" s="56"/>
      <c r="O468" s="57" t="s">
        <v>1509</v>
      </c>
      <c r="P468" s="57" t="s">
        <v>1510</v>
      </c>
    </row>
    <row r="469" spans="1:16" ht="13.5" thickBot="1" x14ac:dyDescent="0.25">
      <c r="A469" s="19" t="str">
        <f t="shared" si="42"/>
        <v> BRNO 32 </v>
      </c>
      <c r="B469" s="6" t="str">
        <f t="shared" si="43"/>
        <v>I</v>
      </c>
      <c r="C469" s="19">
        <f t="shared" si="44"/>
        <v>50314.526700000002</v>
      </c>
      <c r="D469" s="21" t="str">
        <f t="shared" si="45"/>
        <v>vis</v>
      </c>
      <c r="E469" s="54">
        <f>VLOOKUP(C469,Active!C$21:E$970,3,FALSE)</f>
        <v>9815.9869718309892</v>
      </c>
      <c r="F469" s="6" t="s">
        <v>229</v>
      </c>
      <c r="G469" s="21" t="str">
        <f t="shared" si="46"/>
        <v>50314.5267</v>
      </c>
      <c r="H469" s="19">
        <f t="shared" si="47"/>
        <v>9816</v>
      </c>
      <c r="I469" s="55" t="s">
        <v>1534</v>
      </c>
      <c r="J469" s="56" t="s">
        <v>1535</v>
      </c>
      <c r="K469" s="55">
        <v>9816</v>
      </c>
      <c r="L469" s="55" t="s">
        <v>1536</v>
      </c>
      <c r="M469" s="56" t="s">
        <v>259</v>
      </c>
      <c r="N469" s="56"/>
      <c r="O469" s="57" t="s">
        <v>1509</v>
      </c>
      <c r="P469" s="57" t="s">
        <v>1510</v>
      </c>
    </row>
    <row r="470" spans="1:16" ht="13.5" thickBot="1" x14ac:dyDescent="0.25">
      <c r="A470" s="19" t="str">
        <f t="shared" si="42"/>
        <v>BAVM 122 </v>
      </c>
      <c r="B470" s="6" t="str">
        <f t="shared" si="43"/>
        <v>I</v>
      </c>
      <c r="C470" s="19">
        <f t="shared" si="44"/>
        <v>50331.468000000001</v>
      </c>
      <c r="D470" s="21" t="str">
        <f t="shared" si="45"/>
        <v>vis</v>
      </c>
      <c r="E470" s="54">
        <f>VLOOKUP(C470,Active!C$21:E$970,3,FALSE)</f>
        <v>9820.9982725265891</v>
      </c>
      <c r="F470" s="6" t="s">
        <v>229</v>
      </c>
      <c r="G470" s="21" t="str">
        <f t="shared" si="46"/>
        <v>50331.468</v>
      </c>
      <c r="H470" s="19">
        <f t="shared" si="47"/>
        <v>9821</v>
      </c>
      <c r="I470" s="55" t="s">
        <v>1537</v>
      </c>
      <c r="J470" s="56" t="s">
        <v>1538</v>
      </c>
      <c r="K470" s="55">
        <v>9821</v>
      </c>
      <c r="L470" s="55" t="s">
        <v>385</v>
      </c>
      <c r="M470" s="56" t="s">
        <v>259</v>
      </c>
      <c r="N470" s="56"/>
      <c r="O470" s="57" t="s">
        <v>1539</v>
      </c>
      <c r="P470" s="58" t="s">
        <v>1540</v>
      </c>
    </row>
    <row r="471" spans="1:16" ht="13.5" thickBot="1" x14ac:dyDescent="0.25">
      <c r="A471" s="19" t="str">
        <f t="shared" si="42"/>
        <v> AOEB 9 </v>
      </c>
      <c r="B471" s="6" t="str">
        <f t="shared" si="43"/>
        <v>I</v>
      </c>
      <c r="C471" s="19">
        <f t="shared" si="44"/>
        <v>50341.599999999999</v>
      </c>
      <c r="D471" s="21" t="str">
        <f t="shared" si="45"/>
        <v>vis</v>
      </c>
      <c r="E471" s="54">
        <f>VLOOKUP(C471,Active!C$21:E$970,3,FALSE)</f>
        <v>9823.9953564958159</v>
      </c>
      <c r="F471" s="6" t="s">
        <v>229</v>
      </c>
      <c r="G471" s="21" t="str">
        <f t="shared" si="46"/>
        <v>50341.600</v>
      </c>
      <c r="H471" s="19">
        <f t="shared" si="47"/>
        <v>9824</v>
      </c>
      <c r="I471" s="55" t="s">
        <v>1541</v>
      </c>
      <c r="J471" s="56" t="s">
        <v>1542</v>
      </c>
      <c r="K471" s="55">
        <v>9824</v>
      </c>
      <c r="L471" s="55" t="s">
        <v>735</v>
      </c>
      <c r="M471" s="56" t="s">
        <v>259</v>
      </c>
      <c r="N471" s="56"/>
      <c r="O471" s="57" t="s">
        <v>1521</v>
      </c>
      <c r="P471" s="57" t="s">
        <v>1493</v>
      </c>
    </row>
    <row r="472" spans="1:16" ht="13.5" thickBot="1" x14ac:dyDescent="0.25">
      <c r="A472" s="19" t="str">
        <f t="shared" si="42"/>
        <v> AOEB 9 </v>
      </c>
      <c r="B472" s="6" t="str">
        <f t="shared" si="43"/>
        <v>I</v>
      </c>
      <c r="C472" s="19">
        <f t="shared" si="44"/>
        <v>50635.720999999998</v>
      </c>
      <c r="D472" s="21" t="str">
        <f t="shared" si="45"/>
        <v>vis</v>
      </c>
      <c r="E472" s="54">
        <f>VLOOKUP(C472,Active!C$21:E$970,3,FALSE)</f>
        <v>9910.9974621129531</v>
      </c>
      <c r="F472" s="6" t="s">
        <v>229</v>
      </c>
      <c r="G472" s="21" t="str">
        <f t="shared" si="46"/>
        <v>50635.721</v>
      </c>
      <c r="H472" s="19">
        <f t="shared" si="47"/>
        <v>9911</v>
      </c>
      <c r="I472" s="55" t="s">
        <v>1543</v>
      </c>
      <c r="J472" s="56" t="s">
        <v>1544</v>
      </c>
      <c r="K472" s="55">
        <v>9911</v>
      </c>
      <c r="L472" s="55" t="s">
        <v>362</v>
      </c>
      <c r="M472" s="56" t="s">
        <v>259</v>
      </c>
      <c r="N472" s="56"/>
      <c r="O472" s="57" t="s">
        <v>1518</v>
      </c>
      <c r="P472" s="57" t="s">
        <v>1493</v>
      </c>
    </row>
    <row r="473" spans="1:16" ht="13.5" thickBot="1" x14ac:dyDescent="0.25">
      <c r="A473" s="19" t="str">
        <f t="shared" si="42"/>
        <v> BRNO 32 </v>
      </c>
      <c r="B473" s="6" t="str">
        <f t="shared" si="43"/>
        <v>I</v>
      </c>
      <c r="C473" s="19">
        <f t="shared" si="44"/>
        <v>50642.478600000002</v>
      </c>
      <c r="D473" s="21" t="str">
        <f t="shared" si="45"/>
        <v>vis</v>
      </c>
      <c r="E473" s="54">
        <f>VLOOKUP(C473,Active!C$21:E$970,3,FALSE)</f>
        <v>9912.9963857835501</v>
      </c>
      <c r="F473" s="6" t="s">
        <v>229</v>
      </c>
      <c r="G473" s="21" t="str">
        <f t="shared" si="46"/>
        <v>50642.4786</v>
      </c>
      <c r="H473" s="19">
        <f t="shared" si="47"/>
        <v>9913</v>
      </c>
      <c r="I473" s="55" t="s">
        <v>1545</v>
      </c>
      <c r="J473" s="56" t="s">
        <v>1546</v>
      </c>
      <c r="K473" s="55">
        <v>9913</v>
      </c>
      <c r="L473" s="55" t="s">
        <v>1547</v>
      </c>
      <c r="M473" s="56" t="s">
        <v>259</v>
      </c>
      <c r="N473" s="56"/>
      <c r="O473" s="57" t="s">
        <v>1548</v>
      </c>
      <c r="P473" s="57" t="s">
        <v>1510</v>
      </c>
    </row>
    <row r="474" spans="1:16" ht="13.5" thickBot="1" x14ac:dyDescent="0.25">
      <c r="A474" s="19" t="str">
        <f t="shared" si="42"/>
        <v> BRNO 32 </v>
      </c>
      <c r="B474" s="6" t="str">
        <f t="shared" si="43"/>
        <v>I</v>
      </c>
      <c r="C474" s="19">
        <f t="shared" si="44"/>
        <v>50642.482100000001</v>
      </c>
      <c r="D474" s="21" t="str">
        <f t="shared" si="45"/>
        <v>vis</v>
      </c>
      <c r="E474" s="54">
        <f>VLOOKUP(C474,Active!C$21:E$970,3,FALSE)</f>
        <v>9912.9974210968012</v>
      </c>
      <c r="F474" s="6" t="s">
        <v>229</v>
      </c>
      <c r="G474" s="21" t="str">
        <f t="shared" si="46"/>
        <v>50642.4821</v>
      </c>
      <c r="H474" s="19">
        <f t="shared" si="47"/>
        <v>9913</v>
      </c>
      <c r="I474" s="55" t="s">
        <v>1549</v>
      </c>
      <c r="J474" s="56" t="s">
        <v>1550</v>
      </c>
      <c r="K474" s="55">
        <v>9913</v>
      </c>
      <c r="L474" s="55" t="s">
        <v>1551</v>
      </c>
      <c r="M474" s="56" t="s">
        <v>259</v>
      </c>
      <c r="N474" s="56"/>
      <c r="O474" s="57" t="s">
        <v>1552</v>
      </c>
      <c r="P474" s="57" t="s">
        <v>1510</v>
      </c>
    </row>
    <row r="475" spans="1:16" ht="13.5" thickBot="1" x14ac:dyDescent="0.25">
      <c r="A475" s="19" t="str">
        <f t="shared" si="42"/>
        <v> BBS 122 </v>
      </c>
      <c r="B475" s="6" t="str">
        <f t="shared" si="43"/>
        <v>I</v>
      </c>
      <c r="C475" s="19">
        <f t="shared" si="44"/>
        <v>50676.286999999997</v>
      </c>
      <c r="D475" s="21" t="str">
        <f t="shared" si="45"/>
        <v>vis</v>
      </c>
      <c r="E475" s="54">
        <f>VLOOKUP(C475,Active!C$21:E$970,3,FALSE)</f>
        <v>9922.9970385337638</v>
      </c>
      <c r="F475" s="6" t="s">
        <v>229</v>
      </c>
      <c r="G475" s="21" t="str">
        <f t="shared" si="46"/>
        <v>50676.287</v>
      </c>
      <c r="H475" s="19">
        <f t="shared" si="47"/>
        <v>9923</v>
      </c>
      <c r="I475" s="55" t="s">
        <v>1553</v>
      </c>
      <c r="J475" s="56" t="s">
        <v>1554</v>
      </c>
      <c r="K475" s="55">
        <v>9923</v>
      </c>
      <c r="L475" s="55" t="s">
        <v>732</v>
      </c>
      <c r="M475" s="56" t="s">
        <v>259</v>
      </c>
      <c r="N475" s="56"/>
      <c r="O475" s="57" t="s">
        <v>1555</v>
      </c>
      <c r="P475" s="57" t="s">
        <v>1556</v>
      </c>
    </row>
    <row r="476" spans="1:16" ht="13.5" thickBot="1" x14ac:dyDescent="0.25">
      <c r="A476" s="19" t="str">
        <f t="shared" si="42"/>
        <v> AOEB 9 </v>
      </c>
      <c r="B476" s="6" t="str">
        <f t="shared" si="43"/>
        <v>I</v>
      </c>
      <c r="C476" s="19">
        <f t="shared" si="44"/>
        <v>50939.976000000002</v>
      </c>
      <c r="D476" s="21" t="str">
        <f t="shared" si="45"/>
        <v>vis</v>
      </c>
      <c r="E476" s="54">
        <f>VLOOKUP(C476,Active!C$21:E$970,3,FALSE)</f>
        <v>10000.997243306894</v>
      </c>
      <c r="F476" s="6" t="s">
        <v>229</v>
      </c>
      <c r="G476" s="21" t="str">
        <f t="shared" si="46"/>
        <v>50939.976</v>
      </c>
      <c r="H476" s="19">
        <f t="shared" si="47"/>
        <v>10001</v>
      </c>
      <c r="I476" s="55" t="s">
        <v>1557</v>
      </c>
      <c r="J476" s="56" t="s">
        <v>1558</v>
      </c>
      <c r="K476" s="55">
        <v>10001</v>
      </c>
      <c r="L476" s="55" t="s">
        <v>362</v>
      </c>
      <c r="M476" s="56" t="s">
        <v>259</v>
      </c>
      <c r="N476" s="56"/>
      <c r="O476" s="57" t="s">
        <v>1559</v>
      </c>
      <c r="P476" s="57" t="s">
        <v>1493</v>
      </c>
    </row>
    <row r="477" spans="1:16" ht="13.5" thickBot="1" x14ac:dyDescent="0.25">
      <c r="A477" s="19" t="str">
        <f t="shared" si="42"/>
        <v> AOEB 9 </v>
      </c>
      <c r="B477" s="6" t="str">
        <f t="shared" si="43"/>
        <v>I</v>
      </c>
      <c r="C477" s="19">
        <f t="shared" si="44"/>
        <v>50973.78</v>
      </c>
      <c r="D477" s="21" t="str">
        <f t="shared" si="45"/>
        <v>vis</v>
      </c>
      <c r="E477" s="54">
        <f>VLOOKUP(C477,Active!C$21:E$970,3,FALSE)</f>
        <v>10010.996594520449</v>
      </c>
      <c r="F477" s="6" t="s">
        <v>229</v>
      </c>
      <c r="G477" s="21" t="str">
        <f t="shared" si="46"/>
        <v>50973.780</v>
      </c>
      <c r="H477" s="19">
        <f t="shared" si="47"/>
        <v>10011</v>
      </c>
      <c r="I477" s="55" t="s">
        <v>1560</v>
      </c>
      <c r="J477" s="56" t="s">
        <v>1561</v>
      </c>
      <c r="K477" s="55">
        <v>10011</v>
      </c>
      <c r="L477" s="55" t="s">
        <v>376</v>
      </c>
      <c r="M477" s="56" t="s">
        <v>259</v>
      </c>
      <c r="N477" s="56"/>
      <c r="O477" s="57" t="s">
        <v>1562</v>
      </c>
      <c r="P477" s="57" t="s">
        <v>1493</v>
      </c>
    </row>
    <row r="478" spans="1:16" ht="13.5" thickBot="1" x14ac:dyDescent="0.25">
      <c r="A478" s="19" t="str">
        <f t="shared" si="42"/>
        <v> BRNO 32 </v>
      </c>
      <c r="B478" s="6" t="str">
        <f t="shared" si="43"/>
        <v>I</v>
      </c>
      <c r="C478" s="19">
        <f t="shared" si="44"/>
        <v>51041.398999999998</v>
      </c>
      <c r="D478" s="21" t="str">
        <f t="shared" si="45"/>
        <v>vis</v>
      </c>
      <c r="E478" s="54">
        <f>VLOOKUP(C478,Active!C$21:E$970,3,FALSE)</f>
        <v>10030.998550789211</v>
      </c>
      <c r="F478" s="6" t="s">
        <v>229</v>
      </c>
      <c r="G478" s="21" t="str">
        <f t="shared" si="46"/>
        <v>51041.3990</v>
      </c>
      <c r="H478" s="19">
        <f t="shared" si="47"/>
        <v>10031</v>
      </c>
      <c r="I478" s="55" t="s">
        <v>1563</v>
      </c>
      <c r="J478" s="56" t="s">
        <v>1564</v>
      </c>
      <c r="K478" s="55">
        <v>10031</v>
      </c>
      <c r="L478" s="55" t="s">
        <v>1565</v>
      </c>
      <c r="M478" s="56" t="s">
        <v>259</v>
      </c>
      <c r="N478" s="56"/>
      <c r="O478" s="57" t="s">
        <v>1566</v>
      </c>
      <c r="P478" s="57" t="s">
        <v>1510</v>
      </c>
    </row>
    <row r="479" spans="1:16" ht="13.5" thickBot="1" x14ac:dyDescent="0.25">
      <c r="A479" s="19" t="str">
        <f t="shared" si="42"/>
        <v> BBS 122 </v>
      </c>
      <c r="B479" s="6" t="str">
        <f t="shared" si="43"/>
        <v>I</v>
      </c>
      <c r="C479" s="19">
        <f t="shared" si="44"/>
        <v>51058.296999999999</v>
      </c>
      <c r="D479" s="21" t="str">
        <f t="shared" si="45"/>
        <v>vis</v>
      </c>
      <c r="E479" s="54">
        <f>VLOOKUP(C479,Active!C$21:E$970,3,FALSE)</f>
        <v>10035.99704318084</v>
      </c>
      <c r="F479" s="6" t="s">
        <v>229</v>
      </c>
      <c r="G479" s="21" t="str">
        <f t="shared" si="46"/>
        <v>51058.297</v>
      </c>
      <c r="H479" s="19">
        <f t="shared" si="47"/>
        <v>10036</v>
      </c>
      <c r="I479" s="55" t="s">
        <v>1567</v>
      </c>
      <c r="J479" s="56" t="s">
        <v>1568</v>
      </c>
      <c r="K479" s="55">
        <v>10036</v>
      </c>
      <c r="L479" s="55" t="s">
        <v>732</v>
      </c>
      <c r="M479" s="56" t="s">
        <v>259</v>
      </c>
      <c r="N479" s="56"/>
      <c r="O479" s="57" t="s">
        <v>1555</v>
      </c>
      <c r="P479" s="57" t="s">
        <v>1556</v>
      </c>
    </row>
    <row r="480" spans="1:16" ht="13.5" thickBot="1" x14ac:dyDescent="0.25">
      <c r="A480" s="19" t="str">
        <f t="shared" si="42"/>
        <v> AOEB 9 </v>
      </c>
      <c r="B480" s="6" t="str">
        <f t="shared" si="43"/>
        <v>I</v>
      </c>
      <c r="C480" s="19">
        <f t="shared" si="44"/>
        <v>51061.678</v>
      </c>
      <c r="D480" s="21" t="str">
        <f t="shared" si="45"/>
        <v>vis</v>
      </c>
      <c r="E480" s="54">
        <f>VLOOKUP(C480,Active!C$21:E$970,3,FALSE)</f>
        <v>10036.997155784471</v>
      </c>
      <c r="F480" s="6" t="s">
        <v>229</v>
      </c>
      <c r="G480" s="21" t="str">
        <f t="shared" si="46"/>
        <v>51061.678</v>
      </c>
      <c r="H480" s="19">
        <f t="shared" si="47"/>
        <v>10037</v>
      </c>
      <c r="I480" s="55" t="s">
        <v>1569</v>
      </c>
      <c r="J480" s="56" t="s">
        <v>1570</v>
      </c>
      <c r="K480" s="55">
        <v>10037</v>
      </c>
      <c r="L480" s="55" t="s">
        <v>732</v>
      </c>
      <c r="M480" s="56" t="s">
        <v>259</v>
      </c>
      <c r="N480" s="56"/>
      <c r="O480" s="57" t="s">
        <v>860</v>
      </c>
      <c r="P480" s="57" t="s">
        <v>1493</v>
      </c>
    </row>
    <row r="481" spans="1:16" ht="13.5" thickBot="1" x14ac:dyDescent="0.25">
      <c r="A481" s="19" t="str">
        <f t="shared" si="42"/>
        <v> AOEB 9 </v>
      </c>
      <c r="B481" s="6" t="str">
        <f t="shared" si="43"/>
        <v>I</v>
      </c>
      <c r="C481" s="19">
        <f t="shared" si="44"/>
        <v>51105.627</v>
      </c>
      <c r="D481" s="21" t="str">
        <f t="shared" si="45"/>
        <v>vis</v>
      </c>
      <c r="E481" s="54">
        <f>VLOOKUP(C481,Active!C$21:E$970,3,FALSE)</f>
        <v>10049.997436416479</v>
      </c>
      <c r="F481" s="6" t="s">
        <v>229</v>
      </c>
      <c r="G481" s="21" t="str">
        <f t="shared" si="46"/>
        <v>51105.627</v>
      </c>
      <c r="H481" s="19">
        <f t="shared" si="47"/>
        <v>10050</v>
      </c>
      <c r="I481" s="55" t="s">
        <v>1571</v>
      </c>
      <c r="J481" s="56" t="s">
        <v>1572</v>
      </c>
      <c r="K481" s="55">
        <v>10050</v>
      </c>
      <c r="L481" s="55" t="s">
        <v>362</v>
      </c>
      <c r="M481" s="56" t="s">
        <v>259</v>
      </c>
      <c r="N481" s="56"/>
      <c r="O481" s="57" t="s">
        <v>860</v>
      </c>
      <c r="P481" s="57" t="s">
        <v>1493</v>
      </c>
    </row>
    <row r="482" spans="1:16" ht="13.5" thickBot="1" x14ac:dyDescent="0.25">
      <c r="A482" s="19" t="str">
        <f t="shared" si="42"/>
        <v>BAVM 131 </v>
      </c>
      <c r="B482" s="6" t="str">
        <f t="shared" si="43"/>
        <v>I</v>
      </c>
      <c r="C482" s="19">
        <f t="shared" si="44"/>
        <v>51362.548999999999</v>
      </c>
      <c r="D482" s="21" t="str">
        <f t="shared" si="45"/>
        <v>vis</v>
      </c>
      <c r="E482" s="54">
        <f>VLOOKUP(C482,Active!C$21:E$970,3,FALSE)</f>
        <v>10125.99593696342</v>
      </c>
      <c r="F482" s="6" t="s">
        <v>229</v>
      </c>
      <c r="G482" s="21" t="str">
        <f t="shared" si="46"/>
        <v>51362.549</v>
      </c>
      <c r="H482" s="19">
        <f t="shared" si="47"/>
        <v>10126</v>
      </c>
      <c r="I482" s="55" t="s">
        <v>1573</v>
      </c>
      <c r="J482" s="56" t="s">
        <v>1574</v>
      </c>
      <c r="K482" s="55">
        <v>10126</v>
      </c>
      <c r="L482" s="55" t="s">
        <v>592</v>
      </c>
      <c r="M482" s="56" t="s">
        <v>259</v>
      </c>
      <c r="N482" s="56"/>
      <c r="O482" s="57" t="s">
        <v>1575</v>
      </c>
      <c r="P482" s="58" t="s">
        <v>1576</v>
      </c>
    </row>
    <row r="483" spans="1:16" ht="13.5" thickBot="1" x14ac:dyDescent="0.25">
      <c r="A483" s="19" t="str">
        <f t="shared" si="42"/>
        <v> AOEB 9 </v>
      </c>
      <c r="B483" s="6" t="str">
        <f t="shared" si="43"/>
        <v>I</v>
      </c>
      <c r="C483" s="19">
        <f t="shared" si="44"/>
        <v>51372.696000000004</v>
      </c>
      <c r="D483" s="21" t="str">
        <f t="shared" si="45"/>
        <v>vis</v>
      </c>
      <c r="E483" s="54">
        <f>VLOOKUP(C483,Active!C$21:E$970,3,FALSE)</f>
        <v>10128.99745798945</v>
      </c>
      <c r="F483" s="6" t="s">
        <v>229</v>
      </c>
      <c r="G483" s="21" t="str">
        <f t="shared" si="46"/>
        <v>51372.696</v>
      </c>
      <c r="H483" s="19">
        <f t="shared" si="47"/>
        <v>10129</v>
      </c>
      <c r="I483" s="55" t="s">
        <v>1577</v>
      </c>
      <c r="J483" s="56" t="s">
        <v>1578</v>
      </c>
      <c r="K483" s="55">
        <v>10129</v>
      </c>
      <c r="L483" s="55" t="s">
        <v>362</v>
      </c>
      <c r="M483" s="56" t="s">
        <v>259</v>
      </c>
      <c r="N483" s="56"/>
      <c r="O483" s="57" t="s">
        <v>860</v>
      </c>
      <c r="P483" s="57" t="s">
        <v>1493</v>
      </c>
    </row>
    <row r="484" spans="1:16" ht="13.5" thickBot="1" x14ac:dyDescent="0.25">
      <c r="A484" s="19" t="str">
        <f t="shared" si="42"/>
        <v> BBS 122 </v>
      </c>
      <c r="B484" s="6" t="str">
        <f t="shared" si="43"/>
        <v>I</v>
      </c>
      <c r="C484" s="19">
        <f t="shared" si="44"/>
        <v>51423.400999999998</v>
      </c>
      <c r="D484" s="21" t="str">
        <f t="shared" si="45"/>
        <v>vis</v>
      </c>
      <c r="E484" s="54">
        <f>VLOOKUP(C484,Active!C$21:E$970,3,FALSE)</f>
        <v>10143.996189005995</v>
      </c>
      <c r="F484" s="6" t="s">
        <v>229</v>
      </c>
      <c r="G484" s="21" t="str">
        <f t="shared" si="46"/>
        <v>51423.401</v>
      </c>
      <c r="H484" s="19">
        <f t="shared" si="47"/>
        <v>10144</v>
      </c>
      <c r="I484" s="55" t="s">
        <v>1579</v>
      </c>
      <c r="J484" s="56" t="s">
        <v>1580</v>
      </c>
      <c r="K484" s="55">
        <v>10144</v>
      </c>
      <c r="L484" s="55" t="s">
        <v>663</v>
      </c>
      <c r="M484" s="56" t="s">
        <v>259</v>
      </c>
      <c r="N484" s="56"/>
      <c r="O484" s="57" t="s">
        <v>1555</v>
      </c>
      <c r="P484" s="57" t="s">
        <v>1556</v>
      </c>
    </row>
    <row r="485" spans="1:16" ht="13.5" thickBot="1" x14ac:dyDescent="0.25">
      <c r="A485" s="19" t="str">
        <f t="shared" si="42"/>
        <v> BBS 123 </v>
      </c>
      <c r="B485" s="6" t="str">
        <f t="shared" si="43"/>
        <v>I</v>
      </c>
      <c r="C485" s="19">
        <f t="shared" si="44"/>
        <v>51555.25</v>
      </c>
      <c r="D485" s="21" t="str">
        <f t="shared" si="45"/>
        <v>vis</v>
      </c>
      <c r="E485" s="54">
        <f>VLOOKUP(C485,Active!C$21:E$970,3,FALSE)</f>
        <v>10182.997622509602</v>
      </c>
      <c r="F485" s="6" t="s">
        <v>229</v>
      </c>
      <c r="G485" s="21" t="str">
        <f t="shared" si="46"/>
        <v>51555.250</v>
      </c>
      <c r="H485" s="19">
        <f t="shared" si="47"/>
        <v>10183</v>
      </c>
      <c r="I485" s="55" t="s">
        <v>1581</v>
      </c>
      <c r="J485" s="56" t="s">
        <v>1582</v>
      </c>
      <c r="K485" s="55">
        <v>10183</v>
      </c>
      <c r="L485" s="55" t="s">
        <v>356</v>
      </c>
      <c r="M485" s="56" t="s">
        <v>259</v>
      </c>
      <c r="N485" s="56"/>
      <c r="O485" s="57" t="s">
        <v>1555</v>
      </c>
      <c r="P485" s="57" t="s">
        <v>1583</v>
      </c>
    </row>
    <row r="486" spans="1:16" ht="13.5" thickBot="1" x14ac:dyDescent="0.25">
      <c r="A486" s="19" t="str">
        <f t="shared" si="42"/>
        <v> AOEB 9 </v>
      </c>
      <c r="B486" s="6" t="str">
        <f t="shared" si="43"/>
        <v>I</v>
      </c>
      <c r="C486" s="19">
        <f t="shared" si="44"/>
        <v>51798.652399999999</v>
      </c>
      <c r="D486" s="21" t="str">
        <f t="shared" si="45"/>
        <v>vis</v>
      </c>
      <c r="E486" s="54">
        <f>VLOOKUP(C486,Active!C$21:E$970,3,FALSE)</f>
        <v>10254.996974178692</v>
      </c>
      <c r="F486" s="6" t="s">
        <v>229</v>
      </c>
      <c r="G486" s="21" t="str">
        <f t="shared" si="46"/>
        <v>51798.6524</v>
      </c>
      <c r="H486" s="19">
        <f t="shared" si="47"/>
        <v>10255</v>
      </c>
      <c r="I486" s="55" t="s">
        <v>1584</v>
      </c>
      <c r="J486" s="56" t="s">
        <v>1585</v>
      </c>
      <c r="K486" s="55">
        <v>10255</v>
      </c>
      <c r="L486" s="55" t="s">
        <v>1586</v>
      </c>
      <c r="M486" s="56" t="s">
        <v>1587</v>
      </c>
      <c r="N486" s="56" t="s">
        <v>1588</v>
      </c>
      <c r="O486" s="57" t="s">
        <v>1589</v>
      </c>
      <c r="P486" s="57" t="s">
        <v>1493</v>
      </c>
    </row>
    <row r="487" spans="1:16" ht="13.5" thickBot="1" x14ac:dyDescent="0.25">
      <c r="A487" s="19" t="str">
        <f t="shared" si="42"/>
        <v>VSB 39 </v>
      </c>
      <c r="B487" s="6" t="str">
        <f t="shared" si="43"/>
        <v>I</v>
      </c>
      <c r="C487" s="19">
        <f t="shared" si="44"/>
        <v>52200.932000000001</v>
      </c>
      <c r="D487" s="21" t="str">
        <f t="shared" si="45"/>
        <v>vis</v>
      </c>
      <c r="E487" s="54">
        <f>VLOOKUP(C487,Active!C$21:E$970,3,FALSE)</f>
        <v>10373.992803265432</v>
      </c>
      <c r="F487" s="6" t="s">
        <v>229</v>
      </c>
      <c r="G487" s="21" t="str">
        <f t="shared" si="46"/>
        <v>52200.932</v>
      </c>
      <c r="H487" s="19">
        <f t="shared" si="47"/>
        <v>10374</v>
      </c>
      <c r="I487" s="55" t="s">
        <v>1590</v>
      </c>
      <c r="J487" s="56" t="s">
        <v>1591</v>
      </c>
      <c r="K487" s="55">
        <v>10374</v>
      </c>
      <c r="L487" s="55" t="s">
        <v>499</v>
      </c>
      <c r="M487" s="56" t="s">
        <v>259</v>
      </c>
      <c r="N487" s="56"/>
      <c r="O487" s="57" t="s">
        <v>1592</v>
      </c>
      <c r="P487" s="58" t="s">
        <v>1593</v>
      </c>
    </row>
    <row r="488" spans="1:16" ht="13.5" thickBot="1" x14ac:dyDescent="0.25">
      <c r="A488" s="19" t="str">
        <f t="shared" si="42"/>
        <v>BAVM 171 </v>
      </c>
      <c r="B488" s="6" t="str">
        <f t="shared" si="43"/>
        <v>I</v>
      </c>
      <c r="C488" s="19">
        <f t="shared" si="44"/>
        <v>52863.54</v>
      </c>
      <c r="D488" s="21" t="str">
        <f t="shared" si="45"/>
        <v>vis</v>
      </c>
      <c r="E488" s="54">
        <f>VLOOKUP(C488,Active!C$21:E$970,3,FALSE)</f>
        <v>10569.994758918921</v>
      </c>
      <c r="F488" s="6" t="s">
        <v>229</v>
      </c>
      <c r="G488" s="21" t="str">
        <f t="shared" si="46"/>
        <v>52863.54</v>
      </c>
      <c r="H488" s="19">
        <f t="shared" si="47"/>
        <v>10570</v>
      </c>
      <c r="I488" s="55" t="s">
        <v>1594</v>
      </c>
      <c r="J488" s="56" t="s">
        <v>1595</v>
      </c>
      <c r="K488" s="55">
        <v>10570</v>
      </c>
      <c r="L488" s="55" t="s">
        <v>1596</v>
      </c>
      <c r="M488" s="56" t="s">
        <v>259</v>
      </c>
      <c r="N488" s="56"/>
      <c r="O488" s="57" t="s">
        <v>1575</v>
      </c>
      <c r="P488" s="58" t="s">
        <v>1597</v>
      </c>
    </row>
    <row r="489" spans="1:16" ht="13.5" thickBot="1" x14ac:dyDescent="0.25">
      <c r="A489" s="19" t="str">
        <f t="shared" si="42"/>
        <v> AOEB 9 </v>
      </c>
      <c r="B489" s="6" t="str">
        <f t="shared" si="43"/>
        <v>I</v>
      </c>
      <c r="C489" s="19">
        <f t="shared" si="44"/>
        <v>52934.535799999998</v>
      </c>
      <c r="D489" s="21" t="str">
        <f t="shared" si="45"/>
        <v>vis</v>
      </c>
      <c r="E489" s="54">
        <f>VLOOKUP(C489,Active!C$21:E$970,3,FALSE)</f>
        <v>10590.99558541541</v>
      </c>
      <c r="F489" s="6" t="s">
        <v>229</v>
      </c>
      <c r="G489" s="21" t="str">
        <f t="shared" si="46"/>
        <v>52934.5358</v>
      </c>
      <c r="H489" s="19">
        <f t="shared" si="47"/>
        <v>10591</v>
      </c>
      <c r="I489" s="55" t="s">
        <v>1598</v>
      </c>
      <c r="J489" s="56" t="s">
        <v>1599</v>
      </c>
      <c r="K489" s="55">
        <v>10591</v>
      </c>
      <c r="L489" s="55" t="s">
        <v>1384</v>
      </c>
      <c r="M489" s="56" t="s">
        <v>1587</v>
      </c>
      <c r="N489" s="56" t="s">
        <v>1588</v>
      </c>
      <c r="O489" s="57" t="s">
        <v>1600</v>
      </c>
      <c r="P489" s="57" t="s">
        <v>1493</v>
      </c>
    </row>
    <row r="490" spans="1:16" ht="13.5" thickBot="1" x14ac:dyDescent="0.25">
      <c r="A490" s="19" t="str">
        <f t="shared" si="42"/>
        <v> AOEB 12 </v>
      </c>
      <c r="B490" s="6" t="str">
        <f t="shared" si="43"/>
        <v>I</v>
      </c>
      <c r="C490" s="19">
        <f t="shared" si="44"/>
        <v>53238.792999999998</v>
      </c>
      <c r="D490" s="21" t="str">
        <f t="shared" si="45"/>
        <v>vis</v>
      </c>
      <c r="E490" s="54">
        <f>VLOOKUP(C490,Active!C$21:E$970,3,FALSE)</f>
        <v>10680.996017377678</v>
      </c>
      <c r="F490" s="6" t="s">
        <v>229</v>
      </c>
      <c r="G490" s="21" t="str">
        <f t="shared" si="46"/>
        <v>53238.793</v>
      </c>
      <c r="H490" s="19">
        <f t="shared" si="47"/>
        <v>10681</v>
      </c>
      <c r="I490" s="55" t="s">
        <v>1601</v>
      </c>
      <c r="J490" s="56" t="s">
        <v>1602</v>
      </c>
      <c r="K490" s="55">
        <v>10681</v>
      </c>
      <c r="L490" s="55" t="s">
        <v>663</v>
      </c>
      <c r="M490" s="56" t="s">
        <v>259</v>
      </c>
      <c r="N490" s="56"/>
      <c r="O490" s="57" t="s">
        <v>1130</v>
      </c>
      <c r="P490" s="57" t="s">
        <v>1603</v>
      </c>
    </row>
    <row r="491" spans="1:16" ht="13.5" thickBot="1" x14ac:dyDescent="0.25">
      <c r="A491" s="19" t="str">
        <f t="shared" si="42"/>
        <v> AOEB 12 </v>
      </c>
      <c r="B491" s="6" t="str">
        <f t="shared" si="43"/>
        <v>I</v>
      </c>
      <c r="C491" s="19">
        <f t="shared" si="44"/>
        <v>53610.659099999997</v>
      </c>
      <c r="D491" s="21" t="str">
        <f t="shared" si="45"/>
        <v>vis</v>
      </c>
      <c r="E491" s="54">
        <f>VLOOKUP(C491,Active!C$21:E$970,3,FALSE)</f>
        <v>10790.995417990463</v>
      </c>
      <c r="F491" s="6" t="s">
        <v>229</v>
      </c>
      <c r="G491" s="21" t="str">
        <f t="shared" si="46"/>
        <v>53610.6591</v>
      </c>
      <c r="H491" s="19">
        <f t="shared" si="47"/>
        <v>10791</v>
      </c>
      <c r="I491" s="55" t="s">
        <v>1604</v>
      </c>
      <c r="J491" s="56" t="s">
        <v>1605</v>
      </c>
      <c r="K491" s="55">
        <v>10791</v>
      </c>
      <c r="L491" s="55" t="s">
        <v>1606</v>
      </c>
      <c r="M491" s="56" t="s">
        <v>1587</v>
      </c>
      <c r="N491" s="56" t="s">
        <v>1588</v>
      </c>
      <c r="O491" s="57" t="s">
        <v>1130</v>
      </c>
      <c r="P491" s="57" t="s">
        <v>1603</v>
      </c>
    </row>
    <row r="492" spans="1:16" ht="13.5" thickBot="1" x14ac:dyDescent="0.25">
      <c r="A492" s="19" t="str">
        <f t="shared" si="42"/>
        <v>BAVM 192 </v>
      </c>
      <c r="B492" s="6" t="str">
        <f t="shared" si="43"/>
        <v>I</v>
      </c>
      <c r="C492" s="19">
        <f t="shared" si="44"/>
        <v>53651.231</v>
      </c>
      <c r="D492" s="21" t="str">
        <f t="shared" si="45"/>
        <v>vis</v>
      </c>
      <c r="E492" s="54">
        <f>VLOOKUP(C492,Active!C$21:E$970,3,FALSE)</f>
        <v>10802.996739653619</v>
      </c>
      <c r="F492" s="6" t="s">
        <v>229</v>
      </c>
      <c r="G492" s="21" t="str">
        <f t="shared" si="46"/>
        <v>53651.231</v>
      </c>
      <c r="H492" s="19">
        <f t="shared" si="47"/>
        <v>10803</v>
      </c>
      <c r="I492" s="55" t="s">
        <v>1607</v>
      </c>
      <c r="J492" s="56" t="s">
        <v>1608</v>
      </c>
      <c r="K492" s="55">
        <v>10803</v>
      </c>
      <c r="L492" s="55" t="s">
        <v>341</v>
      </c>
      <c r="M492" s="56" t="s">
        <v>259</v>
      </c>
      <c r="N492" s="56"/>
      <c r="O492" s="57" t="s">
        <v>1575</v>
      </c>
      <c r="P492" s="58" t="s">
        <v>1609</v>
      </c>
    </row>
    <row r="493" spans="1:16" ht="13.5" thickBot="1" x14ac:dyDescent="0.25">
      <c r="A493" s="19" t="str">
        <f t="shared" si="42"/>
        <v> AOEB 12 </v>
      </c>
      <c r="B493" s="6" t="str">
        <f t="shared" si="43"/>
        <v>I</v>
      </c>
      <c r="C493" s="19">
        <f t="shared" si="44"/>
        <v>53931.818099999997</v>
      </c>
      <c r="D493" s="21" t="str">
        <f t="shared" si="45"/>
        <v>vis</v>
      </c>
      <c r="E493" s="54">
        <f>VLOOKUP(C493,Active!C$21:E$970,3,FALSE)</f>
        <v>10885.995466398754</v>
      </c>
      <c r="F493" s="6" t="s">
        <v>229</v>
      </c>
      <c r="G493" s="21" t="str">
        <f t="shared" si="46"/>
        <v>53931.8181</v>
      </c>
      <c r="H493" s="19">
        <f t="shared" si="47"/>
        <v>10886</v>
      </c>
      <c r="I493" s="55" t="s">
        <v>1610</v>
      </c>
      <c r="J493" s="56" t="s">
        <v>1611</v>
      </c>
      <c r="K493" s="55">
        <v>10886</v>
      </c>
      <c r="L493" s="55" t="s">
        <v>1612</v>
      </c>
      <c r="M493" s="56" t="s">
        <v>1587</v>
      </c>
      <c r="N493" s="56" t="s">
        <v>1588</v>
      </c>
      <c r="O493" s="57" t="s">
        <v>1130</v>
      </c>
      <c r="P493" s="57" t="s">
        <v>1603</v>
      </c>
    </row>
    <row r="494" spans="1:16" ht="13.5" thickBot="1" x14ac:dyDescent="0.25">
      <c r="A494" s="19" t="str">
        <f t="shared" si="42"/>
        <v> AOEB 12 </v>
      </c>
      <c r="B494" s="6" t="str">
        <f t="shared" si="43"/>
        <v>I</v>
      </c>
      <c r="C494" s="19">
        <f t="shared" si="44"/>
        <v>54303.686999999998</v>
      </c>
      <c r="D494" s="21" t="str">
        <f t="shared" si="45"/>
        <v>vis</v>
      </c>
      <c r="E494" s="54">
        <f>VLOOKUP(C494,Active!C$21:E$970,3,FALSE)</f>
        <v>10995.995695262143</v>
      </c>
      <c r="F494" s="6" t="s">
        <v>229</v>
      </c>
      <c r="G494" s="21" t="str">
        <f t="shared" si="46"/>
        <v>54303.6870</v>
      </c>
      <c r="H494" s="19">
        <f t="shared" si="47"/>
        <v>10996</v>
      </c>
      <c r="I494" s="55" t="s">
        <v>1613</v>
      </c>
      <c r="J494" s="56" t="s">
        <v>1614</v>
      </c>
      <c r="K494" s="55">
        <v>10996</v>
      </c>
      <c r="L494" s="55" t="s">
        <v>1615</v>
      </c>
      <c r="M494" s="56" t="s">
        <v>1587</v>
      </c>
      <c r="N494" s="56" t="s">
        <v>1588</v>
      </c>
      <c r="O494" s="57" t="s">
        <v>1130</v>
      </c>
      <c r="P494" s="57" t="s">
        <v>1603</v>
      </c>
    </row>
    <row r="495" spans="1:16" ht="13.5" thickBot="1" x14ac:dyDescent="0.25">
      <c r="A495" s="19" t="str">
        <f t="shared" si="42"/>
        <v> AOEB 12 </v>
      </c>
      <c r="B495" s="6" t="str">
        <f t="shared" si="43"/>
        <v>I</v>
      </c>
      <c r="C495" s="19">
        <f t="shared" si="44"/>
        <v>54303.688999999998</v>
      </c>
      <c r="D495" s="21" t="str">
        <f t="shared" si="45"/>
        <v>vis</v>
      </c>
      <c r="E495" s="54">
        <f>VLOOKUP(C495,Active!C$21:E$970,3,FALSE)</f>
        <v>10995.99628686972</v>
      </c>
      <c r="F495" s="6" t="s">
        <v>229</v>
      </c>
      <c r="G495" s="21" t="str">
        <f t="shared" si="46"/>
        <v>54303.689</v>
      </c>
      <c r="H495" s="19">
        <f t="shared" si="47"/>
        <v>10996</v>
      </c>
      <c r="I495" s="55" t="s">
        <v>1616</v>
      </c>
      <c r="J495" s="56" t="s">
        <v>1617</v>
      </c>
      <c r="K495" s="55">
        <v>10996</v>
      </c>
      <c r="L495" s="55" t="s">
        <v>663</v>
      </c>
      <c r="M495" s="56" t="s">
        <v>259</v>
      </c>
      <c r="N495" s="56"/>
      <c r="O495" s="57" t="s">
        <v>1518</v>
      </c>
      <c r="P495" s="57" t="s">
        <v>1603</v>
      </c>
    </row>
    <row r="496" spans="1:16" ht="13.5" thickBot="1" x14ac:dyDescent="0.25">
      <c r="A496" s="19" t="str">
        <f t="shared" si="42"/>
        <v>VSB 46 </v>
      </c>
      <c r="B496" s="6" t="str">
        <f t="shared" si="43"/>
        <v>I</v>
      </c>
      <c r="C496" s="19">
        <f t="shared" si="44"/>
        <v>54394.964999999997</v>
      </c>
      <c r="D496" s="21" t="str">
        <f t="shared" si="45"/>
        <v>vis</v>
      </c>
      <c r="E496" s="54">
        <f>VLOOKUP(C496,Active!C$21:E$970,3,FALSE)</f>
        <v>11022.996073326007</v>
      </c>
      <c r="F496" s="6" t="s">
        <v>229</v>
      </c>
      <c r="G496" s="21" t="str">
        <f t="shared" si="46"/>
        <v>54394.965</v>
      </c>
      <c r="H496" s="19">
        <f t="shared" si="47"/>
        <v>11023</v>
      </c>
      <c r="I496" s="55" t="s">
        <v>1618</v>
      </c>
      <c r="J496" s="56" t="s">
        <v>1619</v>
      </c>
      <c r="K496" s="55">
        <v>11023</v>
      </c>
      <c r="L496" s="55" t="s">
        <v>663</v>
      </c>
      <c r="M496" s="56" t="s">
        <v>259</v>
      </c>
      <c r="N496" s="56"/>
      <c r="O496" s="57" t="s">
        <v>1439</v>
      </c>
      <c r="P496" s="58" t="s">
        <v>1620</v>
      </c>
    </row>
    <row r="497" spans="1:16" ht="13.5" thickBot="1" x14ac:dyDescent="0.25">
      <c r="A497" s="19" t="str">
        <f t="shared" si="42"/>
        <v>BAVM 212 </v>
      </c>
      <c r="B497" s="6" t="str">
        <f t="shared" si="43"/>
        <v>II</v>
      </c>
      <c r="C497" s="19">
        <f t="shared" si="44"/>
        <v>54697.541700000002</v>
      </c>
      <c r="D497" s="21" t="str">
        <f t="shared" si="45"/>
        <v>vis</v>
      </c>
      <c r="E497" s="54">
        <f>VLOOKUP(C497,Active!C$21:E$970,3,FALSE)</f>
        <v>11112.499407024336</v>
      </c>
      <c r="F497" s="6" t="s">
        <v>229</v>
      </c>
      <c r="G497" s="21" t="str">
        <f t="shared" si="46"/>
        <v>54697.5417</v>
      </c>
      <c r="H497" s="19">
        <f t="shared" si="47"/>
        <v>11112.5</v>
      </c>
      <c r="I497" s="55" t="s">
        <v>1628</v>
      </c>
      <c r="J497" s="56" t="s">
        <v>1629</v>
      </c>
      <c r="K497" s="55">
        <v>11112.5</v>
      </c>
      <c r="L497" s="55" t="s">
        <v>1630</v>
      </c>
      <c r="M497" s="56" t="s">
        <v>1587</v>
      </c>
      <c r="N497" s="56" t="s">
        <v>1631</v>
      </c>
      <c r="O497" s="57" t="s">
        <v>1632</v>
      </c>
      <c r="P497" s="58" t="s">
        <v>1633</v>
      </c>
    </row>
    <row r="498" spans="1:16" ht="13.5" thickBot="1" x14ac:dyDescent="0.25">
      <c r="A498" s="19" t="str">
        <f t="shared" si="42"/>
        <v>BAVM 212 </v>
      </c>
      <c r="B498" s="6" t="str">
        <f t="shared" si="43"/>
        <v>II</v>
      </c>
      <c r="C498" s="19">
        <f t="shared" si="44"/>
        <v>55042.3649</v>
      </c>
      <c r="D498" s="21" t="str">
        <f t="shared" si="45"/>
        <v>vis</v>
      </c>
      <c r="E498" s="54">
        <f>VLOOKUP(C498,Active!C$21:E$970,3,FALSE)</f>
        <v>11214.499415407414</v>
      </c>
      <c r="F498" s="6" t="s">
        <v>229</v>
      </c>
      <c r="G498" s="21" t="str">
        <f t="shared" si="46"/>
        <v>55042.3649</v>
      </c>
      <c r="H498" s="19">
        <f t="shared" si="47"/>
        <v>11214.5</v>
      </c>
      <c r="I498" s="55" t="s">
        <v>1644</v>
      </c>
      <c r="J498" s="56" t="s">
        <v>1645</v>
      </c>
      <c r="K498" s="55" t="s">
        <v>1646</v>
      </c>
      <c r="L498" s="55" t="s">
        <v>1630</v>
      </c>
      <c r="M498" s="56" t="s">
        <v>1587</v>
      </c>
      <c r="N498" s="56" t="s">
        <v>1631</v>
      </c>
      <c r="O498" s="57" t="s">
        <v>1632</v>
      </c>
      <c r="P498" s="58" t="s">
        <v>1633</v>
      </c>
    </row>
    <row r="499" spans="1:16" ht="13.5" thickBot="1" x14ac:dyDescent="0.25">
      <c r="A499" s="19" t="str">
        <f t="shared" si="42"/>
        <v>VSB 50 </v>
      </c>
      <c r="B499" s="6" t="str">
        <f t="shared" si="43"/>
        <v>I</v>
      </c>
      <c r="C499" s="19">
        <f t="shared" si="44"/>
        <v>55087.995000000003</v>
      </c>
      <c r="D499" s="21" t="str">
        <f t="shared" si="45"/>
        <v>vis</v>
      </c>
      <c r="E499" s="54">
        <f>VLOOKUP(C499,Active!C$21:E$970,3,FALSE)</f>
        <v>11227.99697178564</v>
      </c>
      <c r="F499" s="6" t="s">
        <v>229</v>
      </c>
      <c r="G499" s="21" t="str">
        <f t="shared" si="46"/>
        <v>55087.995</v>
      </c>
      <c r="H499" s="19">
        <f t="shared" si="47"/>
        <v>11228</v>
      </c>
      <c r="I499" s="55" t="s">
        <v>1651</v>
      </c>
      <c r="J499" s="56" t="s">
        <v>1652</v>
      </c>
      <c r="K499" s="55" t="s">
        <v>1653</v>
      </c>
      <c r="L499" s="55" t="s">
        <v>732</v>
      </c>
      <c r="M499" s="56" t="s">
        <v>259</v>
      </c>
      <c r="N499" s="56"/>
      <c r="O499" s="57" t="s">
        <v>1439</v>
      </c>
      <c r="P499" s="58" t="s">
        <v>1654</v>
      </c>
    </row>
    <row r="500" spans="1:16" ht="13.5" thickBot="1" x14ac:dyDescent="0.25">
      <c r="A500" s="19" t="str">
        <f t="shared" si="42"/>
        <v>OEJV 0137 </v>
      </c>
      <c r="B500" s="6" t="str">
        <f t="shared" si="43"/>
        <v>I</v>
      </c>
      <c r="C500" s="19">
        <f t="shared" si="44"/>
        <v>55429.4251</v>
      </c>
      <c r="D500" s="21" t="str">
        <f t="shared" si="45"/>
        <v>vis</v>
      </c>
      <c r="E500" s="54" t="e">
        <f>VLOOKUP(C500,Active!C$21:E$970,3,FALSE)</f>
        <v>#N/A</v>
      </c>
      <c r="F500" s="6" t="s">
        <v>229</v>
      </c>
      <c r="G500" s="21" t="str">
        <f t="shared" si="46"/>
        <v>55429.4251</v>
      </c>
      <c r="H500" s="19">
        <f t="shared" si="47"/>
        <v>11329</v>
      </c>
      <c r="I500" s="55" t="s">
        <v>1655</v>
      </c>
      <c r="J500" s="56" t="s">
        <v>1656</v>
      </c>
      <c r="K500" s="55" t="s">
        <v>1657</v>
      </c>
      <c r="L500" s="55" t="s">
        <v>1658</v>
      </c>
      <c r="M500" s="56" t="s">
        <v>259</v>
      </c>
      <c r="N500" s="56"/>
      <c r="O500" s="57" t="s">
        <v>1659</v>
      </c>
      <c r="P500" s="58" t="s">
        <v>1660</v>
      </c>
    </row>
    <row r="501" spans="1:16" ht="13.5" thickBot="1" x14ac:dyDescent="0.25">
      <c r="A501" s="19" t="str">
        <f t="shared" si="42"/>
        <v>BAVM 218 </v>
      </c>
      <c r="B501" s="6" t="str">
        <f t="shared" si="43"/>
        <v>I</v>
      </c>
      <c r="C501" s="19">
        <f t="shared" si="44"/>
        <v>55429.438000000002</v>
      </c>
      <c r="D501" s="21" t="str">
        <f t="shared" si="45"/>
        <v>vis</v>
      </c>
      <c r="E501" s="54">
        <f>VLOOKUP(C501,Active!C$21:E$970,3,FALSE)</f>
        <v>11328.997104208122</v>
      </c>
      <c r="F501" s="6" t="s">
        <v>229</v>
      </c>
      <c r="G501" s="21" t="str">
        <f t="shared" si="46"/>
        <v>55429.438</v>
      </c>
      <c r="H501" s="19">
        <f t="shared" si="47"/>
        <v>11329</v>
      </c>
      <c r="I501" s="55" t="s">
        <v>1661</v>
      </c>
      <c r="J501" s="56" t="s">
        <v>1662</v>
      </c>
      <c r="K501" s="55" t="s">
        <v>1657</v>
      </c>
      <c r="L501" s="55" t="s">
        <v>732</v>
      </c>
      <c r="M501" s="56" t="s">
        <v>259</v>
      </c>
      <c r="N501" s="56"/>
      <c r="O501" s="57" t="s">
        <v>1663</v>
      </c>
      <c r="P501" s="58" t="s">
        <v>1664</v>
      </c>
    </row>
    <row r="502" spans="1:16" ht="13.5" thickBot="1" x14ac:dyDescent="0.25">
      <c r="A502" s="19" t="str">
        <f t="shared" si="42"/>
        <v>BAVM 225 </v>
      </c>
      <c r="B502" s="6" t="str">
        <f t="shared" si="43"/>
        <v>I</v>
      </c>
      <c r="C502" s="19">
        <f t="shared" si="44"/>
        <v>55828.355900000002</v>
      </c>
      <c r="D502" s="21" t="str">
        <f t="shared" si="45"/>
        <v>vis</v>
      </c>
      <c r="E502" s="54">
        <f>VLOOKUP(C502,Active!C$21:E$970,3,FALSE)</f>
        <v>11446.998529704319</v>
      </c>
      <c r="F502" s="6" t="s">
        <v>229</v>
      </c>
      <c r="G502" s="21" t="str">
        <f t="shared" si="46"/>
        <v>55828.3559</v>
      </c>
      <c r="H502" s="19">
        <f t="shared" si="47"/>
        <v>11447</v>
      </c>
      <c r="I502" s="55" t="s">
        <v>1674</v>
      </c>
      <c r="J502" s="56" t="s">
        <v>1675</v>
      </c>
      <c r="K502" s="55" t="s">
        <v>1676</v>
      </c>
      <c r="L502" s="55" t="s">
        <v>1677</v>
      </c>
      <c r="M502" s="56" t="s">
        <v>1587</v>
      </c>
      <c r="N502" s="56" t="s">
        <v>1631</v>
      </c>
      <c r="O502" s="57" t="s">
        <v>1632</v>
      </c>
      <c r="P502" s="58" t="s">
        <v>1678</v>
      </c>
    </row>
    <row r="503" spans="1:16" ht="13.5" thickBot="1" x14ac:dyDescent="0.25">
      <c r="A503" s="19" t="str">
        <f t="shared" si="42"/>
        <v>BAVM 225 </v>
      </c>
      <c r="B503" s="6" t="str">
        <f t="shared" si="43"/>
        <v>II</v>
      </c>
      <c r="C503" s="19">
        <f t="shared" si="44"/>
        <v>55850.341999999997</v>
      </c>
      <c r="D503" s="21" t="str">
        <f t="shared" si="45"/>
        <v>vis</v>
      </c>
      <c r="E503" s="54">
        <f>VLOOKUP(C503,Active!C$21:E$970,3,FALSE)</f>
        <v>11453.502101344251</v>
      </c>
      <c r="F503" s="6" t="s">
        <v>229</v>
      </c>
      <c r="G503" s="21" t="str">
        <f t="shared" si="46"/>
        <v>55850.342</v>
      </c>
      <c r="H503" s="19">
        <f t="shared" si="47"/>
        <v>11453.5</v>
      </c>
      <c r="I503" s="55" t="s">
        <v>1679</v>
      </c>
      <c r="J503" s="56" t="s">
        <v>1680</v>
      </c>
      <c r="K503" s="55" t="s">
        <v>1681</v>
      </c>
      <c r="L503" s="55" t="s">
        <v>294</v>
      </c>
      <c r="M503" s="56" t="s">
        <v>1587</v>
      </c>
      <c r="N503" s="56" t="s">
        <v>1631</v>
      </c>
      <c r="O503" s="57" t="s">
        <v>1632</v>
      </c>
      <c r="P503" s="58" t="s">
        <v>1678</v>
      </c>
    </row>
    <row r="504" spans="1:16" x14ac:dyDescent="0.2">
      <c r="B504" s="6"/>
      <c r="F504" s="6"/>
    </row>
    <row r="505" spans="1:16" x14ac:dyDescent="0.2">
      <c r="B505" s="6"/>
      <c r="F505" s="6"/>
    </row>
    <row r="506" spans="1:16" x14ac:dyDescent="0.2">
      <c r="B506" s="6"/>
      <c r="F506" s="6"/>
    </row>
    <row r="507" spans="1:16" x14ac:dyDescent="0.2">
      <c r="B507" s="6"/>
      <c r="F507" s="6"/>
    </row>
    <row r="508" spans="1:16" x14ac:dyDescent="0.2">
      <c r="B508" s="6"/>
      <c r="F508" s="6"/>
    </row>
    <row r="509" spans="1:16" x14ac:dyDescent="0.2">
      <c r="B509" s="6"/>
      <c r="F509" s="6"/>
    </row>
    <row r="510" spans="1:16" x14ac:dyDescent="0.2">
      <c r="B510" s="6"/>
      <c r="F510" s="6"/>
    </row>
    <row r="511" spans="1:16" x14ac:dyDescent="0.2">
      <c r="B511" s="6"/>
      <c r="F511" s="6"/>
    </row>
    <row r="512" spans="1:16" x14ac:dyDescent="0.2">
      <c r="B512" s="6"/>
      <c r="F512" s="6"/>
    </row>
    <row r="513" spans="2:6" x14ac:dyDescent="0.2">
      <c r="B513" s="6"/>
      <c r="F513" s="6"/>
    </row>
    <row r="514" spans="2:6" x14ac:dyDescent="0.2">
      <c r="B514" s="6"/>
      <c r="F514" s="6"/>
    </row>
    <row r="515" spans="2:6" x14ac:dyDescent="0.2">
      <c r="B515" s="6"/>
      <c r="F515" s="6"/>
    </row>
    <row r="516" spans="2:6" x14ac:dyDescent="0.2">
      <c r="B516" s="6"/>
      <c r="F516" s="6"/>
    </row>
    <row r="517" spans="2:6" x14ac:dyDescent="0.2">
      <c r="B517" s="6"/>
      <c r="F517" s="6"/>
    </row>
    <row r="518" spans="2:6" x14ac:dyDescent="0.2">
      <c r="B518" s="6"/>
      <c r="F518" s="6"/>
    </row>
    <row r="519" spans="2:6" x14ac:dyDescent="0.2">
      <c r="B519" s="6"/>
      <c r="F519" s="6"/>
    </row>
    <row r="520" spans="2:6" x14ac:dyDescent="0.2">
      <c r="B520" s="6"/>
      <c r="F520" s="6"/>
    </row>
    <row r="521" spans="2:6" x14ac:dyDescent="0.2">
      <c r="B521" s="6"/>
      <c r="F521" s="6"/>
    </row>
    <row r="522" spans="2:6" x14ac:dyDescent="0.2">
      <c r="B522" s="6"/>
      <c r="F522" s="6"/>
    </row>
    <row r="523" spans="2:6" x14ac:dyDescent="0.2">
      <c r="B523" s="6"/>
      <c r="F523" s="6"/>
    </row>
    <row r="524" spans="2:6" x14ac:dyDescent="0.2">
      <c r="B524" s="6"/>
      <c r="F524" s="6"/>
    </row>
    <row r="525" spans="2:6" x14ac:dyDescent="0.2">
      <c r="B525" s="6"/>
      <c r="F525" s="6"/>
    </row>
    <row r="526" spans="2:6" x14ac:dyDescent="0.2">
      <c r="B526" s="6"/>
      <c r="F526" s="6"/>
    </row>
    <row r="527" spans="2:6" x14ac:dyDescent="0.2">
      <c r="B527" s="6"/>
      <c r="F527" s="6"/>
    </row>
    <row r="528" spans="2:6" x14ac:dyDescent="0.2">
      <c r="B528" s="6"/>
      <c r="F528" s="6"/>
    </row>
    <row r="529" spans="2:6" x14ac:dyDescent="0.2">
      <c r="B529" s="6"/>
      <c r="F529" s="6"/>
    </row>
    <row r="530" spans="2:6" x14ac:dyDescent="0.2">
      <c r="B530" s="6"/>
      <c r="F530" s="6"/>
    </row>
    <row r="531" spans="2:6" x14ac:dyDescent="0.2">
      <c r="B531" s="6"/>
      <c r="F531" s="6"/>
    </row>
    <row r="532" spans="2:6" x14ac:dyDescent="0.2">
      <c r="B532" s="6"/>
      <c r="F532" s="6"/>
    </row>
    <row r="533" spans="2:6" x14ac:dyDescent="0.2">
      <c r="B533" s="6"/>
      <c r="F533" s="6"/>
    </row>
    <row r="534" spans="2:6" x14ac:dyDescent="0.2">
      <c r="B534" s="6"/>
      <c r="F534" s="6"/>
    </row>
    <row r="535" spans="2:6" x14ac:dyDescent="0.2">
      <c r="B535" s="6"/>
      <c r="F535" s="6"/>
    </row>
    <row r="536" spans="2:6" x14ac:dyDescent="0.2">
      <c r="B536" s="6"/>
      <c r="F536" s="6"/>
    </row>
    <row r="537" spans="2:6" x14ac:dyDescent="0.2">
      <c r="B537" s="6"/>
      <c r="F537" s="6"/>
    </row>
    <row r="538" spans="2:6" x14ac:dyDescent="0.2">
      <c r="B538" s="6"/>
      <c r="F538" s="6"/>
    </row>
    <row r="539" spans="2:6" x14ac:dyDescent="0.2">
      <c r="B539" s="6"/>
      <c r="F539" s="6"/>
    </row>
    <row r="540" spans="2:6" x14ac:dyDescent="0.2">
      <c r="B540" s="6"/>
      <c r="F540" s="6"/>
    </row>
    <row r="541" spans="2:6" x14ac:dyDescent="0.2">
      <c r="B541" s="6"/>
      <c r="F541" s="6"/>
    </row>
    <row r="542" spans="2:6" x14ac:dyDescent="0.2">
      <c r="B542" s="6"/>
      <c r="F542" s="6"/>
    </row>
    <row r="543" spans="2:6" x14ac:dyDescent="0.2">
      <c r="B543" s="6"/>
      <c r="F543" s="6"/>
    </row>
    <row r="544" spans="2:6" x14ac:dyDescent="0.2">
      <c r="B544" s="6"/>
      <c r="F544" s="6"/>
    </row>
    <row r="545" spans="2:6" x14ac:dyDescent="0.2">
      <c r="B545" s="6"/>
      <c r="F545" s="6"/>
    </row>
    <row r="546" spans="2:6" x14ac:dyDescent="0.2">
      <c r="B546" s="6"/>
      <c r="F546" s="6"/>
    </row>
    <row r="547" spans="2:6" x14ac:dyDescent="0.2">
      <c r="B547" s="6"/>
      <c r="F547" s="6"/>
    </row>
    <row r="548" spans="2:6" x14ac:dyDescent="0.2">
      <c r="B548" s="6"/>
      <c r="F548" s="6"/>
    </row>
    <row r="549" spans="2:6" x14ac:dyDescent="0.2">
      <c r="B549" s="6"/>
      <c r="F549" s="6"/>
    </row>
    <row r="550" spans="2:6" x14ac:dyDescent="0.2">
      <c r="B550" s="6"/>
      <c r="F550" s="6"/>
    </row>
    <row r="551" spans="2:6" x14ac:dyDescent="0.2">
      <c r="B551" s="6"/>
      <c r="F551" s="6"/>
    </row>
    <row r="552" spans="2:6" x14ac:dyDescent="0.2">
      <c r="B552" s="6"/>
      <c r="F552" s="6"/>
    </row>
    <row r="553" spans="2:6" x14ac:dyDescent="0.2">
      <c r="B553" s="6"/>
      <c r="F553" s="6"/>
    </row>
    <row r="554" spans="2:6" x14ac:dyDescent="0.2">
      <c r="B554" s="6"/>
      <c r="F554" s="6"/>
    </row>
    <row r="555" spans="2:6" x14ac:dyDescent="0.2">
      <c r="B555" s="6"/>
      <c r="F555" s="6"/>
    </row>
    <row r="556" spans="2:6" x14ac:dyDescent="0.2">
      <c r="B556" s="6"/>
      <c r="F556" s="6"/>
    </row>
    <row r="557" spans="2:6" x14ac:dyDescent="0.2">
      <c r="B557" s="6"/>
      <c r="F557" s="6"/>
    </row>
    <row r="558" spans="2:6" x14ac:dyDescent="0.2">
      <c r="B558" s="6"/>
      <c r="F558" s="6"/>
    </row>
    <row r="559" spans="2:6" x14ac:dyDescent="0.2">
      <c r="B559" s="6"/>
      <c r="F559" s="6"/>
    </row>
    <row r="560" spans="2:6" x14ac:dyDescent="0.2">
      <c r="B560" s="6"/>
      <c r="F560" s="6"/>
    </row>
    <row r="561" spans="2:6" x14ac:dyDescent="0.2">
      <c r="B561" s="6"/>
      <c r="F561" s="6"/>
    </row>
    <row r="562" spans="2:6" x14ac:dyDescent="0.2">
      <c r="B562" s="6"/>
      <c r="F562" s="6"/>
    </row>
    <row r="563" spans="2:6" x14ac:dyDescent="0.2">
      <c r="B563" s="6"/>
      <c r="F563" s="6"/>
    </row>
    <row r="564" spans="2:6" x14ac:dyDescent="0.2">
      <c r="B564" s="6"/>
      <c r="F564" s="6"/>
    </row>
    <row r="565" spans="2:6" x14ac:dyDescent="0.2">
      <c r="B565" s="6"/>
      <c r="F565" s="6"/>
    </row>
    <row r="566" spans="2:6" x14ac:dyDescent="0.2">
      <c r="B566" s="6"/>
      <c r="F566" s="6"/>
    </row>
    <row r="567" spans="2:6" x14ac:dyDescent="0.2">
      <c r="B567" s="6"/>
      <c r="F567" s="6"/>
    </row>
    <row r="568" spans="2:6" x14ac:dyDescent="0.2">
      <c r="B568" s="6"/>
      <c r="F568" s="6"/>
    </row>
    <row r="569" spans="2:6" x14ac:dyDescent="0.2">
      <c r="B569" s="6"/>
      <c r="F569" s="6"/>
    </row>
    <row r="570" spans="2:6" x14ac:dyDescent="0.2">
      <c r="B570" s="6"/>
      <c r="F570" s="6"/>
    </row>
    <row r="571" spans="2:6" x14ac:dyDescent="0.2">
      <c r="B571" s="6"/>
      <c r="F571" s="6"/>
    </row>
    <row r="572" spans="2:6" x14ac:dyDescent="0.2">
      <c r="B572" s="6"/>
      <c r="F572" s="6"/>
    </row>
    <row r="573" spans="2:6" x14ac:dyDescent="0.2">
      <c r="B573" s="6"/>
      <c r="F573" s="6"/>
    </row>
    <row r="574" spans="2:6" x14ac:dyDescent="0.2">
      <c r="B574" s="6"/>
      <c r="F574" s="6"/>
    </row>
    <row r="575" spans="2:6" x14ac:dyDescent="0.2">
      <c r="B575" s="6"/>
      <c r="F575" s="6"/>
    </row>
    <row r="576" spans="2:6" x14ac:dyDescent="0.2">
      <c r="B576" s="6"/>
      <c r="F576" s="6"/>
    </row>
    <row r="577" spans="2:6" x14ac:dyDescent="0.2">
      <c r="B577" s="6"/>
      <c r="F577" s="6"/>
    </row>
    <row r="578" spans="2:6" x14ac:dyDescent="0.2">
      <c r="B578" s="6"/>
      <c r="F578" s="6"/>
    </row>
    <row r="579" spans="2:6" x14ac:dyDescent="0.2">
      <c r="B579" s="6"/>
      <c r="F579" s="6"/>
    </row>
    <row r="580" spans="2:6" x14ac:dyDescent="0.2">
      <c r="B580" s="6"/>
      <c r="F580" s="6"/>
    </row>
    <row r="581" spans="2:6" x14ac:dyDescent="0.2">
      <c r="B581" s="6"/>
      <c r="F581" s="6"/>
    </row>
    <row r="582" spans="2:6" x14ac:dyDescent="0.2">
      <c r="B582" s="6"/>
      <c r="F582" s="6"/>
    </row>
    <row r="583" spans="2:6" x14ac:dyDescent="0.2">
      <c r="B583" s="6"/>
      <c r="F583" s="6"/>
    </row>
    <row r="584" spans="2:6" x14ac:dyDescent="0.2">
      <c r="B584" s="6"/>
      <c r="F584" s="6"/>
    </row>
    <row r="585" spans="2:6" x14ac:dyDescent="0.2">
      <c r="B585" s="6"/>
      <c r="F585" s="6"/>
    </row>
    <row r="586" spans="2:6" x14ac:dyDescent="0.2">
      <c r="B586" s="6"/>
      <c r="F586" s="6"/>
    </row>
    <row r="587" spans="2:6" x14ac:dyDescent="0.2">
      <c r="B587" s="6"/>
      <c r="F587" s="6"/>
    </row>
    <row r="588" spans="2:6" x14ac:dyDescent="0.2">
      <c r="B588" s="6"/>
      <c r="F588" s="6"/>
    </row>
    <row r="589" spans="2:6" x14ac:dyDescent="0.2">
      <c r="B589" s="6"/>
      <c r="F589" s="6"/>
    </row>
    <row r="590" spans="2:6" x14ac:dyDescent="0.2">
      <c r="B590" s="6"/>
      <c r="F590" s="6"/>
    </row>
    <row r="591" spans="2:6" x14ac:dyDescent="0.2">
      <c r="B591" s="6"/>
      <c r="F591" s="6"/>
    </row>
    <row r="592" spans="2:6" x14ac:dyDescent="0.2">
      <c r="B592" s="6"/>
      <c r="F592" s="6"/>
    </row>
    <row r="593" spans="2:6" x14ac:dyDescent="0.2">
      <c r="B593" s="6"/>
      <c r="F593" s="6"/>
    </row>
    <row r="594" spans="2:6" x14ac:dyDescent="0.2">
      <c r="B594" s="6"/>
      <c r="F594" s="6"/>
    </row>
    <row r="595" spans="2:6" x14ac:dyDescent="0.2">
      <c r="B595" s="6"/>
      <c r="F595" s="6"/>
    </row>
    <row r="596" spans="2:6" x14ac:dyDescent="0.2">
      <c r="B596" s="6"/>
      <c r="F596" s="6"/>
    </row>
    <row r="597" spans="2:6" x14ac:dyDescent="0.2">
      <c r="B597" s="6"/>
      <c r="F597" s="6"/>
    </row>
    <row r="598" spans="2:6" x14ac:dyDescent="0.2">
      <c r="B598" s="6"/>
      <c r="F598" s="6"/>
    </row>
    <row r="599" spans="2:6" x14ac:dyDescent="0.2">
      <c r="B599" s="6"/>
      <c r="F599" s="6"/>
    </row>
    <row r="600" spans="2:6" x14ac:dyDescent="0.2">
      <c r="B600" s="6"/>
      <c r="F600" s="6"/>
    </row>
    <row r="601" spans="2:6" x14ac:dyDescent="0.2">
      <c r="B601" s="6"/>
      <c r="F601" s="6"/>
    </row>
    <row r="602" spans="2:6" x14ac:dyDescent="0.2">
      <c r="B602" s="6"/>
      <c r="F602" s="6"/>
    </row>
    <row r="603" spans="2:6" x14ac:dyDescent="0.2">
      <c r="B603" s="6"/>
      <c r="F603" s="6"/>
    </row>
    <row r="604" spans="2:6" x14ac:dyDescent="0.2">
      <c r="B604" s="6"/>
      <c r="F604" s="6"/>
    </row>
    <row r="605" spans="2:6" x14ac:dyDescent="0.2">
      <c r="B605" s="6"/>
      <c r="F605" s="6"/>
    </row>
    <row r="606" spans="2:6" x14ac:dyDescent="0.2">
      <c r="B606" s="6"/>
      <c r="F606" s="6"/>
    </row>
    <row r="607" spans="2:6" x14ac:dyDescent="0.2">
      <c r="B607" s="6"/>
      <c r="F607" s="6"/>
    </row>
    <row r="608" spans="2:6" x14ac:dyDescent="0.2">
      <c r="B608" s="6"/>
      <c r="F608" s="6"/>
    </row>
    <row r="609" spans="2:6" x14ac:dyDescent="0.2">
      <c r="B609" s="6"/>
      <c r="F609" s="6"/>
    </row>
    <row r="610" spans="2:6" x14ac:dyDescent="0.2">
      <c r="B610" s="6"/>
      <c r="F610" s="6"/>
    </row>
    <row r="611" spans="2:6" x14ac:dyDescent="0.2">
      <c r="B611" s="6"/>
      <c r="F611" s="6"/>
    </row>
    <row r="612" spans="2:6" x14ac:dyDescent="0.2">
      <c r="B612" s="6"/>
      <c r="F612" s="6"/>
    </row>
    <row r="613" spans="2:6" x14ac:dyDescent="0.2">
      <c r="B613" s="6"/>
      <c r="F613" s="6"/>
    </row>
    <row r="614" spans="2:6" x14ac:dyDescent="0.2">
      <c r="B614" s="6"/>
      <c r="F614" s="6"/>
    </row>
    <row r="615" spans="2:6" x14ac:dyDescent="0.2">
      <c r="B615" s="6"/>
      <c r="F615" s="6"/>
    </row>
    <row r="616" spans="2:6" x14ac:dyDescent="0.2">
      <c r="B616" s="6"/>
      <c r="F616" s="6"/>
    </row>
    <row r="617" spans="2:6" x14ac:dyDescent="0.2">
      <c r="B617" s="6"/>
      <c r="F617" s="6"/>
    </row>
    <row r="618" spans="2:6" x14ac:dyDescent="0.2">
      <c r="B618" s="6"/>
      <c r="F618" s="6"/>
    </row>
    <row r="619" spans="2:6" x14ac:dyDescent="0.2">
      <c r="B619" s="6"/>
      <c r="F619" s="6"/>
    </row>
    <row r="620" spans="2:6" x14ac:dyDescent="0.2">
      <c r="B620" s="6"/>
      <c r="F620" s="6"/>
    </row>
    <row r="621" spans="2:6" x14ac:dyDescent="0.2">
      <c r="B621" s="6"/>
      <c r="F621" s="6"/>
    </row>
    <row r="622" spans="2:6" x14ac:dyDescent="0.2">
      <c r="B622" s="6"/>
      <c r="F622" s="6"/>
    </row>
    <row r="623" spans="2:6" x14ac:dyDescent="0.2">
      <c r="B623" s="6"/>
      <c r="F623" s="6"/>
    </row>
    <row r="624" spans="2:6" x14ac:dyDescent="0.2">
      <c r="B624" s="6"/>
      <c r="F624" s="6"/>
    </row>
    <row r="625" spans="2:6" x14ac:dyDescent="0.2">
      <c r="B625" s="6"/>
      <c r="F625" s="6"/>
    </row>
    <row r="626" spans="2:6" x14ac:dyDescent="0.2">
      <c r="B626" s="6"/>
      <c r="F626" s="6"/>
    </row>
    <row r="627" spans="2:6" x14ac:dyDescent="0.2">
      <c r="B627" s="6"/>
      <c r="F627" s="6"/>
    </row>
    <row r="628" spans="2:6" x14ac:dyDescent="0.2">
      <c r="B628" s="6"/>
      <c r="F628" s="6"/>
    </row>
    <row r="629" spans="2:6" x14ac:dyDescent="0.2">
      <c r="B629" s="6"/>
      <c r="F629" s="6"/>
    </row>
    <row r="630" spans="2:6" x14ac:dyDescent="0.2">
      <c r="B630" s="6"/>
      <c r="F630" s="6"/>
    </row>
    <row r="631" spans="2:6" x14ac:dyDescent="0.2">
      <c r="B631" s="6"/>
      <c r="F631" s="6"/>
    </row>
    <row r="632" spans="2:6" x14ac:dyDescent="0.2">
      <c r="B632" s="6"/>
      <c r="F632" s="6"/>
    </row>
    <row r="633" spans="2:6" x14ac:dyDescent="0.2">
      <c r="B633" s="6"/>
      <c r="F633" s="6"/>
    </row>
    <row r="634" spans="2:6" x14ac:dyDescent="0.2">
      <c r="B634" s="6"/>
      <c r="F634" s="6"/>
    </row>
    <row r="635" spans="2:6" x14ac:dyDescent="0.2">
      <c r="B635" s="6"/>
      <c r="F635" s="6"/>
    </row>
    <row r="636" spans="2:6" x14ac:dyDescent="0.2">
      <c r="B636" s="6"/>
      <c r="F636" s="6"/>
    </row>
    <row r="637" spans="2:6" x14ac:dyDescent="0.2">
      <c r="B637" s="6"/>
      <c r="F637" s="6"/>
    </row>
    <row r="638" spans="2:6" x14ac:dyDescent="0.2">
      <c r="B638" s="6"/>
      <c r="F638" s="6"/>
    </row>
    <row r="639" spans="2:6" x14ac:dyDescent="0.2">
      <c r="B639" s="6"/>
      <c r="F639" s="6"/>
    </row>
    <row r="640" spans="2:6" x14ac:dyDescent="0.2">
      <c r="B640" s="6"/>
      <c r="F640" s="6"/>
    </row>
    <row r="641" spans="2:6" x14ac:dyDescent="0.2">
      <c r="B641" s="6"/>
      <c r="F641" s="6"/>
    </row>
    <row r="642" spans="2:6" x14ac:dyDescent="0.2">
      <c r="B642" s="6"/>
      <c r="F642" s="6"/>
    </row>
    <row r="643" spans="2:6" x14ac:dyDescent="0.2">
      <c r="B643" s="6"/>
      <c r="F643" s="6"/>
    </row>
    <row r="644" spans="2:6" x14ac:dyDescent="0.2">
      <c r="B644" s="6"/>
      <c r="F644" s="6"/>
    </row>
    <row r="645" spans="2:6" x14ac:dyDescent="0.2">
      <c r="B645" s="6"/>
      <c r="F645" s="6"/>
    </row>
    <row r="646" spans="2:6" x14ac:dyDescent="0.2">
      <c r="B646" s="6"/>
      <c r="F646" s="6"/>
    </row>
    <row r="647" spans="2:6" x14ac:dyDescent="0.2">
      <c r="B647" s="6"/>
      <c r="F647" s="6"/>
    </row>
    <row r="648" spans="2:6" x14ac:dyDescent="0.2">
      <c r="B648" s="6"/>
      <c r="F648" s="6"/>
    </row>
    <row r="649" spans="2:6" x14ac:dyDescent="0.2">
      <c r="B649" s="6"/>
      <c r="F649" s="6"/>
    </row>
    <row r="650" spans="2:6" x14ac:dyDescent="0.2">
      <c r="B650" s="6"/>
      <c r="F650" s="6"/>
    </row>
    <row r="651" spans="2:6" x14ac:dyDescent="0.2">
      <c r="B651" s="6"/>
      <c r="F651" s="6"/>
    </row>
    <row r="652" spans="2:6" x14ac:dyDescent="0.2">
      <c r="B652" s="6"/>
      <c r="F652" s="6"/>
    </row>
    <row r="653" spans="2:6" x14ac:dyDescent="0.2">
      <c r="B653" s="6"/>
      <c r="F653" s="6"/>
    </row>
    <row r="654" spans="2:6" x14ac:dyDescent="0.2">
      <c r="B654" s="6"/>
      <c r="F654" s="6"/>
    </row>
    <row r="655" spans="2:6" x14ac:dyDescent="0.2">
      <c r="B655" s="6"/>
      <c r="F655" s="6"/>
    </row>
    <row r="656" spans="2:6" x14ac:dyDescent="0.2">
      <c r="B656" s="6"/>
      <c r="F656" s="6"/>
    </row>
    <row r="657" spans="2:6" x14ac:dyDescent="0.2">
      <c r="B657" s="6"/>
      <c r="F657" s="6"/>
    </row>
    <row r="658" spans="2:6" x14ac:dyDescent="0.2">
      <c r="B658" s="6"/>
      <c r="F658" s="6"/>
    </row>
    <row r="659" spans="2:6" x14ac:dyDescent="0.2">
      <c r="B659" s="6"/>
      <c r="F659" s="6"/>
    </row>
    <row r="660" spans="2:6" x14ac:dyDescent="0.2">
      <c r="B660" s="6"/>
      <c r="F660" s="6"/>
    </row>
    <row r="661" spans="2:6" x14ac:dyDescent="0.2">
      <c r="B661" s="6"/>
      <c r="F661" s="6"/>
    </row>
    <row r="662" spans="2:6" x14ac:dyDescent="0.2">
      <c r="B662" s="6"/>
      <c r="F662" s="6"/>
    </row>
    <row r="663" spans="2:6" x14ac:dyDescent="0.2">
      <c r="B663" s="6"/>
      <c r="F663" s="6"/>
    </row>
    <row r="664" spans="2:6" x14ac:dyDescent="0.2">
      <c r="B664" s="6"/>
      <c r="F664" s="6"/>
    </row>
    <row r="665" spans="2:6" x14ac:dyDescent="0.2">
      <c r="B665" s="6"/>
      <c r="F665" s="6"/>
    </row>
    <row r="666" spans="2:6" x14ac:dyDescent="0.2">
      <c r="B666" s="6"/>
      <c r="F666" s="6"/>
    </row>
    <row r="667" spans="2:6" x14ac:dyDescent="0.2">
      <c r="B667" s="6"/>
      <c r="F667" s="6"/>
    </row>
    <row r="668" spans="2:6" x14ac:dyDescent="0.2">
      <c r="B668" s="6"/>
      <c r="F668" s="6"/>
    </row>
    <row r="669" spans="2:6" x14ac:dyDescent="0.2">
      <c r="B669" s="6"/>
      <c r="F669" s="6"/>
    </row>
    <row r="670" spans="2:6" x14ac:dyDescent="0.2">
      <c r="B670" s="6"/>
      <c r="F670" s="6"/>
    </row>
    <row r="671" spans="2:6" x14ac:dyDescent="0.2">
      <c r="B671" s="6"/>
      <c r="F671" s="6"/>
    </row>
    <row r="672" spans="2:6" x14ac:dyDescent="0.2">
      <c r="B672" s="6"/>
      <c r="F672" s="6"/>
    </row>
    <row r="673" spans="2:6" x14ac:dyDescent="0.2">
      <c r="B673" s="6"/>
      <c r="F673" s="6"/>
    </row>
    <row r="674" spans="2:6" x14ac:dyDescent="0.2">
      <c r="B674" s="6"/>
      <c r="F674" s="6"/>
    </row>
    <row r="675" spans="2:6" x14ac:dyDescent="0.2">
      <c r="B675" s="6"/>
      <c r="F675" s="6"/>
    </row>
    <row r="676" spans="2:6" x14ac:dyDescent="0.2">
      <c r="B676" s="6"/>
      <c r="F676" s="6"/>
    </row>
    <row r="677" spans="2:6" x14ac:dyDescent="0.2">
      <c r="B677" s="6"/>
      <c r="F677" s="6"/>
    </row>
    <row r="678" spans="2:6" x14ac:dyDescent="0.2">
      <c r="B678" s="6"/>
      <c r="F678" s="6"/>
    </row>
    <row r="679" spans="2:6" x14ac:dyDescent="0.2">
      <c r="B679" s="6"/>
      <c r="F679" s="6"/>
    </row>
    <row r="680" spans="2:6" x14ac:dyDescent="0.2">
      <c r="B680" s="6"/>
      <c r="F680" s="6"/>
    </row>
    <row r="681" spans="2:6" x14ac:dyDescent="0.2">
      <c r="B681" s="6"/>
      <c r="F681" s="6"/>
    </row>
    <row r="682" spans="2:6" x14ac:dyDescent="0.2">
      <c r="B682" s="6"/>
      <c r="F682" s="6"/>
    </row>
    <row r="683" spans="2:6" x14ac:dyDescent="0.2">
      <c r="B683" s="6"/>
      <c r="F683" s="6"/>
    </row>
    <row r="684" spans="2:6" x14ac:dyDescent="0.2">
      <c r="B684" s="6"/>
      <c r="F684" s="6"/>
    </row>
    <row r="685" spans="2:6" x14ac:dyDescent="0.2">
      <c r="B685" s="6"/>
      <c r="F685" s="6"/>
    </row>
    <row r="686" spans="2:6" x14ac:dyDescent="0.2">
      <c r="B686" s="6"/>
      <c r="F686" s="6"/>
    </row>
    <row r="687" spans="2:6" x14ac:dyDescent="0.2">
      <c r="B687" s="6"/>
      <c r="F687" s="6"/>
    </row>
    <row r="688" spans="2:6" x14ac:dyDescent="0.2">
      <c r="B688" s="6"/>
      <c r="F688" s="6"/>
    </row>
    <row r="689" spans="2:6" x14ac:dyDescent="0.2">
      <c r="B689" s="6"/>
      <c r="F689" s="6"/>
    </row>
    <row r="690" spans="2:6" x14ac:dyDescent="0.2">
      <c r="B690" s="6"/>
      <c r="F690" s="6"/>
    </row>
    <row r="691" spans="2:6" x14ac:dyDescent="0.2">
      <c r="B691" s="6"/>
      <c r="F691" s="6"/>
    </row>
    <row r="692" spans="2:6" x14ac:dyDescent="0.2">
      <c r="B692" s="6"/>
      <c r="F692" s="6"/>
    </row>
    <row r="693" spans="2:6" x14ac:dyDescent="0.2">
      <c r="B693" s="6"/>
      <c r="F693" s="6"/>
    </row>
    <row r="694" spans="2:6" x14ac:dyDescent="0.2">
      <c r="B694" s="6"/>
      <c r="F694" s="6"/>
    </row>
    <row r="695" spans="2:6" x14ac:dyDescent="0.2">
      <c r="B695" s="6"/>
      <c r="F695" s="6"/>
    </row>
    <row r="696" spans="2:6" x14ac:dyDescent="0.2">
      <c r="B696" s="6"/>
      <c r="F696" s="6"/>
    </row>
    <row r="697" spans="2:6" x14ac:dyDescent="0.2">
      <c r="B697" s="6"/>
      <c r="F697" s="6"/>
    </row>
    <row r="698" spans="2:6" x14ac:dyDescent="0.2">
      <c r="B698" s="6"/>
      <c r="F698" s="6"/>
    </row>
    <row r="699" spans="2:6" x14ac:dyDescent="0.2">
      <c r="B699" s="6"/>
      <c r="F699" s="6"/>
    </row>
    <row r="700" spans="2:6" x14ac:dyDescent="0.2">
      <c r="B700" s="6"/>
      <c r="F700" s="6"/>
    </row>
    <row r="701" spans="2:6" x14ac:dyDescent="0.2">
      <c r="B701" s="6"/>
      <c r="F701" s="6"/>
    </row>
    <row r="702" spans="2:6" x14ac:dyDescent="0.2">
      <c r="B702" s="6"/>
      <c r="F702" s="6"/>
    </row>
    <row r="703" spans="2:6" x14ac:dyDescent="0.2">
      <c r="B703" s="6"/>
      <c r="F703" s="6"/>
    </row>
    <row r="704" spans="2:6" x14ac:dyDescent="0.2">
      <c r="B704" s="6"/>
      <c r="F704" s="6"/>
    </row>
    <row r="705" spans="2:6" x14ac:dyDescent="0.2">
      <c r="B705" s="6"/>
      <c r="F705" s="6"/>
    </row>
    <row r="706" spans="2:6" x14ac:dyDescent="0.2">
      <c r="B706" s="6"/>
      <c r="F706" s="6"/>
    </row>
    <row r="707" spans="2:6" x14ac:dyDescent="0.2">
      <c r="B707" s="6"/>
      <c r="F707" s="6"/>
    </row>
    <row r="708" spans="2:6" x14ac:dyDescent="0.2">
      <c r="B708" s="6"/>
      <c r="F708" s="6"/>
    </row>
    <row r="709" spans="2:6" x14ac:dyDescent="0.2">
      <c r="B709" s="6"/>
      <c r="F709" s="6"/>
    </row>
    <row r="710" spans="2:6" x14ac:dyDescent="0.2">
      <c r="B710" s="6"/>
      <c r="F710" s="6"/>
    </row>
    <row r="711" spans="2:6" x14ac:dyDescent="0.2">
      <c r="B711" s="6"/>
      <c r="F711" s="6"/>
    </row>
    <row r="712" spans="2:6" x14ac:dyDescent="0.2">
      <c r="B712" s="6"/>
      <c r="F712" s="6"/>
    </row>
    <row r="713" spans="2:6" x14ac:dyDescent="0.2">
      <c r="B713" s="6"/>
      <c r="F713" s="6"/>
    </row>
    <row r="714" spans="2:6" x14ac:dyDescent="0.2">
      <c r="B714" s="6"/>
      <c r="F714" s="6"/>
    </row>
    <row r="715" spans="2:6" x14ac:dyDescent="0.2">
      <c r="B715" s="6"/>
      <c r="F715" s="6"/>
    </row>
    <row r="716" spans="2:6" x14ac:dyDescent="0.2">
      <c r="B716" s="6"/>
      <c r="F716" s="6"/>
    </row>
    <row r="717" spans="2:6" x14ac:dyDescent="0.2">
      <c r="B717" s="6"/>
      <c r="F717" s="6"/>
    </row>
    <row r="718" spans="2:6" x14ac:dyDescent="0.2">
      <c r="B718" s="6"/>
      <c r="F718" s="6"/>
    </row>
    <row r="719" spans="2:6" x14ac:dyDescent="0.2">
      <c r="B719" s="6"/>
      <c r="F719" s="6"/>
    </row>
    <row r="720" spans="2:6" x14ac:dyDescent="0.2">
      <c r="B720" s="6"/>
      <c r="F720" s="6"/>
    </row>
    <row r="721" spans="2:6" x14ac:dyDescent="0.2">
      <c r="B721" s="6"/>
      <c r="F721" s="6"/>
    </row>
    <row r="722" spans="2:6" x14ac:dyDescent="0.2">
      <c r="B722" s="6"/>
      <c r="F722" s="6"/>
    </row>
    <row r="723" spans="2:6" x14ac:dyDescent="0.2">
      <c r="B723" s="6"/>
      <c r="F723" s="6"/>
    </row>
    <row r="724" spans="2:6" x14ac:dyDescent="0.2">
      <c r="B724" s="6"/>
      <c r="F724" s="6"/>
    </row>
    <row r="725" spans="2:6" x14ac:dyDescent="0.2">
      <c r="B725" s="6"/>
      <c r="F725" s="6"/>
    </row>
    <row r="726" spans="2:6" x14ac:dyDescent="0.2">
      <c r="B726" s="6"/>
      <c r="F726" s="6"/>
    </row>
    <row r="727" spans="2:6" x14ac:dyDescent="0.2">
      <c r="B727" s="6"/>
      <c r="F727" s="6"/>
    </row>
    <row r="728" spans="2:6" x14ac:dyDescent="0.2">
      <c r="B728" s="6"/>
      <c r="F728" s="6"/>
    </row>
    <row r="729" spans="2:6" x14ac:dyDescent="0.2">
      <c r="B729" s="6"/>
      <c r="F729" s="6"/>
    </row>
    <row r="730" spans="2:6" x14ac:dyDescent="0.2">
      <c r="B730" s="6"/>
      <c r="F730" s="6"/>
    </row>
    <row r="731" spans="2:6" x14ac:dyDescent="0.2">
      <c r="B731" s="6"/>
      <c r="F731" s="6"/>
    </row>
    <row r="732" spans="2:6" x14ac:dyDescent="0.2">
      <c r="B732" s="6"/>
      <c r="F732" s="6"/>
    </row>
    <row r="733" spans="2:6" x14ac:dyDescent="0.2">
      <c r="B733" s="6"/>
      <c r="F733" s="6"/>
    </row>
    <row r="734" spans="2:6" x14ac:dyDescent="0.2">
      <c r="B734" s="6"/>
      <c r="F734" s="6"/>
    </row>
    <row r="735" spans="2:6" x14ac:dyDescent="0.2">
      <c r="B735" s="6"/>
      <c r="F735" s="6"/>
    </row>
    <row r="736" spans="2:6" x14ac:dyDescent="0.2">
      <c r="B736" s="6"/>
      <c r="F736" s="6"/>
    </row>
    <row r="737" spans="2:6" x14ac:dyDescent="0.2">
      <c r="B737" s="6"/>
      <c r="F737" s="6"/>
    </row>
    <row r="738" spans="2:6" x14ac:dyDescent="0.2">
      <c r="B738" s="6"/>
      <c r="F738" s="6"/>
    </row>
    <row r="739" spans="2:6" x14ac:dyDescent="0.2">
      <c r="B739" s="6"/>
      <c r="F739" s="6"/>
    </row>
    <row r="740" spans="2:6" x14ac:dyDescent="0.2">
      <c r="B740" s="6"/>
      <c r="F740" s="6"/>
    </row>
    <row r="741" spans="2:6" x14ac:dyDescent="0.2">
      <c r="B741" s="6"/>
      <c r="F741" s="6"/>
    </row>
    <row r="742" spans="2:6" x14ac:dyDescent="0.2">
      <c r="B742" s="6"/>
      <c r="F742" s="6"/>
    </row>
    <row r="743" spans="2:6" x14ac:dyDescent="0.2">
      <c r="B743" s="6"/>
      <c r="F743" s="6"/>
    </row>
    <row r="744" spans="2:6" x14ac:dyDescent="0.2">
      <c r="B744" s="6"/>
      <c r="F744" s="6"/>
    </row>
    <row r="745" spans="2:6" x14ac:dyDescent="0.2">
      <c r="B745" s="6"/>
      <c r="F745" s="6"/>
    </row>
    <row r="746" spans="2:6" x14ac:dyDescent="0.2">
      <c r="B746" s="6"/>
      <c r="F746" s="6"/>
    </row>
    <row r="747" spans="2:6" x14ac:dyDescent="0.2">
      <c r="B747" s="6"/>
      <c r="F747" s="6"/>
    </row>
    <row r="748" spans="2:6" x14ac:dyDescent="0.2">
      <c r="B748" s="6"/>
      <c r="F748" s="6"/>
    </row>
    <row r="749" spans="2:6" x14ac:dyDescent="0.2">
      <c r="B749" s="6"/>
      <c r="F749" s="6"/>
    </row>
    <row r="750" spans="2:6" x14ac:dyDescent="0.2">
      <c r="B750" s="6"/>
      <c r="F750" s="6"/>
    </row>
    <row r="751" spans="2:6" x14ac:dyDescent="0.2">
      <c r="B751" s="6"/>
      <c r="F751" s="6"/>
    </row>
    <row r="752" spans="2:6" x14ac:dyDescent="0.2">
      <c r="B752" s="6"/>
      <c r="F752" s="6"/>
    </row>
    <row r="753" spans="2:6" x14ac:dyDescent="0.2">
      <c r="B753" s="6"/>
      <c r="F753" s="6"/>
    </row>
    <row r="754" spans="2:6" x14ac:dyDescent="0.2">
      <c r="B754" s="6"/>
      <c r="F754" s="6"/>
    </row>
    <row r="755" spans="2:6" x14ac:dyDescent="0.2">
      <c r="B755" s="6"/>
      <c r="F755" s="6"/>
    </row>
    <row r="756" spans="2:6" x14ac:dyDescent="0.2">
      <c r="B756" s="6"/>
      <c r="F756" s="6"/>
    </row>
    <row r="757" spans="2:6" x14ac:dyDescent="0.2">
      <c r="B757" s="6"/>
      <c r="F757" s="6"/>
    </row>
    <row r="758" spans="2:6" x14ac:dyDescent="0.2">
      <c r="B758" s="6"/>
      <c r="F758" s="6"/>
    </row>
    <row r="759" spans="2:6" x14ac:dyDescent="0.2">
      <c r="B759" s="6"/>
      <c r="F759" s="6"/>
    </row>
    <row r="760" spans="2:6" x14ac:dyDescent="0.2">
      <c r="B760" s="6"/>
      <c r="F760" s="6"/>
    </row>
    <row r="761" spans="2:6" x14ac:dyDescent="0.2">
      <c r="B761" s="6"/>
      <c r="F761" s="6"/>
    </row>
    <row r="762" spans="2:6" x14ac:dyDescent="0.2">
      <c r="B762" s="6"/>
      <c r="F762" s="6"/>
    </row>
    <row r="763" spans="2:6" x14ac:dyDescent="0.2">
      <c r="B763" s="6"/>
      <c r="F763" s="6"/>
    </row>
    <row r="764" spans="2:6" x14ac:dyDescent="0.2">
      <c r="B764" s="6"/>
      <c r="F764" s="6"/>
    </row>
    <row r="765" spans="2:6" x14ac:dyDescent="0.2">
      <c r="B765" s="6"/>
      <c r="F765" s="6"/>
    </row>
    <row r="766" spans="2:6" x14ac:dyDescent="0.2">
      <c r="B766" s="6"/>
      <c r="F766" s="6"/>
    </row>
    <row r="767" spans="2:6" x14ac:dyDescent="0.2">
      <c r="B767" s="6"/>
      <c r="F767" s="6"/>
    </row>
    <row r="768" spans="2:6" x14ac:dyDescent="0.2">
      <c r="B768" s="6"/>
      <c r="F768" s="6"/>
    </row>
    <row r="769" spans="2:6" x14ac:dyDescent="0.2">
      <c r="B769" s="6"/>
      <c r="F769" s="6"/>
    </row>
    <row r="770" spans="2:6" x14ac:dyDescent="0.2">
      <c r="B770" s="6"/>
      <c r="F770" s="6"/>
    </row>
    <row r="771" spans="2:6" x14ac:dyDescent="0.2">
      <c r="B771" s="6"/>
      <c r="F771" s="6"/>
    </row>
    <row r="772" spans="2:6" x14ac:dyDescent="0.2">
      <c r="B772" s="6"/>
      <c r="F772" s="6"/>
    </row>
    <row r="773" spans="2:6" x14ac:dyDescent="0.2">
      <c r="B773" s="6"/>
      <c r="F773" s="6"/>
    </row>
    <row r="774" spans="2:6" x14ac:dyDescent="0.2">
      <c r="B774" s="6"/>
      <c r="F774" s="6"/>
    </row>
    <row r="775" spans="2:6" x14ac:dyDescent="0.2">
      <c r="B775" s="6"/>
      <c r="F775" s="6"/>
    </row>
    <row r="776" spans="2:6" x14ac:dyDescent="0.2">
      <c r="B776" s="6"/>
      <c r="F776" s="6"/>
    </row>
    <row r="777" spans="2:6" x14ac:dyDescent="0.2">
      <c r="B777" s="6"/>
      <c r="F777" s="6"/>
    </row>
    <row r="778" spans="2:6" x14ac:dyDescent="0.2">
      <c r="B778" s="6"/>
      <c r="F778" s="6"/>
    </row>
    <row r="779" spans="2:6" x14ac:dyDescent="0.2">
      <c r="B779" s="6"/>
      <c r="F779" s="6"/>
    </row>
    <row r="780" spans="2:6" x14ac:dyDescent="0.2">
      <c r="B780" s="6"/>
      <c r="F780" s="6"/>
    </row>
    <row r="781" spans="2:6" x14ac:dyDescent="0.2">
      <c r="B781" s="6"/>
      <c r="F781" s="6"/>
    </row>
    <row r="782" spans="2:6" x14ac:dyDescent="0.2">
      <c r="B782" s="6"/>
      <c r="F782" s="6"/>
    </row>
    <row r="783" spans="2:6" x14ac:dyDescent="0.2">
      <c r="B783" s="6"/>
      <c r="F783" s="6"/>
    </row>
    <row r="784" spans="2:6" x14ac:dyDescent="0.2">
      <c r="B784" s="6"/>
      <c r="F784" s="6"/>
    </row>
    <row r="785" spans="2:6" x14ac:dyDescent="0.2">
      <c r="B785" s="6"/>
      <c r="F785" s="6"/>
    </row>
    <row r="786" spans="2:6" x14ac:dyDescent="0.2">
      <c r="B786" s="6"/>
      <c r="F786" s="6"/>
    </row>
    <row r="787" spans="2:6" x14ac:dyDescent="0.2">
      <c r="B787" s="6"/>
      <c r="F787" s="6"/>
    </row>
    <row r="788" spans="2:6" x14ac:dyDescent="0.2">
      <c r="B788" s="6"/>
      <c r="F788" s="6"/>
    </row>
    <row r="789" spans="2:6" x14ac:dyDescent="0.2">
      <c r="B789" s="6"/>
      <c r="F789" s="6"/>
    </row>
    <row r="790" spans="2:6" x14ac:dyDescent="0.2">
      <c r="B790" s="6"/>
      <c r="F790" s="6"/>
    </row>
    <row r="791" spans="2:6" x14ac:dyDescent="0.2">
      <c r="B791" s="6"/>
      <c r="F791" s="6"/>
    </row>
    <row r="792" spans="2:6" x14ac:dyDescent="0.2">
      <c r="B792" s="6"/>
      <c r="F792" s="6"/>
    </row>
    <row r="793" spans="2:6" x14ac:dyDescent="0.2">
      <c r="B793" s="6"/>
      <c r="F793" s="6"/>
    </row>
    <row r="794" spans="2:6" x14ac:dyDescent="0.2">
      <c r="B794" s="6"/>
      <c r="F794" s="6"/>
    </row>
    <row r="795" spans="2:6" x14ac:dyDescent="0.2">
      <c r="B795" s="6"/>
      <c r="F795" s="6"/>
    </row>
    <row r="796" spans="2:6" x14ac:dyDescent="0.2">
      <c r="B796" s="6"/>
      <c r="F796" s="6"/>
    </row>
    <row r="797" spans="2:6" x14ac:dyDescent="0.2">
      <c r="B797" s="6"/>
      <c r="F797" s="6"/>
    </row>
    <row r="798" spans="2:6" x14ac:dyDescent="0.2">
      <c r="B798" s="6"/>
      <c r="F798" s="6"/>
    </row>
    <row r="799" spans="2:6" x14ac:dyDescent="0.2">
      <c r="B799" s="6"/>
      <c r="F799" s="6"/>
    </row>
    <row r="800" spans="2:6" x14ac:dyDescent="0.2">
      <c r="B800" s="6"/>
      <c r="F800" s="6"/>
    </row>
    <row r="801" spans="2:6" x14ac:dyDescent="0.2">
      <c r="B801" s="6"/>
      <c r="F801" s="6"/>
    </row>
    <row r="802" spans="2:6" x14ac:dyDescent="0.2">
      <c r="B802" s="6"/>
      <c r="F802" s="6"/>
    </row>
    <row r="803" spans="2:6" x14ac:dyDescent="0.2">
      <c r="B803" s="6"/>
      <c r="F803" s="6"/>
    </row>
    <row r="804" spans="2:6" x14ac:dyDescent="0.2">
      <c r="B804" s="6"/>
      <c r="F804" s="6"/>
    </row>
    <row r="805" spans="2:6" x14ac:dyDescent="0.2">
      <c r="B805" s="6"/>
      <c r="F805" s="6"/>
    </row>
    <row r="806" spans="2:6" x14ac:dyDescent="0.2">
      <c r="B806" s="6"/>
      <c r="F806" s="6"/>
    </row>
    <row r="807" spans="2:6" x14ac:dyDescent="0.2">
      <c r="B807" s="6"/>
      <c r="F807" s="6"/>
    </row>
    <row r="808" spans="2:6" x14ac:dyDescent="0.2">
      <c r="B808" s="6"/>
      <c r="F808" s="6"/>
    </row>
    <row r="809" spans="2:6" x14ac:dyDescent="0.2">
      <c r="B809" s="6"/>
      <c r="F809" s="6"/>
    </row>
    <row r="810" spans="2:6" x14ac:dyDescent="0.2">
      <c r="B810" s="6"/>
      <c r="F810" s="6"/>
    </row>
    <row r="811" spans="2:6" x14ac:dyDescent="0.2">
      <c r="B811" s="6"/>
      <c r="F811" s="6"/>
    </row>
    <row r="812" spans="2:6" x14ac:dyDescent="0.2">
      <c r="B812" s="6"/>
      <c r="F812" s="6"/>
    </row>
    <row r="813" spans="2:6" x14ac:dyDescent="0.2">
      <c r="B813" s="6"/>
      <c r="F813" s="6"/>
    </row>
    <row r="814" spans="2:6" x14ac:dyDescent="0.2">
      <c r="B814" s="6"/>
      <c r="F814" s="6"/>
    </row>
    <row r="815" spans="2:6" x14ac:dyDescent="0.2">
      <c r="B815" s="6"/>
      <c r="F815" s="6"/>
    </row>
    <row r="816" spans="2:6" x14ac:dyDescent="0.2">
      <c r="B816" s="6"/>
      <c r="F816" s="6"/>
    </row>
    <row r="817" spans="2:6" x14ac:dyDescent="0.2">
      <c r="B817" s="6"/>
      <c r="F817" s="6"/>
    </row>
    <row r="818" spans="2:6" x14ac:dyDescent="0.2">
      <c r="B818" s="6"/>
      <c r="F818" s="6"/>
    </row>
    <row r="819" spans="2:6" x14ac:dyDescent="0.2">
      <c r="B819" s="6"/>
      <c r="F819" s="6"/>
    </row>
    <row r="820" spans="2:6" x14ac:dyDescent="0.2">
      <c r="B820" s="6"/>
      <c r="F820" s="6"/>
    </row>
    <row r="821" spans="2:6" x14ac:dyDescent="0.2">
      <c r="B821" s="6"/>
      <c r="F821" s="6"/>
    </row>
    <row r="822" spans="2:6" x14ac:dyDescent="0.2">
      <c r="B822" s="6"/>
      <c r="F822" s="6"/>
    </row>
    <row r="823" spans="2:6" x14ac:dyDescent="0.2">
      <c r="B823" s="6"/>
      <c r="F823" s="6"/>
    </row>
    <row r="824" spans="2:6" x14ac:dyDescent="0.2">
      <c r="B824" s="6"/>
      <c r="F824" s="6"/>
    </row>
    <row r="825" spans="2:6" x14ac:dyDescent="0.2">
      <c r="B825" s="6"/>
      <c r="F825" s="6"/>
    </row>
    <row r="826" spans="2:6" x14ac:dyDescent="0.2">
      <c r="B826" s="6"/>
      <c r="F826" s="6"/>
    </row>
    <row r="827" spans="2:6" x14ac:dyDescent="0.2">
      <c r="B827" s="6"/>
      <c r="F827" s="6"/>
    </row>
    <row r="828" spans="2:6" x14ac:dyDescent="0.2">
      <c r="B828" s="6"/>
      <c r="F828" s="6"/>
    </row>
    <row r="829" spans="2:6" x14ac:dyDescent="0.2">
      <c r="B829" s="6"/>
      <c r="F829" s="6"/>
    </row>
    <row r="830" spans="2:6" x14ac:dyDescent="0.2">
      <c r="B830" s="6"/>
      <c r="F830" s="6"/>
    </row>
    <row r="831" spans="2:6" x14ac:dyDescent="0.2">
      <c r="B831" s="6"/>
      <c r="F831" s="6"/>
    </row>
    <row r="832" spans="2:6" x14ac:dyDescent="0.2">
      <c r="B832" s="6"/>
      <c r="F832" s="6"/>
    </row>
    <row r="833" spans="2:6" x14ac:dyDescent="0.2">
      <c r="B833" s="6"/>
      <c r="F833" s="6"/>
    </row>
    <row r="834" spans="2:6" x14ac:dyDescent="0.2">
      <c r="B834" s="6"/>
      <c r="F834" s="6"/>
    </row>
    <row r="835" spans="2:6" x14ac:dyDescent="0.2">
      <c r="B835" s="6"/>
      <c r="F835" s="6"/>
    </row>
    <row r="836" spans="2:6" x14ac:dyDescent="0.2">
      <c r="B836" s="6"/>
      <c r="F836" s="6"/>
    </row>
    <row r="837" spans="2:6" x14ac:dyDescent="0.2">
      <c r="B837" s="6"/>
      <c r="F837" s="6"/>
    </row>
    <row r="838" spans="2:6" x14ac:dyDescent="0.2">
      <c r="B838" s="6"/>
      <c r="F838" s="6"/>
    </row>
    <row r="839" spans="2:6" x14ac:dyDescent="0.2">
      <c r="B839" s="6"/>
      <c r="F839" s="6"/>
    </row>
    <row r="840" spans="2:6" x14ac:dyDescent="0.2">
      <c r="B840" s="6"/>
      <c r="F840" s="6"/>
    </row>
    <row r="841" spans="2:6" x14ac:dyDescent="0.2">
      <c r="B841" s="6"/>
      <c r="F841" s="6"/>
    </row>
    <row r="842" spans="2:6" x14ac:dyDescent="0.2">
      <c r="B842" s="6"/>
      <c r="F842" s="6"/>
    </row>
    <row r="843" spans="2:6" x14ac:dyDescent="0.2">
      <c r="B843" s="6"/>
      <c r="F843" s="6"/>
    </row>
    <row r="844" spans="2:6" x14ac:dyDescent="0.2">
      <c r="B844" s="6"/>
      <c r="F844" s="6"/>
    </row>
    <row r="845" spans="2:6" x14ac:dyDescent="0.2">
      <c r="B845" s="6"/>
      <c r="F845" s="6"/>
    </row>
    <row r="846" spans="2:6" x14ac:dyDescent="0.2">
      <c r="B846" s="6"/>
      <c r="F846" s="6"/>
    </row>
    <row r="847" spans="2:6" x14ac:dyDescent="0.2">
      <c r="B847" s="6"/>
      <c r="F847" s="6"/>
    </row>
    <row r="848" spans="2:6" x14ac:dyDescent="0.2">
      <c r="B848" s="6"/>
      <c r="F848" s="6"/>
    </row>
    <row r="849" spans="2:6" x14ac:dyDescent="0.2">
      <c r="B849" s="6"/>
      <c r="F849" s="6"/>
    </row>
    <row r="850" spans="2:6" x14ac:dyDescent="0.2">
      <c r="B850" s="6"/>
      <c r="F850" s="6"/>
    </row>
    <row r="851" spans="2:6" x14ac:dyDescent="0.2">
      <c r="B851" s="6"/>
      <c r="F851" s="6"/>
    </row>
    <row r="852" spans="2:6" x14ac:dyDescent="0.2">
      <c r="B852" s="6"/>
      <c r="F852" s="6"/>
    </row>
    <row r="853" spans="2:6" x14ac:dyDescent="0.2">
      <c r="B853" s="6"/>
      <c r="F853" s="6"/>
    </row>
    <row r="854" spans="2:6" x14ac:dyDescent="0.2">
      <c r="B854" s="6"/>
      <c r="F854" s="6"/>
    </row>
    <row r="855" spans="2:6" x14ac:dyDescent="0.2">
      <c r="B855" s="6"/>
      <c r="F855" s="6"/>
    </row>
    <row r="856" spans="2:6" x14ac:dyDescent="0.2">
      <c r="B856" s="6"/>
      <c r="F856" s="6"/>
    </row>
    <row r="857" spans="2:6" x14ac:dyDescent="0.2">
      <c r="B857" s="6"/>
      <c r="F857" s="6"/>
    </row>
    <row r="858" spans="2:6" x14ac:dyDescent="0.2">
      <c r="B858" s="6"/>
      <c r="F858" s="6"/>
    </row>
    <row r="859" spans="2:6" x14ac:dyDescent="0.2">
      <c r="B859" s="6"/>
      <c r="F859" s="6"/>
    </row>
    <row r="860" spans="2:6" x14ac:dyDescent="0.2">
      <c r="B860" s="6"/>
      <c r="F860" s="6"/>
    </row>
    <row r="861" spans="2:6" x14ac:dyDescent="0.2">
      <c r="B861" s="6"/>
      <c r="F861" s="6"/>
    </row>
    <row r="862" spans="2:6" x14ac:dyDescent="0.2">
      <c r="B862" s="6"/>
      <c r="F862" s="6"/>
    </row>
    <row r="863" spans="2:6" x14ac:dyDescent="0.2">
      <c r="B863" s="6"/>
      <c r="F863" s="6"/>
    </row>
    <row r="864" spans="2:6" x14ac:dyDescent="0.2">
      <c r="B864" s="6"/>
      <c r="F864" s="6"/>
    </row>
    <row r="865" spans="2:6" x14ac:dyDescent="0.2">
      <c r="B865" s="6"/>
      <c r="F865" s="6"/>
    </row>
    <row r="866" spans="2:6" x14ac:dyDescent="0.2">
      <c r="B866" s="6"/>
      <c r="F866" s="6"/>
    </row>
    <row r="867" spans="2:6" x14ac:dyDescent="0.2">
      <c r="B867" s="6"/>
      <c r="F867" s="6"/>
    </row>
    <row r="868" spans="2:6" x14ac:dyDescent="0.2">
      <c r="B868" s="6"/>
      <c r="F868" s="6"/>
    </row>
    <row r="869" spans="2:6" x14ac:dyDescent="0.2">
      <c r="B869" s="6"/>
      <c r="F869" s="6"/>
    </row>
    <row r="870" spans="2:6" x14ac:dyDescent="0.2">
      <c r="B870" s="6"/>
      <c r="F870" s="6"/>
    </row>
    <row r="871" spans="2:6" x14ac:dyDescent="0.2">
      <c r="B871" s="6"/>
      <c r="F871" s="6"/>
    </row>
    <row r="872" spans="2:6" x14ac:dyDescent="0.2">
      <c r="B872" s="6"/>
      <c r="F872" s="6"/>
    </row>
    <row r="873" spans="2:6" x14ac:dyDescent="0.2">
      <c r="B873" s="6"/>
      <c r="F873" s="6"/>
    </row>
    <row r="874" spans="2:6" x14ac:dyDescent="0.2">
      <c r="B874" s="6"/>
      <c r="F874" s="6"/>
    </row>
    <row r="875" spans="2:6" x14ac:dyDescent="0.2">
      <c r="B875" s="6"/>
      <c r="F875" s="6"/>
    </row>
    <row r="876" spans="2:6" x14ac:dyDescent="0.2">
      <c r="B876" s="6"/>
      <c r="F876" s="6"/>
    </row>
    <row r="877" spans="2:6" x14ac:dyDescent="0.2">
      <c r="B877" s="6"/>
      <c r="F877" s="6"/>
    </row>
    <row r="878" spans="2:6" x14ac:dyDescent="0.2">
      <c r="B878" s="6"/>
      <c r="F878" s="6"/>
    </row>
    <row r="879" spans="2:6" x14ac:dyDescent="0.2">
      <c r="B879" s="6"/>
      <c r="F879" s="6"/>
    </row>
    <row r="880" spans="2:6" x14ac:dyDescent="0.2">
      <c r="B880" s="6"/>
      <c r="F880" s="6"/>
    </row>
    <row r="881" spans="2:6" x14ac:dyDescent="0.2">
      <c r="B881" s="6"/>
      <c r="F881" s="6"/>
    </row>
    <row r="882" spans="2:6" x14ac:dyDescent="0.2">
      <c r="B882" s="6"/>
      <c r="F882" s="6"/>
    </row>
    <row r="883" spans="2:6" x14ac:dyDescent="0.2">
      <c r="B883" s="6"/>
      <c r="F883" s="6"/>
    </row>
    <row r="884" spans="2:6" x14ac:dyDescent="0.2">
      <c r="B884" s="6"/>
      <c r="F884" s="6"/>
    </row>
    <row r="885" spans="2:6" x14ac:dyDescent="0.2">
      <c r="B885" s="6"/>
      <c r="F885" s="6"/>
    </row>
    <row r="886" spans="2:6" x14ac:dyDescent="0.2">
      <c r="B886" s="6"/>
      <c r="F886" s="6"/>
    </row>
    <row r="887" spans="2:6" x14ac:dyDescent="0.2">
      <c r="B887" s="6"/>
      <c r="F887" s="6"/>
    </row>
    <row r="888" spans="2:6" x14ac:dyDescent="0.2">
      <c r="B888" s="6"/>
      <c r="F888" s="6"/>
    </row>
    <row r="889" spans="2:6" x14ac:dyDescent="0.2">
      <c r="B889" s="6"/>
      <c r="F889" s="6"/>
    </row>
    <row r="890" spans="2:6" x14ac:dyDescent="0.2">
      <c r="B890" s="6"/>
      <c r="F890" s="6"/>
    </row>
    <row r="891" spans="2:6" x14ac:dyDescent="0.2">
      <c r="B891" s="6"/>
      <c r="F891" s="6"/>
    </row>
    <row r="892" spans="2:6" x14ac:dyDescent="0.2">
      <c r="B892" s="6"/>
      <c r="F892" s="6"/>
    </row>
    <row r="893" spans="2:6" x14ac:dyDescent="0.2">
      <c r="B893" s="6"/>
      <c r="F893" s="6"/>
    </row>
    <row r="894" spans="2:6" x14ac:dyDescent="0.2">
      <c r="B894" s="6"/>
      <c r="F894" s="6"/>
    </row>
    <row r="895" spans="2:6" x14ac:dyDescent="0.2">
      <c r="B895" s="6"/>
      <c r="F895" s="6"/>
    </row>
    <row r="896" spans="2:6" x14ac:dyDescent="0.2">
      <c r="B896" s="6"/>
      <c r="F896" s="6"/>
    </row>
    <row r="897" spans="2:6" x14ac:dyDescent="0.2">
      <c r="B897" s="6"/>
      <c r="F897" s="6"/>
    </row>
    <row r="898" spans="2:6" x14ac:dyDescent="0.2">
      <c r="B898" s="6"/>
      <c r="F898" s="6"/>
    </row>
    <row r="899" spans="2:6" x14ac:dyDescent="0.2">
      <c r="B899" s="6"/>
      <c r="F899" s="6"/>
    </row>
    <row r="900" spans="2:6" x14ac:dyDescent="0.2">
      <c r="B900" s="6"/>
      <c r="F900" s="6"/>
    </row>
    <row r="901" spans="2:6" x14ac:dyDescent="0.2">
      <c r="B901" s="6"/>
      <c r="F901" s="6"/>
    </row>
    <row r="902" spans="2:6" x14ac:dyDescent="0.2">
      <c r="B902" s="6"/>
      <c r="F902" s="6"/>
    </row>
    <row r="903" spans="2:6" x14ac:dyDescent="0.2">
      <c r="B903" s="6"/>
      <c r="F903" s="6"/>
    </row>
    <row r="904" spans="2:6" x14ac:dyDescent="0.2">
      <c r="B904" s="6"/>
      <c r="F904" s="6"/>
    </row>
    <row r="905" spans="2:6" x14ac:dyDescent="0.2">
      <c r="B905" s="6"/>
      <c r="F905" s="6"/>
    </row>
    <row r="906" spans="2:6" x14ac:dyDescent="0.2">
      <c r="B906" s="6"/>
      <c r="F906" s="6"/>
    </row>
    <row r="907" spans="2:6" x14ac:dyDescent="0.2">
      <c r="B907" s="6"/>
      <c r="F907" s="6"/>
    </row>
    <row r="908" spans="2:6" x14ac:dyDescent="0.2">
      <c r="B908" s="6"/>
      <c r="F908" s="6"/>
    </row>
    <row r="909" spans="2:6" x14ac:dyDescent="0.2">
      <c r="B909" s="6"/>
      <c r="F909" s="6"/>
    </row>
    <row r="910" spans="2:6" x14ac:dyDescent="0.2">
      <c r="B910" s="6"/>
      <c r="F910" s="6"/>
    </row>
    <row r="911" spans="2:6" x14ac:dyDescent="0.2">
      <c r="B911" s="6"/>
      <c r="F911" s="6"/>
    </row>
    <row r="912" spans="2:6" x14ac:dyDescent="0.2">
      <c r="B912" s="6"/>
      <c r="F912" s="6"/>
    </row>
    <row r="913" spans="2:6" x14ac:dyDescent="0.2">
      <c r="B913" s="6"/>
      <c r="F913" s="6"/>
    </row>
    <row r="914" spans="2:6" x14ac:dyDescent="0.2">
      <c r="B914" s="6"/>
      <c r="F914" s="6"/>
    </row>
    <row r="915" spans="2:6" x14ac:dyDescent="0.2">
      <c r="B915" s="6"/>
      <c r="F915" s="6"/>
    </row>
    <row r="916" spans="2:6" x14ac:dyDescent="0.2">
      <c r="B916" s="6"/>
      <c r="F916" s="6"/>
    </row>
    <row r="917" spans="2:6" x14ac:dyDescent="0.2">
      <c r="B917" s="6"/>
      <c r="F917" s="6"/>
    </row>
    <row r="918" spans="2:6" x14ac:dyDescent="0.2">
      <c r="B918" s="6"/>
      <c r="F918" s="6"/>
    </row>
    <row r="919" spans="2:6" x14ac:dyDescent="0.2">
      <c r="B919" s="6"/>
      <c r="F919" s="6"/>
    </row>
    <row r="920" spans="2:6" x14ac:dyDescent="0.2">
      <c r="B920" s="6"/>
      <c r="F920" s="6"/>
    </row>
    <row r="921" spans="2:6" x14ac:dyDescent="0.2">
      <c r="B921" s="6"/>
      <c r="F921" s="6"/>
    </row>
    <row r="922" spans="2:6" x14ac:dyDescent="0.2">
      <c r="B922" s="6"/>
      <c r="F922" s="6"/>
    </row>
    <row r="923" spans="2:6" x14ac:dyDescent="0.2">
      <c r="B923" s="6"/>
      <c r="F923" s="6"/>
    </row>
    <row r="924" spans="2:6" x14ac:dyDescent="0.2">
      <c r="B924" s="6"/>
      <c r="F924" s="6"/>
    </row>
    <row r="925" spans="2:6" x14ac:dyDescent="0.2">
      <c r="B925" s="6"/>
      <c r="F925" s="6"/>
    </row>
    <row r="926" spans="2:6" x14ac:dyDescent="0.2">
      <c r="B926" s="6"/>
      <c r="F926" s="6"/>
    </row>
    <row r="927" spans="2:6" x14ac:dyDescent="0.2">
      <c r="B927" s="6"/>
      <c r="F927" s="6"/>
    </row>
    <row r="928" spans="2:6" x14ac:dyDescent="0.2">
      <c r="B928" s="6"/>
      <c r="F928" s="6"/>
    </row>
    <row r="929" spans="2:6" x14ac:dyDescent="0.2">
      <c r="B929" s="6"/>
      <c r="F929" s="6"/>
    </row>
    <row r="930" spans="2:6" x14ac:dyDescent="0.2">
      <c r="B930" s="6"/>
      <c r="F930" s="6"/>
    </row>
    <row r="931" spans="2:6" x14ac:dyDescent="0.2">
      <c r="B931" s="6"/>
      <c r="F931" s="6"/>
    </row>
    <row r="932" spans="2:6" x14ac:dyDescent="0.2">
      <c r="B932" s="6"/>
      <c r="F932" s="6"/>
    </row>
    <row r="933" spans="2:6" x14ac:dyDescent="0.2">
      <c r="B933" s="6"/>
      <c r="F933" s="6"/>
    </row>
    <row r="934" spans="2:6" x14ac:dyDescent="0.2">
      <c r="B934" s="6"/>
      <c r="F934" s="6"/>
    </row>
    <row r="935" spans="2:6" x14ac:dyDescent="0.2">
      <c r="B935" s="6"/>
      <c r="F935" s="6"/>
    </row>
    <row r="936" spans="2:6" x14ac:dyDescent="0.2">
      <c r="B936" s="6"/>
      <c r="F936" s="6"/>
    </row>
    <row r="937" spans="2:6" x14ac:dyDescent="0.2">
      <c r="B937" s="6"/>
      <c r="F937" s="6"/>
    </row>
    <row r="938" spans="2:6" x14ac:dyDescent="0.2">
      <c r="B938" s="6"/>
      <c r="F938" s="6"/>
    </row>
    <row r="939" spans="2:6" x14ac:dyDescent="0.2">
      <c r="B939" s="6"/>
      <c r="F939" s="6"/>
    </row>
    <row r="940" spans="2:6" x14ac:dyDescent="0.2">
      <c r="B940" s="6"/>
      <c r="F940" s="6"/>
    </row>
    <row r="941" spans="2:6" x14ac:dyDescent="0.2">
      <c r="B941" s="6"/>
      <c r="F941" s="6"/>
    </row>
    <row r="942" spans="2:6" x14ac:dyDescent="0.2">
      <c r="B942" s="6"/>
      <c r="F942" s="6"/>
    </row>
    <row r="943" spans="2:6" x14ac:dyDescent="0.2">
      <c r="B943" s="6"/>
      <c r="F943" s="6"/>
    </row>
    <row r="944" spans="2:6" x14ac:dyDescent="0.2">
      <c r="B944" s="6"/>
      <c r="F944" s="6"/>
    </row>
    <row r="945" spans="2:6" x14ac:dyDescent="0.2">
      <c r="B945" s="6"/>
      <c r="F945" s="6"/>
    </row>
    <row r="946" spans="2:6" x14ac:dyDescent="0.2">
      <c r="B946" s="6"/>
      <c r="F946" s="6"/>
    </row>
    <row r="947" spans="2:6" x14ac:dyDescent="0.2">
      <c r="B947" s="6"/>
      <c r="F947" s="6"/>
    </row>
    <row r="948" spans="2:6" x14ac:dyDescent="0.2">
      <c r="B948" s="6"/>
      <c r="F948" s="6"/>
    </row>
    <row r="949" spans="2:6" x14ac:dyDescent="0.2">
      <c r="B949" s="6"/>
      <c r="F949" s="6"/>
    </row>
    <row r="950" spans="2:6" x14ac:dyDescent="0.2">
      <c r="B950" s="6"/>
      <c r="F950" s="6"/>
    </row>
    <row r="951" spans="2:6" x14ac:dyDescent="0.2">
      <c r="B951" s="6"/>
      <c r="F951" s="6"/>
    </row>
    <row r="952" spans="2:6" x14ac:dyDescent="0.2">
      <c r="B952" s="6"/>
      <c r="F952" s="6"/>
    </row>
    <row r="953" spans="2:6" x14ac:dyDescent="0.2">
      <c r="B953" s="6"/>
      <c r="F953" s="6"/>
    </row>
    <row r="954" spans="2:6" x14ac:dyDescent="0.2">
      <c r="B954" s="6"/>
      <c r="F954" s="6"/>
    </row>
    <row r="955" spans="2:6" x14ac:dyDescent="0.2">
      <c r="B955" s="6"/>
      <c r="F955" s="6"/>
    </row>
    <row r="956" spans="2:6" x14ac:dyDescent="0.2">
      <c r="B956" s="6"/>
      <c r="F956" s="6"/>
    </row>
    <row r="957" spans="2:6" x14ac:dyDescent="0.2">
      <c r="B957" s="6"/>
      <c r="F957" s="6"/>
    </row>
    <row r="958" spans="2:6" x14ac:dyDescent="0.2">
      <c r="B958" s="6"/>
      <c r="F958" s="6"/>
    </row>
    <row r="959" spans="2:6" x14ac:dyDescent="0.2">
      <c r="B959" s="6"/>
      <c r="F959" s="6"/>
    </row>
    <row r="960" spans="2:6" x14ac:dyDescent="0.2">
      <c r="B960" s="6"/>
      <c r="F960" s="6"/>
    </row>
    <row r="961" spans="2:6" x14ac:dyDescent="0.2">
      <c r="B961" s="6"/>
      <c r="F961" s="6"/>
    </row>
    <row r="962" spans="2:6" x14ac:dyDescent="0.2">
      <c r="B962" s="6"/>
      <c r="F962" s="6"/>
    </row>
    <row r="963" spans="2:6" x14ac:dyDescent="0.2">
      <c r="B963" s="6"/>
      <c r="F963" s="6"/>
    </row>
    <row r="964" spans="2:6" x14ac:dyDescent="0.2">
      <c r="B964" s="6"/>
      <c r="F964" s="6"/>
    </row>
    <row r="965" spans="2:6" x14ac:dyDescent="0.2">
      <c r="B965" s="6"/>
      <c r="F965" s="6"/>
    </row>
    <row r="966" spans="2:6" x14ac:dyDescent="0.2">
      <c r="B966" s="6"/>
      <c r="F966" s="6"/>
    </row>
    <row r="967" spans="2:6" x14ac:dyDescent="0.2">
      <c r="B967" s="6"/>
      <c r="F967" s="6"/>
    </row>
    <row r="968" spans="2:6" x14ac:dyDescent="0.2">
      <c r="B968" s="6"/>
      <c r="F968" s="6"/>
    </row>
    <row r="969" spans="2:6" x14ac:dyDescent="0.2">
      <c r="B969" s="6"/>
      <c r="F969" s="6"/>
    </row>
    <row r="970" spans="2:6" x14ac:dyDescent="0.2">
      <c r="B970" s="6"/>
      <c r="F970" s="6"/>
    </row>
    <row r="971" spans="2:6" x14ac:dyDescent="0.2">
      <c r="B971" s="6"/>
      <c r="F971" s="6"/>
    </row>
    <row r="972" spans="2:6" x14ac:dyDescent="0.2">
      <c r="B972" s="6"/>
      <c r="F972" s="6"/>
    </row>
    <row r="973" spans="2:6" x14ac:dyDescent="0.2">
      <c r="B973" s="6"/>
      <c r="F973" s="6"/>
    </row>
    <row r="974" spans="2:6" x14ac:dyDescent="0.2">
      <c r="B974" s="6"/>
      <c r="F974" s="6"/>
    </row>
    <row r="975" spans="2:6" x14ac:dyDescent="0.2">
      <c r="B975" s="6"/>
      <c r="F975" s="6"/>
    </row>
    <row r="976" spans="2:6" x14ac:dyDescent="0.2">
      <c r="B976" s="6"/>
      <c r="F976" s="6"/>
    </row>
    <row r="977" spans="2:6" x14ac:dyDescent="0.2">
      <c r="B977" s="6"/>
      <c r="F977" s="6"/>
    </row>
    <row r="978" spans="2:6" x14ac:dyDescent="0.2">
      <c r="B978" s="6"/>
      <c r="F978" s="6"/>
    </row>
    <row r="979" spans="2:6" x14ac:dyDescent="0.2">
      <c r="B979" s="6"/>
      <c r="F979" s="6"/>
    </row>
    <row r="980" spans="2:6" x14ac:dyDescent="0.2">
      <c r="B980" s="6"/>
      <c r="F980" s="6"/>
    </row>
    <row r="981" spans="2:6" x14ac:dyDescent="0.2">
      <c r="B981" s="6"/>
      <c r="F981" s="6"/>
    </row>
    <row r="982" spans="2:6" x14ac:dyDescent="0.2">
      <c r="B982" s="6"/>
      <c r="F982" s="6"/>
    </row>
    <row r="983" spans="2:6" x14ac:dyDescent="0.2">
      <c r="B983" s="6"/>
      <c r="F983" s="6"/>
    </row>
    <row r="984" spans="2:6" x14ac:dyDescent="0.2">
      <c r="B984" s="6"/>
      <c r="F984" s="6"/>
    </row>
    <row r="985" spans="2:6" x14ac:dyDescent="0.2">
      <c r="B985" s="6"/>
      <c r="F985" s="6"/>
    </row>
    <row r="986" spans="2:6" x14ac:dyDescent="0.2">
      <c r="B986" s="6"/>
      <c r="F986" s="6"/>
    </row>
    <row r="987" spans="2:6" x14ac:dyDescent="0.2">
      <c r="B987" s="6"/>
      <c r="F987" s="6"/>
    </row>
    <row r="988" spans="2:6" x14ac:dyDescent="0.2">
      <c r="B988" s="6"/>
      <c r="F988" s="6"/>
    </row>
    <row r="989" spans="2:6" x14ac:dyDescent="0.2">
      <c r="B989" s="6"/>
      <c r="F989" s="6"/>
    </row>
    <row r="990" spans="2:6" x14ac:dyDescent="0.2">
      <c r="B990" s="6"/>
      <c r="F990" s="6"/>
    </row>
    <row r="991" spans="2:6" x14ac:dyDescent="0.2">
      <c r="B991" s="6"/>
      <c r="F991" s="6"/>
    </row>
    <row r="992" spans="2:6" x14ac:dyDescent="0.2">
      <c r="B992" s="6"/>
      <c r="F992" s="6"/>
    </row>
    <row r="993" spans="2:6" x14ac:dyDescent="0.2">
      <c r="B993" s="6"/>
      <c r="F993" s="6"/>
    </row>
    <row r="994" spans="2:6" x14ac:dyDescent="0.2">
      <c r="B994" s="6"/>
      <c r="F994" s="6"/>
    </row>
    <row r="995" spans="2:6" x14ac:dyDescent="0.2">
      <c r="B995" s="6"/>
      <c r="F995" s="6"/>
    </row>
    <row r="996" spans="2:6" x14ac:dyDescent="0.2">
      <c r="B996" s="6"/>
      <c r="F996" s="6"/>
    </row>
    <row r="997" spans="2:6" x14ac:dyDescent="0.2">
      <c r="B997" s="6"/>
      <c r="F997" s="6"/>
    </row>
    <row r="998" spans="2:6" x14ac:dyDescent="0.2">
      <c r="B998" s="6"/>
      <c r="F998" s="6"/>
    </row>
    <row r="999" spans="2:6" x14ac:dyDescent="0.2">
      <c r="B999" s="6"/>
      <c r="F999" s="6"/>
    </row>
    <row r="1000" spans="2:6" x14ac:dyDescent="0.2">
      <c r="B1000" s="6"/>
      <c r="F1000" s="6"/>
    </row>
    <row r="1001" spans="2:6" x14ac:dyDescent="0.2">
      <c r="B1001" s="6"/>
      <c r="F1001" s="6"/>
    </row>
    <row r="1002" spans="2:6" x14ac:dyDescent="0.2">
      <c r="B1002" s="6"/>
      <c r="F1002" s="6"/>
    </row>
    <row r="1003" spans="2:6" x14ac:dyDescent="0.2">
      <c r="B1003" s="6"/>
      <c r="F1003" s="6"/>
    </row>
    <row r="1004" spans="2:6" x14ac:dyDescent="0.2">
      <c r="B1004" s="6"/>
      <c r="F1004" s="6"/>
    </row>
    <row r="1005" spans="2:6" x14ac:dyDescent="0.2">
      <c r="B1005" s="6"/>
      <c r="F1005" s="6"/>
    </row>
    <row r="1006" spans="2:6" x14ac:dyDescent="0.2">
      <c r="B1006" s="6"/>
      <c r="F1006" s="6"/>
    </row>
    <row r="1007" spans="2:6" x14ac:dyDescent="0.2">
      <c r="B1007" s="6"/>
      <c r="F1007" s="6"/>
    </row>
    <row r="1008" spans="2:6" x14ac:dyDescent="0.2">
      <c r="B1008" s="6"/>
      <c r="F1008" s="6"/>
    </row>
    <row r="1009" spans="2:6" x14ac:dyDescent="0.2">
      <c r="B1009" s="6"/>
      <c r="F1009" s="6"/>
    </row>
    <row r="1010" spans="2:6" x14ac:dyDescent="0.2">
      <c r="B1010" s="6"/>
      <c r="F1010" s="6"/>
    </row>
    <row r="1011" spans="2:6" x14ac:dyDescent="0.2">
      <c r="B1011" s="6"/>
      <c r="F1011" s="6"/>
    </row>
    <row r="1012" spans="2:6" x14ac:dyDescent="0.2">
      <c r="B1012" s="6"/>
      <c r="F1012" s="6"/>
    </row>
    <row r="1013" spans="2:6" x14ac:dyDescent="0.2">
      <c r="B1013" s="6"/>
      <c r="F1013" s="6"/>
    </row>
    <row r="1014" spans="2:6" x14ac:dyDescent="0.2">
      <c r="B1014" s="6"/>
      <c r="F1014" s="6"/>
    </row>
    <row r="1015" spans="2:6" x14ac:dyDescent="0.2">
      <c r="B1015" s="6"/>
      <c r="F1015" s="6"/>
    </row>
    <row r="1016" spans="2:6" x14ac:dyDescent="0.2">
      <c r="B1016" s="6"/>
      <c r="F1016" s="6"/>
    </row>
    <row r="1017" spans="2:6" x14ac:dyDescent="0.2">
      <c r="B1017" s="6"/>
      <c r="F1017" s="6"/>
    </row>
    <row r="1018" spans="2:6" x14ac:dyDescent="0.2">
      <c r="B1018" s="6"/>
      <c r="F1018" s="6"/>
    </row>
    <row r="1019" spans="2:6" x14ac:dyDescent="0.2">
      <c r="B1019" s="6"/>
      <c r="F1019" s="6"/>
    </row>
    <row r="1020" spans="2:6" x14ac:dyDescent="0.2">
      <c r="B1020" s="6"/>
      <c r="F1020" s="6"/>
    </row>
    <row r="1021" spans="2:6" x14ac:dyDescent="0.2">
      <c r="B1021" s="6"/>
      <c r="F1021" s="6"/>
    </row>
    <row r="1022" spans="2:6" x14ac:dyDescent="0.2">
      <c r="B1022" s="6"/>
      <c r="F1022" s="6"/>
    </row>
    <row r="1023" spans="2:6" x14ac:dyDescent="0.2">
      <c r="B1023" s="6"/>
      <c r="F1023" s="6"/>
    </row>
    <row r="1024" spans="2:6" x14ac:dyDescent="0.2">
      <c r="B1024" s="6"/>
      <c r="F1024" s="6"/>
    </row>
    <row r="1025" spans="2:6" x14ac:dyDescent="0.2">
      <c r="B1025" s="6"/>
      <c r="F1025" s="6"/>
    </row>
    <row r="1026" spans="2:6" x14ac:dyDescent="0.2">
      <c r="B1026" s="6"/>
      <c r="F1026" s="6"/>
    </row>
    <row r="1027" spans="2:6" x14ac:dyDescent="0.2">
      <c r="B1027" s="6"/>
      <c r="F1027" s="6"/>
    </row>
    <row r="1028" spans="2:6" x14ac:dyDescent="0.2">
      <c r="B1028" s="6"/>
      <c r="F1028" s="6"/>
    </row>
    <row r="1029" spans="2:6" x14ac:dyDescent="0.2">
      <c r="B1029" s="6"/>
      <c r="F1029" s="6"/>
    </row>
    <row r="1030" spans="2:6" x14ac:dyDescent="0.2">
      <c r="B1030" s="6"/>
      <c r="F1030" s="6"/>
    </row>
    <row r="1031" spans="2:6" x14ac:dyDescent="0.2">
      <c r="B1031" s="6"/>
      <c r="F1031" s="6"/>
    </row>
    <row r="1032" spans="2:6" x14ac:dyDescent="0.2">
      <c r="B1032" s="6"/>
      <c r="F1032" s="6"/>
    </row>
    <row r="1033" spans="2:6" x14ac:dyDescent="0.2">
      <c r="B1033" s="6"/>
      <c r="F1033" s="6"/>
    </row>
    <row r="1034" spans="2:6" x14ac:dyDescent="0.2">
      <c r="B1034" s="6"/>
      <c r="F1034" s="6"/>
    </row>
    <row r="1035" spans="2:6" x14ac:dyDescent="0.2">
      <c r="B1035" s="6"/>
      <c r="F1035" s="6"/>
    </row>
    <row r="1036" spans="2:6" x14ac:dyDescent="0.2">
      <c r="B1036" s="6"/>
      <c r="F1036" s="6"/>
    </row>
    <row r="1037" spans="2:6" x14ac:dyDescent="0.2">
      <c r="B1037" s="6"/>
      <c r="F1037" s="6"/>
    </row>
    <row r="1038" spans="2:6" x14ac:dyDescent="0.2">
      <c r="B1038" s="6"/>
      <c r="F1038" s="6"/>
    </row>
    <row r="1039" spans="2:6" x14ac:dyDescent="0.2">
      <c r="B1039" s="6"/>
      <c r="F1039" s="6"/>
    </row>
    <row r="1040" spans="2:6" x14ac:dyDescent="0.2">
      <c r="B1040" s="6"/>
      <c r="F1040" s="6"/>
    </row>
    <row r="1041" spans="2:6" x14ac:dyDescent="0.2">
      <c r="B1041" s="6"/>
      <c r="F1041" s="6"/>
    </row>
    <row r="1042" spans="2:6" x14ac:dyDescent="0.2">
      <c r="B1042" s="6"/>
      <c r="F1042" s="6"/>
    </row>
    <row r="1043" spans="2:6" x14ac:dyDescent="0.2">
      <c r="B1043" s="6"/>
      <c r="F1043" s="6"/>
    </row>
    <row r="1044" spans="2:6" x14ac:dyDescent="0.2">
      <c r="B1044" s="6"/>
      <c r="F1044" s="6"/>
    </row>
    <row r="1045" spans="2:6" x14ac:dyDescent="0.2">
      <c r="B1045" s="6"/>
      <c r="F1045" s="6"/>
    </row>
    <row r="1046" spans="2:6" x14ac:dyDescent="0.2">
      <c r="B1046" s="6"/>
      <c r="F1046" s="6"/>
    </row>
    <row r="1047" spans="2:6" x14ac:dyDescent="0.2">
      <c r="B1047" s="6"/>
      <c r="F1047" s="6"/>
    </row>
    <row r="1048" spans="2:6" x14ac:dyDescent="0.2">
      <c r="B1048" s="6"/>
      <c r="F1048" s="6"/>
    </row>
    <row r="1049" spans="2:6" x14ac:dyDescent="0.2">
      <c r="B1049" s="6"/>
      <c r="F1049" s="6"/>
    </row>
    <row r="1050" spans="2:6" x14ac:dyDescent="0.2">
      <c r="B1050" s="6"/>
      <c r="F1050" s="6"/>
    </row>
    <row r="1051" spans="2:6" x14ac:dyDescent="0.2">
      <c r="B1051" s="6"/>
      <c r="F1051" s="6"/>
    </row>
    <row r="1052" spans="2:6" x14ac:dyDescent="0.2">
      <c r="B1052" s="6"/>
      <c r="F1052" s="6"/>
    </row>
    <row r="1053" spans="2:6" x14ac:dyDescent="0.2">
      <c r="B1053" s="6"/>
      <c r="F1053" s="6"/>
    </row>
    <row r="1054" spans="2:6" x14ac:dyDescent="0.2">
      <c r="B1054" s="6"/>
      <c r="F1054" s="6"/>
    </row>
    <row r="1055" spans="2:6" x14ac:dyDescent="0.2">
      <c r="B1055" s="6"/>
      <c r="F1055" s="6"/>
    </row>
    <row r="1056" spans="2:6" x14ac:dyDescent="0.2">
      <c r="B1056" s="6"/>
      <c r="F1056" s="6"/>
    </row>
    <row r="1057" spans="2:6" x14ac:dyDescent="0.2">
      <c r="B1057" s="6"/>
      <c r="F1057" s="6"/>
    </row>
    <row r="1058" spans="2:6" x14ac:dyDescent="0.2">
      <c r="B1058" s="6"/>
      <c r="F1058" s="6"/>
    </row>
    <row r="1059" spans="2:6" x14ac:dyDescent="0.2">
      <c r="B1059" s="6"/>
      <c r="F1059" s="6"/>
    </row>
    <row r="1060" spans="2:6" x14ac:dyDescent="0.2">
      <c r="B1060" s="6"/>
      <c r="F1060" s="6"/>
    </row>
    <row r="1061" spans="2:6" x14ac:dyDescent="0.2">
      <c r="B1061" s="6"/>
      <c r="F1061" s="6"/>
    </row>
    <row r="1062" spans="2:6" x14ac:dyDescent="0.2">
      <c r="B1062" s="6"/>
      <c r="F1062" s="6"/>
    </row>
    <row r="1063" spans="2:6" x14ac:dyDescent="0.2">
      <c r="B1063" s="6"/>
      <c r="F1063" s="6"/>
    </row>
    <row r="1064" spans="2:6" x14ac:dyDescent="0.2">
      <c r="B1064" s="6"/>
      <c r="F1064" s="6"/>
    </row>
    <row r="1065" spans="2:6" x14ac:dyDescent="0.2">
      <c r="B1065" s="6"/>
      <c r="F1065" s="6"/>
    </row>
    <row r="1066" spans="2:6" x14ac:dyDescent="0.2">
      <c r="B1066" s="6"/>
      <c r="F1066" s="6"/>
    </row>
    <row r="1067" spans="2:6" x14ac:dyDescent="0.2">
      <c r="B1067" s="6"/>
      <c r="F1067" s="6"/>
    </row>
    <row r="1068" spans="2:6" x14ac:dyDescent="0.2">
      <c r="B1068" s="6"/>
      <c r="F1068" s="6"/>
    </row>
    <row r="1069" spans="2:6" x14ac:dyDescent="0.2">
      <c r="B1069" s="6"/>
      <c r="F1069" s="6"/>
    </row>
    <row r="1070" spans="2:6" x14ac:dyDescent="0.2">
      <c r="B1070" s="6"/>
      <c r="F1070" s="6"/>
    </row>
    <row r="1071" spans="2:6" x14ac:dyDescent="0.2">
      <c r="B1071" s="6"/>
      <c r="F1071" s="6"/>
    </row>
    <row r="1072" spans="2:6" x14ac:dyDescent="0.2">
      <c r="B1072" s="6"/>
      <c r="F1072" s="6"/>
    </row>
    <row r="1073" spans="2:6" x14ac:dyDescent="0.2">
      <c r="B1073" s="6"/>
      <c r="F1073" s="6"/>
    </row>
    <row r="1074" spans="2:6" x14ac:dyDescent="0.2">
      <c r="B1074" s="6"/>
      <c r="F1074" s="6"/>
    </row>
    <row r="1075" spans="2:6" x14ac:dyDescent="0.2">
      <c r="B1075" s="6"/>
      <c r="F1075" s="6"/>
    </row>
    <row r="1076" spans="2:6" x14ac:dyDescent="0.2">
      <c r="B1076" s="6"/>
      <c r="F1076" s="6"/>
    </row>
    <row r="1077" spans="2:6" x14ac:dyDescent="0.2">
      <c r="B1077" s="6"/>
      <c r="F1077" s="6"/>
    </row>
    <row r="1078" spans="2:6" x14ac:dyDescent="0.2">
      <c r="B1078" s="6"/>
      <c r="F1078" s="6"/>
    </row>
    <row r="1079" spans="2:6" x14ac:dyDescent="0.2">
      <c r="B1079" s="6"/>
      <c r="F1079" s="6"/>
    </row>
    <row r="1080" spans="2:6" x14ac:dyDescent="0.2">
      <c r="B1080" s="6"/>
      <c r="F1080" s="6"/>
    </row>
    <row r="1081" spans="2:6" x14ac:dyDescent="0.2">
      <c r="B1081" s="6"/>
      <c r="F1081" s="6"/>
    </row>
    <row r="1082" spans="2:6" x14ac:dyDescent="0.2">
      <c r="B1082" s="6"/>
      <c r="F1082" s="6"/>
    </row>
    <row r="1083" spans="2:6" x14ac:dyDescent="0.2">
      <c r="B1083" s="6"/>
      <c r="F1083" s="6"/>
    </row>
    <row r="1084" spans="2:6" x14ac:dyDescent="0.2">
      <c r="B1084" s="6"/>
      <c r="F1084" s="6"/>
    </row>
    <row r="1085" spans="2:6" x14ac:dyDescent="0.2">
      <c r="B1085" s="6"/>
      <c r="F1085" s="6"/>
    </row>
    <row r="1086" spans="2:6" x14ac:dyDescent="0.2">
      <c r="B1086" s="6"/>
      <c r="F1086" s="6"/>
    </row>
    <row r="1087" spans="2:6" x14ac:dyDescent="0.2">
      <c r="B1087" s="6"/>
      <c r="F1087" s="6"/>
    </row>
    <row r="1088" spans="2:6" x14ac:dyDescent="0.2">
      <c r="B1088" s="6"/>
      <c r="F1088" s="6"/>
    </row>
    <row r="1089" spans="2:6" x14ac:dyDescent="0.2">
      <c r="B1089" s="6"/>
      <c r="F1089" s="6"/>
    </row>
    <row r="1090" spans="2:6" x14ac:dyDescent="0.2">
      <c r="B1090" s="6"/>
      <c r="F1090" s="6"/>
    </row>
    <row r="1091" spans="2:6" x14ac:dyDescent="0.2">
      <c r="B1091" s="6"/>
      <c r="F1091" s="6"/>
    </row>
    <row r="1092" spans="2:6" x14ac:dyDescent="0.2">
      <c r="B1092" s="6"/>
      <c r="F1092" s="6"/>
    </row>
    <row r="1093" spans="2:6" x14ac:dyDescent="0.2">
      <c r="B1093" s="6"/>
      <c r="F1093" s="6"/>
    </row>
    <row r="1094" spans="2:6" x14ac:dyDescent="0.2">
      <c r="B1094" s="6"/>
      <c r="F1094" s="6"/>
    </row>
    <row r="1095" spans="2:6" x14ac:dyDescent="0.2">
      <c r="B1095" s="6"/>
      <c r="F1095" s="6"/>
    </row>
    <row r="1096" spans="2:6" x14ac:dyDescent="0.2">
      <c r="B1096" s="6"/>
      <c r="F1096" s="6"/>
    </row>
    <row r="1097" spans="2:6" x14ac:dyDescent="0.2">
      <c r="B1097" s="6"/>
      <c r="F1097" s="6"/>
    </row>
    <row r="1098" spans="2:6" x14ac:dyDescent="0.2">
      <c r="B1098" s="6"/>
      <c r="F1098" s="6"/>
    </row>
    <row r="1099" spans="2:6" x14ac:dyDescent="0.2">
      <c r="B1099" s="6"/>
      <c r="F1099" s="6"/>
    </row>
    <row r="1100" spans="2:6" x14ac:dyDescent="0.2">
      <c r="B1100" s="6"/>
      <c r="F1100" s="6"/>
    </row>
    <row r="1101" spans="2:6" x14ac:dyDescent="0.2">
      <c r="B1101" s="6"/>
      <c r="F1101" s="6"/>
    </row>
    <row r="1102" spans="2:6" x14ac:dyDescent="0.2">
      <c r="B1102" s="6"/>
      <c r="F1102" s="6"/>
    </row>
    <row r="1103" spans="2:6" x14ac:dyDescent="0.2">
      <c r="B1103" s="6"/>
      <c r="F1103" s="6"/>
    </row>
    <row r="1104" spans="2:6" x14ac:dyDescent="0.2">
      <c r="B1104" s="6"/>
      <c r="F1104" s="6"/>
    </row>
    <row r="1105" spans="2:6" x14ac:dyDescent="0.2">
      <c r="B1105" s="6"/>
      <c r="F1105" s="6"/>
    </row>
    <row r="1106" spans="2:6" x14ac:dyDescent="0.2">
      <c r="B1106" s="6"/>
      <c r="F1106" s="6"/>
    </row>
    <row r="1107" spans="2:6" x14ac:dyDescent="0.2">
      <c r="B1107" s="6"/>
      <c r="F1107" s="6"/>
    </row>
    <row r="1108" spans="2:6" x14ac:dyDescent="0.2">
      <c r="B1108" s="6"/>
      <c r="F1108" s="6"/>
    </row>
    <row r="1109" spans="2:6" x14ac:dyDescent="0.2">
      <c r="B1109" s="6"/>
      <c r="F1109" s="6"/>
    </row>
    <row r="1110" spans="2:6" x14ac:dyDescent="0.2">
      <c r="B1110" s="6"/>
      <c r="F1110" s="6"/>
    </row>
    <row r="1111" spans="2:6" x14ac:dyDescent="0.2">
      <c r="B1111" s="6"/>
      <c r="F1111" s="6"/>
    </row>
    <row r="1112" spans="2:6" x14ac:dyDescent="0.2">
      <c r="B1112" s="6"/>
      <c r="F1112" s="6"/>
    </row>
    <row r="1113" spans="2:6" x14ac:dyDescent="0.2">
      <c r="B1113" s="6"/>
      <c r="F1113" s="6"/>
    </row>
    <row r="1114" spans="2:6" x14ac:dyDescent="0.2">
      <c r="B1114" s="6"/>
      <c r="F1114" s="6"/>
    </row>
    <row r="1115" spans="2:6" x14ac:dyDescent="0.2">
      <c r="B1115" s="6"/>
      <c r="F1115" s="6"/>
    </row>
    <row r="1116" spans="2:6" x14ac:dyDescent="0.2">
      <c r="B1116" s="6"/>
      <c r="F1116" s="6"/>
    </row>
    <row r="1117" spans="2:6" x14ac:dyDescent="0.2">
      <c r="B1117" s="6"/>
      <c r="F1117" s="6"/>
    </row>
    <row r="1118" spans="2:6" x14ac:dyDescent="0.2">
      <c r="B1118" s="6"/>
      <c r="F1118" s="6"/>
    </row>
    <row r="1119" spans="2:6" x14ac:dyDescent="0.2">
      <c r="B1119" s="6"/>
      <c r="F1119" s="6"/>
    </row>
    <row r="1120" spans="2:6" x14ac:dyDescent="0.2">
      <c r="B1120" s="6"/>
      <c r="F1120" s="6"/>
    </row>
    <row r="1121" spans="2:6" x14ac:dyDescent="0.2">
      <c r="B1121" s="6"/>
      <c r="F1121" s="6"/>
    </row>
    <row r="1122" spans="2:6" x14ac:dyDescent="0.2">
      <c r="B1122" s="6"/>
      <c r="F1122" s="6"/>
    </row>
    <row r="1123" spans="2:6" x14ac:dyDescent="0.2">
      <c r="B1123" s="6"/>
      <c r="F1123" s="6"/>
    </row>
    <row r="1124" spans="2:6" x14ac:dyDescent="0.2">
      <c r="B1124" s="6"/>
      <c r="F1124" s="6"/>
    </row>
    <row r="1125" spans="2:6" x14ac:dyDescent="0.2">
      <c r="B1125" s="6"/>
      <c r="F1125" s="6"/>
    </row>
    <row r="1126" spans="2:6" x14ac:dyDescent="0.2">
      <c r="B1126" s="6"/>
      <c r="F1126" s="6"/>
    </row>
    <row r="1127" spans="2:6" x14ac:dyDescent="0.2">
      <c r="B1127" s="6"/>
      <c r="F1127" s="6"/>
    </row>
    <row r="1128" spans="2:6" x14ac:dyDescent="0.2">
      <c r="B1128" s="6"/>
      <c r="F1128" s="6"/>
    </row>
    <row r="1129" spans="2:6" x14ac:dyDescent="0.2">
      <c r="B1129" s="6"/>
      <c r="F1129" s="6"/>
    </row>
    <row r="1130" spans="2:6" x14ac:dyDescent="0.2">
      <c r="B1130" s="6"/>
      <c r="F1130" s="6"/>
    </row>
    <row r="1131" spans="2:6" x14ac:dyDescent="0.2">
      <c r="B1131" s="6"/>
      <c r="F1131" s="6"/>
    </row>
    <row r="1132" spans="2:6" x14ac:dyDescent="0.2">
      <c r="B1132" s="6"/>
      <c r="F1132" s="6"/>
    </row>
    <row r="1133" spans="2:6" x14ac:dyDescent="0.2">
      <c r="B1133" s="6"/>
      <c r="F1133" s="6"/>
    </row>
    <row r="1134" spans="2:6" x14ac:dyDescent="0.2">
      <c r="B1134" s="6"/>
      <c r="F1134" s="6"/>
    </row>
    <row r="1135" spans="2:6" x14ac:dyDescent="0.2">
      <c r="B1135" s="6"/>
      <c r="F1135" s="6"/>
    </row>
    <row r="1136" spans="2:6" x14ac:dyDescent="0.2">
      <c r="B1136" s="6"/>
      <c r="F1136" s="6"/>
    </row>
    <row r="1137" spans="2:6" x14ac:dyDescent="0.2">
      <c r="B1137" s="6"/>
      <c r="F1137" s="6"/>
    </row>
    <row r="1138" spans="2:6" x14ac:dyDescent="0.2">
      <c r="B1138" s="6"/>
      <c r="F1138" s="6"/>
    </row>
    <row r="1139" spans="2:6" x14ac:dyDescent="0.2">
      <c r="B1139" s="6"/>
      <c r="F1139" s="6"/>
    </row>
  </sheetData>
  <phoneticPr fontId="10" type="noConversion"/>
  <hyperlinks>
    <hyperlink ref="P358" r:id="rId1" display="http://www.bav-astro.de/sfs/BAVM_link.php?BAVMnr=8" xr:uid="{00000000-0004-0000-0200-000000000000}"/>
    <hyperlink ref="P359" r:id="rId2" display="http://www.bav-astro.de/sfs/BAVM_link.php?BAVMnr=4" xr:uid="{00000000-0004-0000-0200-000001000000}"/>
    <hyperlink ref="P360" r:id="rId3" display="http://www.bav-astro.de/sfs/BAVM_link.php?BAVMnr=8" xr:uid="{00000000-0004-0000-0200-000002000000}"/>
    <hyperlink ref="P361" r:id="rId4" display="http://www.bav-astro.de/sfs/BAVM_link.php?BAVMnr=8" xr:uid="{00000000-0004-0000-0200-000003000000}"/>
    <hyperlink ref="P362" r:id="rId5" display="http://www.bav-astro.de/sfs/BAVM_link.php?BAVMnr=8" xr:uid="{00000000-0004-0000-0200-000004000000}"/>
    <hyperlink ref="P365" r:id="rId6" display="http://www.bav-astro.de/sfs/BAVM_link.php?BAVMnr=8" xr:uid="{00000000-0004-0000-0200-000005000000}"/>
    <hyperlink ref="P366" r:id="rId7" display="http://www.bav-astro.de/sfs/BAVM_link.php?BAVMnr=8" xr:uid="{00000000-0004-0000-0200-000006000000}"/>
    <hyperlink ref="P367" r:id="rId8" display="http://www.bav-astro.de/sfs/BAVM_link.php?BAVMnr=8" xr:uid="{00000000-0004-0000-0200-000007000000}"/>
    <hyperlink ref="P369" r:id="rId9" display="http://www.bav-astro.de/sfs/BAVM_link.php?BAVMnr=8" xr:uid="{00000000-0004-0000-0200-000008000000}"/>
    <hyperlink ref="P372" r:id="rId10" display="http://www.bav-astro.de/sfs/BAVM_link.php?BAVMnr=8" xr:uid="{00000000-0004-0000-0200-000009000000}"/>
    <hyperlink ref="P381" r:id="rId11" display="http://www.bav-astro.de/sfs/BAVM_link.php?BAVMnr=12" xr:uid="{00000000-0004-0000-0200-00000A000000}"/>
    <hyperlink ref="P382" r:id="rId12" display="http://www.bav-astro.de/sfs/BAVM_link.php?BAVMnr=12" xr:uid="{00000000-0004-0000-0200-00000B000000}"/>
    <hyperlink ref="P394" r:id="rId13" display="http://www.bav-astro.de/sfs/BAVM_link.php?BAVMnr=15" xr:uid="{00000000-0004-0000-0200-00000C000000}"/>
    <hyperlink ref="P396" r:id="rId14" display="http://www.bav-astro.de/sfs/BAVM_link.php?BAVMnr=15" xr:uid="{00000000-0004-0000-0200-00000D000000}"/>
    <hyperlink ref="P399" r:id="rId15" display="http://www.bav-astro.de/sfs/BAVM_link.php?BAVMnr=18" xr:uid="{00000000-0004-0000-0200-00000E000000}"/>
    <hyperlink ref="P12" r:id="rId16" display="http://www.bav-astro.de/sfs/BAVM_link.php?BAVMnr=18" xr:uid="{00000000-0004-0000-0200-00000F000000}"/>
    <hyperlink ref="P13" r:id="rId17" display="http://www.bav-astro.de/sfs/BAVM_link.php?BAVMnr=18" xr:uid="{00000000-0004-0000-0200-000010000000}"/>
    <hyperlink ref="P14" r:id="rId18" display="http://www.bav-astro.de/sfs/BAVM_link.php?BAVMnr=18" xr:uid="{00000000-0004-0000-0200-000011000000}"/>
    <hyperlink ref="P15" r:id="rId19" display="http://www.konkoly.hu/cgi-bin/IBVS?111" xr:uid="{00000000-0004-0000-0200-000012000000}"/>
    <hyperlink ref="P16" r:id="rId20" display="http://www.konkoly.hu/cgi-bin/IBVS?111" xr:uid="{00000000-0004-0000-0200-000013000000}"/>
    <hyperlink ref="P400" r:id="rId21" display="http://www.bav-astro.de/sfs/BAVM_link.php?BAVMnr=18" xr:uid="{00000000-0004-0000-0200-000014000000}"/>
    <hyperlink ref="P401" r:id="rId22" display="http://www.bav-astro.de/sfs/BAVM_link.php?BAVMnr=18" xr:uid="{00000000-0004-0000-0200-000015000000}"/>
    <hyperlink ref="P17" r:id="rId23" display="http://www.bav-astro.de/sfs/BAVM_link.php?BAVMnr=18" xr:uid="{00000000-0004-0000-0200-000016000000}"/>
    <hyperlink ref="P20" r:id="rId24" display="http://www.konkoly.hu/cgi-bin/IBVS?154" xr:uid="{00000000-0004-0000-0200-000017000000}"/>
    <hyperlink ref="P21" r:id="rId25" display="http://www.konkoly.hu/cgi-bin/IBVS?180" xr:uid="{00000000-0004-0000-0200-000018000000}"/>
    <hyperlink ref="P405" r:id="rId26" display="http://www.bav-astro.de/sfs/BAVM_link.php?BAVMnr=23" xr:uid="{00000000-0004-0000-0200-000019000000}"/>
    <hyperlink ref="P406" r:id="rId27" display="http://www.bav-astro.de/sfs/BAVM_link.php?BAVMnr=23" xr:uid="{00000000-0004-0000-0200-00001A000000}"/>
    <hyperlink ref="P24" r:id="rId28" display="http://www.konkoly.hu/cgi-bin/IBVS?247" xr:uid="{00000000-0004-0000-0200-00001B000000}"/>
    <hyperlink ref="P409" r:id="rId29" display="http://www.konkoly.hu/cgi-bin/IBVS?394" xr:uid="{00000000-0004-0000-0200-00001C000000}"/>
    <hyperlink ref="P410" r:id="rId30" display="http://www.konkoly.hu/cgi-bin/IBVS?394" xr:uid="{00000000-0004-0000-0200-00001D000000}"/>
    <hyperlink ref="P411" r:id="rId31" display="http://www.konkoly.hu/cgi-bin/IBVS?394" xr:uid="{00000000-0004-0000-0200-00001E000000}"/>
    <hyperlink ref="P412" r:id="rId32" display="http://www.konkoly.hu/cgi-bin/IBVS?394" xr:uid="{00000000-0004-0000-0200-00001F000000}"/>
    <hyperlink ref="P27" r:id="rId33" display="http://www.konkoly.hu/cgi-bin/IBVS?844" xr:uid="{00000000-0004-0000-0200-000020000000}"/>
    <hyperlink ref="P28" r:id="rId34" display="http://www.konkoly.hu/cgi-bin/IBVS?419" xr:uid="{00000000-0004-0000-0200-000021000000}"/>
    <hyperlink ref="P39" r:id="rId35" display="http://www.konkoly.hu/cgi-bin/IBVS?844" xr:uid="{00000000-0004-0000-0200-000022000000}"/>
    <hyperlink ref="P40" r:id="rId36" display="http://www.konkoly.hu/cgi-bin/IBVS?844" xr:uid="{00000000-0004-0000-0200-000023000000}"/>
    <hyperlink ref="P45" r:id="rId37" display="http://www.konkoly.hu/cgi-bin/IBVS?668" xr:uid="{00000000-0004-0000-0200-000024000000}"/>
    <hyperlink ref="P50" r:id="rId38" display="http://www.konkoly.hu/cgi-bin/IBVS?1022" xr:uid="{00000000-0004-0000-0200-000025000000}"/>
    <hyperlink ref="P430" r:id="rId39" display="http://www.bav-astro.de/sfs/BAVM_link.php?BAVMnr=26" xr:uid="{00000000-0004-0000-0200-000026000000}"/>
    <hyperlink ref="P431" r:id="rId40" display="http://www.bav-astro.de/sfs/BAVM_link.php?BAVMnr=26" xr:uid="{00000000-0004-0000-0200-000027000000}"/>
    <hyperlink ref="P432" r:id="rId41" display="http://www.bav-astro.de/sfs/BAVM_link.php?BAVMnr=28" xr:uid="{00000000-0004-0000-0200-000028000000}"/>
    <hyperlink ref="P59" r:id="rId42" display="http://www.konkoly.hu/cgi-bin/IBVS?1022" xr:uid="{00000000-0004-0000-0200-000029000000}"/>
    <hyperlink ref="P60" r:id="rId43" display="http://www.konkoly.hu/cgi-bin/IBVS?844" xr:uid="{00000000-0004-0000-0200-00002A000000}"/>
    <hyperlink ref="P435" r:id="rId44" display="http://vsolj.cetus-net.org/no47.pdf" xr:uid="{00000000-0004-0000-0200-00002B000000}"/>
    <hyperlink ref="P65" r:id="rId45" display="http://www.konkoly.hu/cgi-bin/IBVS?1022" xr:uid="{00000000-0004-0000-0200-00002C000000}"/>
    <hyperlink ref="P66" r:id="rId46" display="http://www.konkoly.hu/cgi-bin/IBVS?1379" xr:uid="{00000000-0004-0000-0200-00002D000000}"/>
    <hyperlink ref="P438" r:id="rId47" display="http://www.bav-astro.de/sfs/BAVM_link.php?BAVMnr=28" xr:uid="{00000000-0004-0000-0200-00002E000000}"/>
    <hyperlink ref="P69" r:id="rId48" display="http://www.konkoly.hu/cgi-bin/IBVS?1053" xr:uid="{00000000-0004-0000-0200-00002F000000}"/>
    <hyperlink ref="P71" r:id="rId49" display="http://www.konkoly.hu/cgi-bin/IBVS?1379" xr:uid="{00000000-0004-0000-0200-000030000000}"/>
    <hyperlink ref="P109" r:id="rId50" display="http://www.konkoly.hu/cgi-bin/IBVS?1938" xr:uid="{00000000-0004-0000-0200-000031000000}"/>
    <hyperlink ref="P124" r:id="rId51" display="http://www.konkoly.hu/cgi-bin/IBVS?2545" xr:uid="{00000000-0004-0000-0200-000032000000}"/>
    <hyperlink ref="P126" r:id="rId52" display="http://www.bav-astro.de/sfs/BAVM_link.php?BAVMnr=34" xr:uid="{00000000-0004-0000-0200-000033000000}"/>
    <hyperlink ref="P141" r:id="rId53" display="http://www.bav-astro.de/sfs/BAVM_link.php?BAVMnr=38" xr:uid="{00000000-0004-0000-0200-000034000000}"/>
    <hyperlink ref="P451" r:id="rId54" display="http://vsolj.cetus-net.org/no47.pdf" xr:uid="{00000000-0004-0000-0200-000035000000}"/>
    <hyperlink ref="P453" r:id="rId55" display="http://vsolj.cetus-net.org/no47.pdf" xr:uid="{00000000-0004-0000-0200-000036000000}"/>
    <hyperlink ref="P164" r:id="rId56" display="http://www.bav-astro.de/sfs/BAVM_link.php?BAVMnr=50" xr:uid="{00000000-0004-0000-0200-000037000000}"/>
    <hyperlink ref="P460" r:id="rId57" display="http://vsolj.cetus-net.org/no47.pdf" xr:uid="{00000000-0004-0000-0200-000038000000}"/>
    <hyperlink ref="P165" r:id="rId58" display="http://www.konkoly.hu/cgi-bin/IBVS?3435" xr:uid="{00000000-0004-0000-0200-000039000000}"/>
    <hyperlink ref="P166" r:id="rId59" display="http://www.konkoly.hu/cgi-bin/IBVS?3435" xr:uid="{00000000-0004-0000-0200-00003A000000}"/>
    <hyperlink ref="P170" r:id="rId60" display="http://www.bav-astro.de/sfs/BAVM_link.php?BAVMnr=56" xr:uid="{00000000-0004-0000-0200-00003B000000}"/>
    <hyperlink ref="P465" r:id="rId61" display="http://vsolj.cetus-net.org/no47.pdf" xr:uid="{00000000-0004-0000-0200-00003C000000}"/>
    <hyperlink ref="P183" r:id="rId62" display="http://www.konkoly.hu/cgi-bin/IBVS?4555" xr:uid="{00000000-0004-0000-0200-00003D000000}"/>
    <hyperlink ref="P184" r:id="rId63" display="http://www.konkoly.hu/cgi-bin/IBVS?4555" xr:uid="{00000000-0004-0000-0200-00003E000000}"/>
    <hyperlink ref="P470" r:id="rId64" display="http://www.bav-astro.de/sfs/BAVM_link.php?BAVMnr=122" xr:uid="{00000000-0004-0000-0200-00003F000000}"/>
    <hyperlink ref="P482" r:id="rId65" display="http://www.bav-astro.de/sfs/BAVM_link.php?BAVMnr=131" xr:uid="{00000000-0004-0000-0200-000040000000}"/>
    <hyperlink ref="P487" r:id="rId66" display="http://vsolj.cetus-net.org/no39.pdf" xr:uid="{00000000-0004-0000-0200-000041000000}"/>
    <hyperlink ref="P488" r:id="rId67" display="http://www.bav-astro.de/sfs/BAVM_link.php?BAVMnr=171" xr:uid="{00000000-0004-0000-0200-000042000000}"/>
    <hyperlink ref="P492" r:id="rId68" display="http://www.bav-astro.de/sfs/BAVM_link.php?BAVMnr=192" xr:uid="{00000000-0004-0000-0200-000043000000}"/>
    <hyperlink ref="P496" r:id="rId69" display="http://vsolj.cetus-net.org/no46.pdf" xr:uid="{00000000-0004-0000-0200-000044000000}"/>
    <hyperlink ref="P185" r:id="rId70" display="http://www.aavso.org/sites/default/files/jaavso/v36n2/186.pdf" xr:uid="{00000000-0004-0000-0200-000045000000}"/>
    <hyperlink ref="P186" r:id="rId71" display="http://www.aavso.org/sites/default/files/jaavso/v36n2/186.pdf" xr:uid="{00000000-0004-0000-0200-000046000000}"/>
    <hyperlink ref="P497" r:id="rId72" display="http://www.bav-astro.de/sfs/BAVM_link.php?BAVMnr=212" xr:uid="{00000000-0004-0000-0200-000047000000}"/>
    <hyperlink ref="P187" r:id="rId73" display="http://www.bav-astro.de/sfs/BAVM_link.php?BAVMnr=204" xr:uid="{00000000-0004-0000-0200-000048000000}"/>
    <hyperlink ref="P498" r:id="rId74" display="http://www.bav-astro.de/sfs/BAVM_link.php?BAVMnr=212" xr:uid="{00000000-0004-0000-0200-000049000000}"/>
    <hyperlink ref="P499" r:id="rId75" display="http://vsolj.cetus-net.org/vsoljno50.pdf" xr:uid="{00000000-0004-0000-0200-00004A000000}"/>
    <hyperlink ref="P500" r:id="rId76" display="http://var.astro.cz/oejv/issues/oejv0137.pdf" xr:uid="{00000000-0004-0000-0200-00004B000000}"/>
    <hyperlink ref="P501" r:id="rId77" display="http://www.bav-astro.de/sfs/BAVM_link.php?BAVMnr=218" xr:uid="{00000000-0004-0000-0200-00004C000000}"/>
    <hyperlink ref="P191" r:id="rId78" display="http://var.astro.cz/oejv/issues/oejv0142.pdf" xr:uid="{00000000-0004-0000-0200-00004D000000}"/>
    <hyperlink ref="P502" r:id="rId79" display="http://www.bav-astro.de/sfs/BAVM_link.php?BAVMnr=225" xr:uid="{00000000-0004-0000-0200-00004E000000}"/>
    <hyperlink ref="P503" r:id="rId80" display="http://www.bav-astro.de/sfs/BAVM_link.php?BAVMnr=225" xr:uid="{00000000-0004-0000-0200-00004F000000}"/>
    <hyperlink ref="P193" r:id="rId81" display="http://www.bav-astro.de/sfs/BAVM_link.php?BAVMnr=234" xr:uid="{00000000-0004-0000-0200-000050000000}"/>
    <hyperlink ref="P195" r:id="rId82" display="http://www.bav-astro.de/sfs/BAVM_link.php?BAVMnr=238" xr:uid="{00000000-0004-0000-0200-000051000000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workbookViewId="0">
      <selection activeCell="B43" sqref="B43"/>
    </sheetView>
  </sheetViews>
  <sheetFormatPr defaultRowHeight="12.75" x14ac:dyDescent="0.2"/>
  <sheetData>
    <row r="1" spans="1:6" x14ac:dyDescent="0.2">
      <c r="A1">
        <v>42917.771999999997</v>
      </c>
      <c r="B1">
        <v>7628</v>
      </c>
      <c r="C1">
        <v>-4.0000000000000001E-3</v>
      </c>
      <c r="D1">
        <v>14</v>
      </c>
      <c r="E1" t="s">
        <v>42</v>
      </c>
      <c r="F1" t="s">
        <v>43</v>
      </c>
    </row>
    <row r="2" spans="1:6" x14ac:dyDescent="0.2">
      <c r="A2">
        <v>42988.771000000001</v>
      </c>
      <c r="B2">
        <v>7649</v>
      </c>
      <c r="C2">
        <v>2E-3</v>
      </c>
      <c r="D2">
        <v>31</v>
      </c>
      <c r="E2" t="s">
        <v>44</v>
      </c>
      <c r="F2" t="s">
        <v>45</v>
      </c>
    </row>
    <row r="3" spans="1:6" x14ac:dyDescent="0.2">
      <c r="A3">
        <v>43032.718000000001</v>
      </c>
      <c r="B3">
        <v>7662</v>
      </c>
      <c r="C3">
        <v>1E-3</v>
      </c>
      <c r="D3">
        <v>18</v>
      </c>
      <c r="E3" t="s">
        <v>42</v>
      </c>
      <c r="F3" t="s">
        <v>43</v>
      </c>
    </row>
    <row r="4" spans="1:6" x14ac:dyDescent="0.2">
      <c r="A4">
        <v>43032.720999999998</v>
      </c>
      <c r="B4">
        <v>7662</v>
      </c>
      <c r="C4">
        <v>4.0000000000000001E-3</v>
      </c>
      <c r="D4">
        <v>10</v>
      </c>
      <c r="E4" t="s">
        <v>46</v>
      </c>
      <c r="F4" t="s">
        <v>47</v>
      </c>
    </row>
    <row r="5" spans="1:6" x14ac:dyDescent="0.2">
      <c r="A5">
        <v>43698.701000000001</v>
      </c>
      <c r="B5">
        <v>7859</v>
      </c>
      <c r="C5">
        <v>2E-3</v>
      </c>
      <c r="D5">
        <v>12</v>
      </c>
      <c r="E5" t="s">
        <v>48</v>
      </c>
      <c r="F5" t="s">
        <v>49</v>
      </c>
    </row>
    <row r="6" spans="1:6" x14ac:dyDescent="0.2">
      <c r="A6">
        <v>43698.701000000001</v>
      </c>
      <c r="B6">
        <v>7859</v>
      </c>
      <c r="C6">
        <v>2E-3</v>
      </c>
      <c r="D6">
        <v>18</v>
      </c>
      <c r="E6" t="s">
        <v>50</v>
      </c>
      <c r="F6" t="s">
        <v>51</v>
      </c>
    </row>
    <row r="7" spans="1:6" x14ac:dyDescent="0.2">
      <c r="A7">
        <v>43742.648999999998</v>
      </c>
      <c r="B7">
        <v>7872</v>
      </c>
      <c r="C7">
        <v>2E-3</v>
      </c>
      <c r="D7">
        <v>13</v>
      </c>
      <c r="E7" t="s">
        <v>48</v>
      </c>
      <c r="F7" t="s">
        <v>49</v>
      </c>
    </row>
    <row r="8" spans="1:6" x14ac:dyDescent="0.2">
      <c r="A8">
        <v>44107.752999999997</v>
      </c>
      <c r="B8">
        <v>7980</v>
      </c>
      <c r="C8">
        <v>-1E-3</v>
      </c>
      <c r="D8">
        <v>18</v>
      </c>
      <c r="E8" t="s">
        <v>52</v>
      </c>
      <c r="F8" t="s">
        <v>53</v>
      </c>
    </row>
    <row r="9" spans="1:6" x14ac:dyDescent="0.2">
      <c r="A9">
        <v>44462.718999999997</v>
      </c>
      <c r="B9">
        <v>8085</v>
      </c>
      <c r="C9">
        <v>0</v>
      </c>
      <c r="D9">
        <v>19</v>
      </c>
      <c r="E9" t="s">
        <v>42</v>
      </c>
      <c r="F9" t="s">
        <v>43</v>
      </c>
    </row>
    <row r="10" spans="1:6" x14ac:dyDescent="0.2">
      <c r="A10">
        <v>44472.858</v>
      </c>
      <c r="B10">
        <v>8088</v>
      </c>
      <c r="C10">
        <v>-3.0000000000000001E-3</v>
      </c>
      <c r="D10">
        <v>11</v>
      </c>
      <c r="E10" t="s">
        <v>50</v>
      </c>
      <c r="F10" t="s">
        <v>54</v>
      </c>
    </row>
    <row r="11" spans="1:6" x14ac:dyDescent="0.2">
      <c r="A11">
        <v>44783.870999999999</v>
      </c>
      <c r="B11">
        <v>8180</v>
      </c>
      <c r="C11">
        <v>-7.0000000000000001E-3</v>
      </c>
      <c r="D11">
        <v>24</v>
      </c>
      <c r="E11" t="s">
        <v>55</v>
      </c>
      <c r="F11" t="s">
        <v>56</v>
      </c>
    </row>
    <row r="12" spans="1:6" x14ac:dyDescent="0.2">
      <c r="A12">
        <v>44817.68</v>
      </c>
      <c r="B12">
        <v>8190</v>
      </c>
      <c r="C12">
        <v>-4.0000000000000001E-3</v>
      </c>
      <c r="D12">
        <v>19</v>
      </c>
      <c r="E12" t="s">
        <v>44</v>
      </c>
      <c r="F12" t="s">
        <v>57</v>
      </c>
    </row>
    <row r="13" spans="1:6" x14ac:dyDescent="0.2">
      <c r="A13">
        <v>44844.722999999998</v>
      </c>
      <c r="B13">
        <v>8198</v>
      </c>
      <c r="C13">
        <v>-6.0000000000000001E-3</v>
      </c>
      <c r="D13">
        <v>16</v>
      </c>
      <c r="E13" t="s">
        <v>48</v>
      </c>
      <c r="F13" t="s">
        <v>58</v>
      </c>
    </row>
    <row r="14" spans="1:6" x14ac:dyDescent="0.2">
      <c r="A14">
        <v>45199.680999999997</v>
      </c>
      <c r="B14">
        <v>8303</v>
      </c>
      <c r="C14">
        <v>-1.2999999999999999E-2</v>
      </c>
      <c r="D14">
        <v>13</v>
      </c>
      <c r="E14" t="s">
        <v>44</v>
      </c>
      <c r="F14" t="s">
        <v>57</v>
      </c>
    </row>
    <row r="15" spans="1:6" x14ac:dyDescent="0.2">
      <c r="A15">
        <v>45199.690999999999</v>
      </c>
      <c r="B15">
        <v>8303</v>
      </c>
      <c r="C15">
        <v>-3.0000000000000001E-3</v>
      </c>
      <c r="D15">
        <v>14</v>
      </c>
      <c r="E15" t="s">
        <v>42</v>
      </c>
      <c r="F15" t="s">
        <v>43</v>
      </c>
    </row>
    <row r="16" spans="1:6" x14ac:dyDescent="0.2">
      <c r="A16">
        <v>45493.800999999999</v>
      </c>
      <c r="B16">
        <v>8390</v>
      </c>
      <c r="C16">
        <v>-7.0000000000000001E-3</v>
      </c>
      <c r="D16">
        <v>12</v>
      </c>
      <c r="E16" t="s">
        <v>44</v>
      </c>
      <c r="F16" t="s">
        <v>57</v>
      </c>
    </row>
    <row r="17" spans="1:6" x14ac:dyDescent="0.2">
      <c r="A17">
        <v>45510.7</v>
      </c>
      <c r="B17">
        <v>8395</v>
      </c>
      <c r="C17">
        <v>-1.0999999999999999E-2</v>
      </c>
      <c r="D17">
        <v>15</v>
      </c>
      <c r="E17" t="s">
        <v>44</v>
      </c>
      <c r="F17" t="s">
        <v>57</v>
      </c>
    </row>
    <row r="18" spans="1:6" x14ac:dyDescent="0.2">
      <c r="A18">
        <v>45561.411999999997</v>
      </c>
      <c r="B18">
        <v>8410</v>
      </c>
      <c r="C18">
        <v>-8.0000000000000002E-3</v>
      </c>
      <c r="D18">
        <v>25</v>
      </c>
      <c r="E18" t="s">
        <v>59</v>
      </c>
      <c r="F18" t="s">
        <v>60</v>
      </c>
    </row>
    <row r="19" spans="1:6" x14ac:dyDescent="0.2">
      <c r="A19">
        <v>45919.752999999997</v>
      </c>
      <c r="B19">
        <v>8516</v>
      </c>
      <c r="C19">
        <v>-1.2999999999999999E-2</v>
      </c>
      <c r="D19">
        <v>17</v>
      </c>
      <c r="E19" t="s">
        <v>52</v>
      </c>
      <c r="F19" t="s">
        <v>61</v>
      </c>
    </row>
    <row r="20" spans="1:6" x14ac:dyDescent="0.2">
      <c r="A20">
        <v>45936.663</v>
      </c>
      <c r="B20">
        <v>8521</v>
      </c>
      <c r="C20">
        <v>-6.0000000000000001E-3</v>
      </c>
      <c r="D20">
        <v>10</v>
      </c>
      <c r="E20" t="s">
        <v>44</v>
      </c>
      <c r="F20" t="s">
        <v>57</v>
      </c>
    </row>
    <row r="21" spans="1:6" x14ac:dyDescent="0.2">
      <c r="A21">
        <v>46247.67</v>
      </c>
      <c r="B21">
        <v>8613</v>
      </c>
      <c r="C21">
        <v>-1.6E-2</v>
      </c>
      <c r="D21">
        <v>14</v>
      </c>
      <c r="E21" t="s">
        <v>44</v>
      </c>
      <c r="F21" t="s">
        <v>57</v>
      </c>
    </row>
    <row r="22" spans="1:6" x14ac:dyDescent="0.2">
      <c r="A22">
        <v>46247.677000000003</v>
      </c>
      <c r="B22">
        <v>8613</v>
      </c>
      <c r="C22">
        <v>-8.9999999999999993E-3</v>
      </c>
      <c r="D22">
        <v>14</v>
      </c>
      <c r="E22" t="s">
        <v>42</v>
      </c>
      <c r="F22" t="s">
        <v>43</v>
      </c>
    </row>
    <row r="23" spans="1:6" x14ac:dyDescent="0.2">
      <c r="A23">
        <v>46274.718999999997</v>
      </c>
      <c r="B23">
        <v>8621</v>
      </c>
      <c r="C23">
        <v>-1.2E-2</v>
      </c>
      <c r="D23">
        <v>14</v>
      </c>
      <c r="E23" t="s">
        <v>44</v>
      </c>
      <c r="F23" t="s">
        <v>57</v>
      </c>
    </row>
    <row r="24" spans="1:6" x14ac:dyDescent="0.2">
      <c r="A24">
        <v>46284.864000000001</v>
      </c>
      <c r="B24">
        <v>8624</v>
      </c>
      <c r="C24">
        <v>-8.9999999999999993E-3</v>
      </c>
      <c r="D24">
        <v>17</v>
      </c>
      <c r="E24" t="s">
        <v>52</v>
      </c>
      <c r="F24" t="s">
        <v>53</v>
      </c>
    </row>
    <row r="25" spans="1:6" x14ac:dyDescent="0.2">
      <c r="A25">
        <v>46345.714999999997</v>
      </c>
      <c r="B25">
        <v>8642</v>
      </c>
      <c r="C25">
        <v>-8.9999999999999993E-3</v>
      </c>
      <c r="D25">
        <v>10</v>
      </c>
      <c r="E25" t="s">
        <v>62</v>
      </c>
      <c r="F25" t="s">
        <v>63</v>
      </c>
    </row>
    <row r="26" spans="1:6" x14ac:dyDescent="0.2">
      <c r="A26">
        <v>46629.686999999998</v>
      </c>
      <c r="B26">
        <v>8726</v>
      </c>
      <c r="C26">
        <v>-8.9999999999999993E-3</v>
      </c>
      <c r="D26">
        <v>19</v>
      </c>
      <c r="E26" t="s">
        <v>42</v>
      </c>
      <c r="F26" t="s">
        <v>43</v>
      </c>
    </row>
    <row r="27" spans="1:6" x14ac:dyDescent="0.2">
      <c r="A27">
        <v>46683.77</v>
      </c>
      <c r="B27">
        <v>8742</v>
      </c>
      <c r="C27">
        <v>-1.6E-2</v>
      </c>
      <c r="D27">
        <v>16</v>
      </c>
      <c r="E27" t="s">
        <v>52</v>
      </c>
      <c r="F27" t="s">
        <v>53</v>
      </c>
    </row>
    <row r="28" spans="1:6" x14ac:dyDescent="0.2">
      <c r="A28">
        <v>46994.79</v>
      </c>
      <c r="B28">
        <v>8834</v>
      </c>
      <c r="C28">
        <v>-1.2999999999999999E-2</v>
      </c>
      <c r="D28">
        <v>17</v>
      </c>
      <c r="E28" t="s">
        <v>52</v>
      </c>
      <c r="F28" t="s">
        <v>53</v>
      </c>
    </row>
    <row r="29" spans="1:6" x14ac:dyDescent="0.2">
      <c r="A29">
        <v>47437.658000000003</v>
      </c>
      <c r="B29">
        <v>8965</v>
      </c>
      <c r="C29">
        <v>-6.0000000000000001E-3</v>
      </c>
      <c r="D29">
        <v>11</v>
      </c>
      <c r="E29" t="s">
        <v>48</v>
      </c>
      <c r="F29" t="s">
        <v>64</v>
      </c>
    </row>
    <row r="30" spans="1:6" x14ac:dyDescent="0.2">
      <c r="A30" t="s">
        <v>65</v>
      </c>
      <c r="B30">
        <v>9052</v>
      </c>
      <c r="C30">
        <v>-1.2999999999999999E-2</v>
      </c>
      <c r="D30">
        <v>23</v>
      </c>
      <c r="E30" t="s">
        <v>52</v>
      </c>
      <c r="F30" t="s">
        <v>53</v>
      </c>
    </row>
    <row r="31" spans="1:6" x14ac:dyDescent="0.2">
      <c r="A31">
        <v>48850.762000000002</v>
      </c>
      <c r="B31">
        <v>9383</v>
      </c>
      <c r="C31">
        <v>-1E-3</v>
      </c>
      <c r="D31">
        <v>15</v>
      </c>
      <c r="E31" t="s">
        <v>66</v>
      </c>
      <c r="F31" t="s">
        <v>56</v>
      </c>
    </row>
    <row r="32" spans="1:6" x14ac:dyDescent="0.2">
      <c r="A32">
        <v>49212.485999999997</v>
      </c>
      <c r="B32">
        <v>9490</v>
      </c>
      <c r="C32">
        <v>-3.0000000000000001E-3</v>
      </c>
      <c r="D32">
        <v>19</v>
      </c>
      <c r="E32" t="s">
        <v>48</v>
      </c>
      <c r="F32" t="s">
        <v>67</v>
      </c>
    </row>
    <row r="33" spans="1:6" x14ac:dyDescent="0.2">
      <c r="A33">
        <v>49249.671999999999</v>
      </c>
      <c r="B33">
        <v>9501</v>
      </c>
      <c r="C33">
        <v>-4.0000000000000001E-3</v>
      </c>
      <c r="D33">
        <v>14</v>
      </c>
      <c r="E33" t="s">
        <v>66</v>
      </c>
      <c r="F33" t="s">
        <v>56</v>
      </c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A (old)</vt:lpstr>
      <vt:lpstr>BAV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2023-12-30T23:50:15Z</dcterms:modified>
</cp:coreProperties>
</file>