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02D9ACE-D40F-4D93-8CAF-BFAD69805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05" i="1" l="1"/>
  <c r="F305" i="1" s="1"/>
  <c r="G305" i="1" s="1"/>
  <c r="L305" i="1" s="1"/>
  <c r="Q305" i="1"/>
  <c r="E299" i="1"/>
  <c r="F299" i="1" s="1"/>
  <c r="G299" i="1" s="1"/>
  <c r="L299" i="1" s="1"/>
  <c r="Q299" i="1"/>
  <c r="E300" i="1"/>
  <c r="F300" i="1"/>
  <c r="G300" i="1" s="1"/>
  <c r="L300" i="1" s="1"/>
  <c r="Q300" i="1"/>
  <c r="E301" i="1"/>
  <c r="F301" i="1"/>
  <c r="G301" i="1"/>
  <c r="L301" i="1"/>
  <c r="Q301" i="1"/>
  <c r="E302" i="1"/>
  <c r="F302" i="1" s="1"/>
  <c r="G302" i="1" s="1"/>
  <c r="L302" i="1" s="1"/>
  <c r="Q302" i="1"/>
  <c r="E303" i="1"/>
  <c r="F303" i="1" s="1"/>
  <c r="G303" i="1" s="1"/>
  <c r="L303" i="1" s="1"/>
  <c r="Q303" i="1"/>
  <c r="E304" i="1"/>
  <c r="F304" i="1"/>
  <c r="G304" i="1" s="1"/>
  <c r="L304" i="1" s="1"/>
  <c r="Q304" i="1"/>
  <c r="Q294" i="1"/>
  <c r="Q298" i="1"/>
  <c r="Q295" i="1"/>
  <c r="Q296" i="1"/>
  <c r="Q297" i="1"/>
  <c r="Q290" i="1"/>
  <c r="Q293" i="1"/>
  <c r="Q292" i="1"/>
  <c r="Q291" i="1"/>
  <c r="E282" i="1"/>
  <c r="F282" i="1" s="1"/>
  <c r="G282" i="1" s="1"/>
  <c r="I282" i="1" s="1"/>
  <c r="Q289" i="1"/>
  <c r="Q288" i="1"/>
  <c r="Q287" i="1"/>
  <c r="Q285" i="1"/>
  <c r="C7" i="1"/>
  <c r="E294" i="1" s="1"/>
  <c r="F294" i="1" s="1"/>
  <c r="G294" i="1" s="1"/>
  <c r="K294" i="1" s="1"/>
  <c r="C8" i="1"/>
  <c r="D9" i="1"/>
  <c r="C9" i="1"/>
  <c r="E257" i="1"/>
  <c r="F257" i="1" s="1"/>
  <c r="G257" i="1" s="1"/>
  <c r="K257" i="1" s="1"/>
  <c r="Q286" i="1"/>
  <c r="Q284" i="1"/>
  <c r="Q282" i="1"/>
  <c r="Q283" i="1"/>
  <c r="Q279" i="1"/>
  <c r="Q281" i="1"/>
  <c r="Q254" i="1"/>
  <c r="Q255" i="1"/>
  <c r="Q256" i="1"/>
  <c r="Q280" i="1"/>
  <c r="Q278" i="1"/>
  <c r="Q277" i="1"/>
  <c r="Q275" i="1"/>
  <c r="Q274" i="1"/>
  <c r="Q273" i="1"/>
  <c r="Q272" i="1"/>
  <c r="Q271" i="1"/>
  <c r="Q270" i="1"/>
  <c r="Q269" i="1"/>
  <c r="Q276" i="1"/>
  <c r="Q260" i="1"/>
  <c r="Q259" i="1"/>
  <c r="Q268" i="1"/>
  <c r="E21" i="1"/>
  <c r="F21" i="1" s="1"/>
  <c r="G21" i="1" s="1"/>
  <c r="I21" i="1" s="1"/>
  <c r="E31" i="1"/>
  <c r="F31" i="1" s="1"/>
  <c r="G31" i="1" s="1"/>
  <c r="I31" i="1" s="1"/>
  <c r="E35" i="1"/>
  <c r="F35" i="1" s="1"/>
  <c r="G35" i="1" s="1"/>
  <c r="J35" i="1" s="1"/>
  <c r="E40" i="1"/>
  <c r="F40" i="1" s="1"/>
  <c r="G40" i="1" s="1"/>
  <c r="E46" i="1"/>
  <c r="F46" i="1" s="1"/>
  <c r="G46" i="1" s="1"/>
  <c r="J46" i="1" s="1"/>
  <c r="E74" i="1"/>
  <c r="F74" i="1" s="1"/>
  <c r="G74" i="1" s="1"/>
  <c r="J74" i="1" s="1"/>
  <c r="E79" i="1"/>
  <c r="F79" i="1" s="1"/>
  <c r="G79" i="1" s="1"/>
  <c r="I79" i="1" s="1"/>
  <c r="E85" i="1"/>
  <c r="F85" i="1" s="1"/>
  <c r="G85" i="1" s="1"/>
  <c r="I85" i="1" s="1"/>
  <c r="E106" i="1"/>
  <c r="F106" i="1" s="1"/>
  <c r="G106" i="1" s="1"/>
  <c r="I106" i="1" s="1"/>
  <c r="E123" i="1"/>
  <c r="F123" i="1" s="1"/>
  <c r="G123" i="1" s="1"/>
  <c r="I123" i="1" s="1"/>
  <c r="E143" i="1"/>
  <c r="F143" i="1" s="1"/>
  <c r="G143" i="1" s="1"/>
  <c r="I143" i="1" s="1"/>
  <c r="E161" i="1"/>
  <c r="F161" i="1" s="1"/>
  <c r="E166" i="1"/>
  <c r="F166" i="1" s="1"/>
  <c r="G166" i="1" s="1"/>
  <c r="I166" i="1" s="1"/>
  <c r="E174" i="1"/>
  <c r="F174" i="1" s="1"/>
  <c r="G174" i="1" s="1"/>
  <c r="I174" i="1" s="1"/>
  <c r="E189" i="1"/>
  <c r="F189" i="1" s="1"/>
  <c r="E192" i="1"/>
  <c r="F192" i="1" s="1"/>
  <c r="G192" i="1" s="1"/>
  <c r="I192" i="1" s="1"/>
  <c r="E200" i="1"/>
  <c r="F200" i="1" s="1"/>
  <c r="G200" i="1" s="1"/>
  <c r="I200" i="1" s="1"/>
  <c r="E205" i="1"/>
  <c r="F205" i="1" s="1"/>
  <c r="G205" i="1" s="1"/>
  <c r="I205" i="1" s="1"/>
  <c r="E212" i="1"/>
  <c r="F212" i="1" s="1"/>
  <c r="G212" i="1" s="1"/>
  <c r="I212" i="1" s="1"/>
  <c r="E220" i="1"/>
  <c r="F220" i="1" s="1"/>
  <c r="G220" i="1" s="1"/>
  <c r="I220" i="1" s="1"/>
  <c r="E240" i="1"/>
  <c r="F240" i="1" s="1"/>
  <c r="G240" i="1" s="1"/>
  <c r="J240" i="1" s="1"/>
  <c r="E243" i="1"/>
  <c r="F243" i="1" s="1"/>
  <c r="G243" i="1" s="1"/>
  <c r="J243" i="1" s="1"/>
  <c r="Q267" i="1"/>
  <c r="Q266" i="1"/>
  <c r="Q265" i="1"/>
  <c r="Q264" i="1"/>
  <c r="Q263" i="1"/>
  <c r="Q262" i="1"/>
  <c r="Q261" i="1"/>
  <c r="Q257" i="1"/>
  <c r="Q202" i="1"/>
  <c r="Q179" i="1"/>
  <c r="Q165" i="1"/>
  <c r="Q133" i="1"/>
  <c r="Q64" i="1"/>
  <c r="F16" i="1"/>
  <c r="C17" i="1"/>
  <c r="Q258" i="1"/>
  <c r="Q21" i="1"/>
  <c r="Q22" i="1"/>
  <c r="Q23" i="1"/>
  <c r="Q24" i="1"/>
  <c r="Q25" i="1"/>
  <c r="Q28" i="1"/>
  <c r="Q29" i="1"/>
  <c r="Q30" i="1"/>
  <c r="Q31" i="1"/>
  <c r="Q33" i="1"/>
  <c r="Q37" i="1"/>
  <c r="Q42" i="1"/>
  <c r="Q59" i="1"/>
  <c r="Q68" i="1"/>
  <c r="Q136" i="1"/>
  <c r="Q246" i="1"/>
  <c r="Q26" i="1"/>
  <c r="Q27" i="1"/>
  <c r="Q32" i="1"/>
  <c r="Q34" i="1"/>
  <c r="Q35" i="1"/>
  <c r="Q36" i="1"/>
  <c r="Q38" i="1"/>
  <c r="Q39" i="1"/>
  <c r="J40" i="1"/>
  <c r="Q40" i="1"/>
  <c r="Q41" i="1"/>
  <c r="Q43" i="1"/>
  <c r="Q45" i="1"/>
  <c r="Q44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2" i="1"/>
  <c r="Q63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4" i="1"/>
  <c r="Q135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80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7" i="1"/>
  <c r="Q248" i="1"/>
  <c r="Q249" i="1"/>
  <c r="Q250" i="1"/>
  <c r="Q251" i="1"/>
  <c r="Q252" i="1"/>
  <c r="Q253" i="1"/>
  <c r="Q181" i="1"/>
  <c r="E287" i="1"/>
  <c r="F287" i="1" s="1"/>
  <c r="E279" i="1"/>
  <c r="F279" i="1" s="1"/>
  <c r="E292" i="1"/>
  <c r="F292" i="1" s="1"/>
  <c r="G292" i="1" s="1"/>
  <c r="K292" i="1" s="1"/>
  <c r="E285" i="1"/>
  <c r="F285" i="1" s="1"/>
  <c r="E271" i="1"/>
  <c r="F271" i="1" s="1"/>
  <c r="E272" i="1" l="1"/>
  <c r="F272" i="1" s="1"/>
  <c r="G272" i="1" s="1"/>
  <c r="K272" i="1" s="1"/>
  <c r="E283" i="1"/>
  <c r="F283" i="1" s="1"/>
  <c r="E266" i="1"/>
  <c r="F266" i="1" s="1"/>
  <c r="E289" i="1"/>
  <c r="F289" i="1" s="1"/>
  <c r="G289" i="1" s="1"/>
  <c r="K289" i="1" s="1"/>
  <c r="E250" i="1"/>
  <c r="F250" i="1" s="1"/>
  <c r="G250" i="1" s="1"/>
  <c r="I250" i="1" s="1"/>
  <c r="G246" i="1"/>
  <c r="J246" i="1" s="1"/>
  <c r="E232" i="1"/>
  <c r="F232" i="1" s="1"/>
  <c r="G232" i="1" s="1"/>
  <c r="I232" i="1" s="1"/>
  <c r="E227" i="1"/>
  <c r="F227" i="1" s="1"/>
  <c r="G227" i="1" s="1"/>
  <c r="I227" i="1" s="1"/>
  <c r="E224" i="1"/>
  <c r="F224" i="1" s="1"/>
  <c r="G224" i="1" s="1"/>
  <c r="I224" i="1" s="1"/>
  <c r="E216" i="1"/>
  <c r="F216" i="1" s="1"/>
  <c r="G216" i="1" s="1"/>
  <c r="I216" i="1" s="1"/>
  <c r="E211" i="1"/>
  <c r="F211" i="1" s="1"/>
  <c r="G211" i="1" s="1"/>
  <c r="I211" i="1" s="1"/>
  <c r="G204" i="1"/>
  <c r="I204" i="1" s="1"/>
  <c r="E183" i="1"/>
  <c r="F183" i="1" s="1"/>
  <c r="G183" i="1" s="1"/>
  <c r="I183" i="1" s="1"/>
  <c r="E173" i="1"/>
  <c r="F173" i="1" s="1"/>
  <c r="G173" i="1" s="1"/>
  <c r="I173" i="1" s="1"/>
  <c r="E170" i="1"/>
  <c r="F170" i="1" s="1"/>
  <c r="E164" i="1"/>
  <c r="F164" i="1" s="1"/>
  <c r="G164" i="1" s="1"/>
  <c r="I164" i="1" s="1"/>
  <c r="E155" i="1"/>
  <c r="F155" i="1" s="1"/>
  <c r="E151" i="1"/>
  <c r="F151" i="1" s="1"/>
  <c r="G151" i="1" s="1"/>
  <c r="I151" i="1" s="1"/>
  <c r="E147" i="1"/>
  <c r="F147" i="1" s="1"/>
  <c r="G147" i="1" s="1"/>
  <c r="I147" i="1" s="1"/>
  <c r="E139" i="1"/>
  <c r="F139" i="1" s="1"/>
  <c r="E135" i="1"/>
  <c r="F135" i="1" s="1"/>
  <c r="G135" i="1" s="1"/>
  <c r="I135" i="1" s="1"/>
  <c r="E130" i="1"/>
  <c r="F130" i="1" s="1"/>
  <c r="E115" i="1"/>
  <c r="F115" i="1" s="1"/>
  <c r="E99" i="1"/>
  <c r="F99" i="1" s="1"/>
  <c r="G99" i="1" s="1"/>
  <c r="I99" i="1" s="1"/>
  <c r="E94" i="1"/>
  <c r="F94" i="1" s="1"/>
  <c r="E89" i="1"/>
  <c r="F89" i="1" s="1"/>
  <c r="G89" i="1" s="1"/>
  <c r="J89" i="1" s="1"/>
  <c r="E84" i="1"/>
  <c r="F84" i="1" s="1"/>
  <c r="G84" i="1" s="1"/>
  <c r="I84" i="1" s="1"/>
  <c r="E73" i="1"/>
  <c r="F73" i="1" s="1"/>
  <c r="G73" i="1" s="1"/>
  <c r="J73" i="1" s="1"/>
  <c r="E69" i="1"/>
  <c r="F69" i="1" s="1"/>
  <c r="G69" i="1" s="1"/>
  <c r="J69" i="1" s="1"/>
  <c r="E65" i="1"/>
  <c r="F65" i="1" s="1"/>
  <c r="G65" i="1" s="1"/>
  <c r="J65" i="1" s="1"/>
  <c r="E59" i="1"/>
  <c r="F59" i="1" s="1"/>
  <c r="G59" i="1" s="1"/>
  <c r="J59" i="1" s="1"/>
  <c r="E55" i="1"/>
  <c r="F55" i="1" s="1"/>
  <c r="G55" i="1" s="1"/>
  <c r="J55" i="1" s="1"/>
  <c r="E50" i="1"/>
  <c r="F50" i="1" s="1"/>
  <c r="G50" i="1" s="1"/>
  <c r="J50" i="1" s="1"/>
  <c r="E44" i="1"/>
  <c r="F44" i="1" s="1"/>
  <c r="G44" i="1" s="1"/>
  <c r="J44" i="1" s="1"/>
  <c r="E26" i="1"/>
  <c r="F26" i="1" s="1"/>
  <c r="G26" i="1" s="1"/>
  <c r="J26" i="1" s="1"/>
  <c r="E64" i="1"/>
  <c r="F64" i="1" s="1"/>
  <c r="G64" i="1" s="1"/>
  <c r="J64" i="1" s="1"/>
  <c r="E262" i="1"/>
  <c r="F262" i="1" s="1"/>
  <c r="G262" i="1" s="1"/>
  <c r="K262" i="1" s="1"/>
  <c r="E256" i="1"/>
  <c r="F256" i="1" s="1"/>
  <c r="G256" i="1" s="1"/>
  <c r="E291" i="1"/>
  <c r="F291" i="1" s="1"/>
  <c r="G291" i="1" s="1"/>
  <c r="K291" i="1" s="1"/>
  <c r="E297" i="1"/>
  <c r="F297" i="1" s="1"/>
  <c r="G297" i="1" s="1"/>
  <c r="K297" i="1" s="1"/>
  <c r="G285" i="1"/>
  <c r="K285" i="1" s="1"/>
  <c r="E253" i="1"/>
  <c r="F253" i="1" s="1"/>
  <c r="G253" i="1" s="1"/>
  <c r="I253" i="1" s="1"/>
  <c r="E249" i="1"/>
  <c r="F249" i="1" s="1"/>
  <c r="G249" i="1" s="1"/>
  <c r="I249" i="1" s="1"/>
  <c r="E246" i="1"/>
  <c r="F246" i="1" s="1"/>
  <c r="E239" i="1"/>
  <c r="F239" i="1" s="1"/>
  <c r="G239" i="1" s="1"/>
  <c r="I239" i="1" s="1"/>
  <c r="E235" i="1"/>
  <c r="F235" i="1" s="1"/>
  <c r="G235" i="1" s="1"/>
  <c r="I235" i="1" s="1"/>
  <c r="G226" i="1"/>
  <c r="I226" i="1" s="1"/>
  <c r="E219" i="1"/>
  <c r="F219" i="1" s="1"/>
  <c r="G219" i="1" s="1"/>
  <c r="I219" i="1" s="1"/>
  <c r="E210" i="1"/>
  <c r="F210" i="1" s="1"/>
  <c r="G210" i="1" s="1"/>
  <c r="I210" i="1" s="1"/>
  <c r="E204" i="1"/>
  <c r="F204" i="1" s="1"/>
  <c r="E199" i="1"/>
  <c r="F199" i="1" s="1"/>
  <c r="G199" i="1" s="1"/>
  <c r="I199" i="1" s="1"/>
  <c r="E196" i="1"/>
  <c r="F196" i="1" s="1"/>
  <c r="G196" i="1" s="1"/>
  <c r="I196" i="1" s="1"/>
  <c r="E191" i="1"/>
  <c r="F191" i="1" s="1"/>
  <c r="G191" i="1" s="1"/>
  <c r="I191" i="1" s="1"/>
  <c r="E187" i="1"/>
  <c r="F187" i="1" s="1"/>
  <c r="G187" i="1" s="1"/>
  <c r="I187" i="1" s="1"/>
  <c r="E182" i="1"/>
  <c r="F182" i="1" s="1"/>
  <c r="G182" i="1" s="1"/>
  <c r="I182" i="1" s="1"/>
  <c r="E178" i="1"/>
  <c r="F178" i="1" s="1"/>
  <c r="G178" i="1" s="1"/>
  <c r="I178" i="1" s="1"/>
  <c r="G172" i="1"/>
  <c r="I172" i="1" s="1"/>
  <c r="E160" i="1"/>
  <c r="F160" i="1" s="1"/>
  <c r="G160" i="1" s="1"/>
  <c r="I160" i="1" s="1"/>
  <c r="E150" i="1"/>
  <c r="F150" i="1" s="1"/>
  <c r="G150" i="1" s="1"/>
  <c r="I150" i="1" s="1"/>
  <c r="E142" i="1"/>
  <c r="F142" i="1" s="1"/>
  <c r="G142" i="1" s="1"/>
  <c r="I142" i="1" s="1"/>
  <c r="G138" i="1"/>
  <c r="I138" i="1" s="1"/>
  <c r="E134" i="1"/>
  <c r="F134" i="1" s="1"/>
  <c r="G134" i="1" s="1"/>
  <c r="I134" i="1" s="1"/>
  <c r="E126" i="1"/>
  <c r="F126" i="1" s="1"/>
  <c r="G126" i="1" s="1"/>
  <c r="I126" i="1" s="1"/>
  <c r="E122" i="1"/>
  <c r="F122" i="1" s="1"/>
  <c r="G122" i="1" s="1"/>
  <c r="I122" i="1" s="1"/>
  <c r="E118" i="1"/>
  <c r="F118" i="1" s="1"/>
  <c r="G118" i="1" s="1"/>
  <c r="I118" i="1" s="1"/>
  <c r="E110" i="1"/>
  <c r="F110" i="1" s="1"/>
  <c r="G110" i="1" s="1"/>
  <c r="I110" i="1" s="1"/>
  <c r="E105" i="1"/>
  <c r="F105" i="1" s="1"/>
  <c r="G105" i="1" s="1"/>
  <c r="I105" i="1" s="1"/>
  <c r="E93" i="1"/>
  <c r="F93" i="1" s="1"/>
  <c r="G93" i="1" s="1"/>
  <c r="N93" i="1" s="1"/>
  <c r="E88" i="1"/>
  <c r="F88" i="1" s="1"/>
  <c r="G88" i="1" s="1"/>
  <c r="N88" i="1" s="1"/>
  <c r="E63" i="1"/>
  <c r="F63" i="1" s="1"/>
  <c r="G63" i="1" s="1"/>
  <c r="J63" i="1" s="1"/>
  <c r="E54" i="1"/>
  <c r="F54" i="1" s="1"/>
  <c r="G54" i="1" s="1"/>
  <c r="J54" i="1" s="1"/>
  <c r="E39" i="1"/>
  <c r="F39" i="1" s="1"/>
  <c r="G39" i="1" s="1"/>
  <c r="J39" i="1" s="1"/>
  <c r="E30" i="1"/>
  <c r="F30" i="1" s="1"/>
  <c r="G30" i="1" s="1"/>
  <c r="I30" i="1" s="1"/>
  <c r="E188" i="1"/>
  <c r="F188" i="1" s="1"/>
  <c r="G188" i="1" s="1"/>
  <c r="I188" i="1" s="1"/>
  <c r="E261" i="1"/>
  <c r="F261" i="1" s="1"/>
  <c r="G261" i="1" s="1"/>
  <c r="K261" i="1" s="1"/>
  <c r="E255" i="1"/>
  <c r="F255" i="1" s="1"/>
  <c r="G255" i="1" s="1"/>
  <c r="K255" i="1" s="1"/>
  <c r="E270" i="1"/>
  <c r="F270" i="1" s="1"/>
  <c r="G270" i="1" s="1"/>
  <c r="K270" i="1" s="1"/>
  <c r="E288" i="1"/>
  <c r="F288" i="1" s="1"/>
  <c r="E280" i="1"/>
  <c r="F280" i="1" s="1"/>
  <c r="G280" i="1" s="1"/>
  <c r="K280" i="1" s="1"/>
  <c r="E293" i="1"/>
  <c r="F293" i="1" s="1"/>
  <c r="G293" i="1" s="1"/>
  <c r="K293" i="1" s="1"/>
  <c r="E296" i="1"/>
  <c r="F296" i="1" s="1"/>
  <c r="G296" i="1" s="1"/>
  <c r="K296" i="1" s="1"/>
  <c r="G273" i="1"/>
  <c r="K273" i="1" s="1"/>
  <c r="E274" i="1"/>
  <c r="F274" i="1" s="1"/>
  <c r="G274" i="1" s="1"/>
  <c r="K274" i="1" s="1"/>
  <c r="G287" i="1"/>
  <c r="K287" i="1" s="1"/>
  <c r="E263" i="1"/>
  <c r="F263" i="1" s="1"/>
  <c r="G263" i="1" s="1"/>
  <c r="K263" i="1" s="1"/>
  <c r="E275" i="1"/>
  <c r="F275" i="1" s="1"/>
  <c r="G275" i="1" s="1"/>
  <c r="K275" i="1" s="1"/>
  <c r="E248" i="1"/>
  <c r="F248" i="1" s="1"/>
  <c r="G248" i="1" s="1"/>
  <c r="I248" i="1" s="1"/>
  <c r="E242" i="1"/>
  <c r="F242" i="1" s="1"/>
  <c r="G242" i="1" s="1"/>
  <c r="I242" i="1" s="1"/>
  <c r="E231" i="1"/>
  <c r="F231" i="1" s="1"/>
  <c r="G231" i="1" s="1"/>
  <c r="I231" i="1" s="1"/>
  <c r="E223" i="1"/>
  <c r="F223" i="1" s="1"/>
  <c r="G223" i="1" s="1"/>
  <c r="I223" i="1" s="1"/>
  <c r="E218" i="1"/>
  <c r="F218" i="1" s="1"/>
  <c r="G218" i="1" s="1"/>
  <c r="I218" i="1" s="1"/>
  <c r="E209" i="1"/>
  <c r="F209" i="1" s="1"/>
  <c r="G209" i="1" s="1"/>
  <c r="I209" i="1" s="1"/>
  <c r="G190" i="1"/>
  <c r="I190" i="1" s="1"/>
  <c r="G186" i="1"/>
  <c r="I186" i="1" s="1"/>
  <c r="G181" i="1"/>
  <c r="H181" i="1" s="1"/>
  <c r="E163" i="1"/>
  <c r="F163" i="1" s="1"/>
  <c r="G163" i="1" s="1"/>
  <c r="I163" i="1" s="1"/>
  <c r="E159" i="1"/>
  <c r="F159" i="1" s="1"/>
  <c r="G159" i="1" s="1"/>
  <c r="N159" i="1" s="1"/>
  <c r="E154" i="1"/>
  <c r="F154" i="1" s="1"/>
  <c r="G154" i="1" s="1"/>
  <c r="I154" i="1" s="1"/>
  <c r="E146" i="1"/>
  <c r="F146" i="1" s="1"/>
  <c r="G146" i="1" s="1"/>
  <c r="I146" i="1" s="1"/>
  <c r="G141" i="1"/>
  <c r="I141" i="1" s="1"/>
  <c r="G132" i="1"/>
  <c r="I132" i="1" s="1"/>
  <c r="E129" i="1"/>
  <c r="F129" i="1" s="1"/>
  <c r="G129" i="1" s="1"/>
  <c r="I129" i="1" s="1"/>
  <c r="E117" i="1"/>
  <c r="F117" i="1" s="1"/>
  <c r="G117" i="1" s="1"/>
  <c r="I117" i="1" s="1"/>
  <c r="E114" i="1"/>
  <c r="F114" i="1" s="1"/>
  <c r="G114" i="1" s="1"/>
  <c r="I114" i="1" s="1"/>
  <c r="E109" i="1"/>
  <c r="F109" i="1" s="1"/>
  <c r="G109" i="1" s="1"/>
  <c r="I109" i="1" s="1"/>
  <c r="E98" i="1"/>
  <c r="F98" i="1" s="1"/>
  <c r="G98" i="1" s="1"/>
  <c r="I98" i="1" s="1"/>
  <c r="E83" i="1"/>
  <c r="F83" i="1" s="1"/>
  <c r="G83" i="1" s="1"/>
  <c r="I83" i="1" s="1"/>
  <c r="E78" i="1"/>
  <c r="F78" i="1" s="1"/>
  <c r="G78" i="1" s="1"/>
  <c r="I78" i="1" s="1"/>
  <c r="E72" i="1"/>
  <c r="F72" i="1" s="1"/>
  <c r="G72" i="1" s="1"/>
  <c r="J72" i="1" s="1"/>
  <c r="E62" i="1"/>
  <c r="F62" i="1" s="1"/>
  <c r="G62" i="1" s="1"/>
  <c r="J62" i="1" s="1"/>
  <c r="E58" i="1"/>
  <c r="F58" i="1" s="1"/>
  <c r="G58" i="1" s="1"/>
  <c r="J58" i="1" s="1"/>
  <c r="G53" i="1"/>
  <c r="J53" i="1" s="1"/>
  <c r="E49" i="1"/>
  <c r="F49" i="1" s="1"/>
  <c r="G49" i="1" s="1"/>
  <c r="J49" i="1" s="1"/>
  <c r="E43" i="1"/>
  <c r="F43" i="1" s="1"/>
  <c r="G43" i="1" s="1"/>
  <c r="J43" i="1" s="1"/>
  <c r="E34" i="1"/>
  <c r="F34" i="1" s="1"/>
  <c r="G34" i="1" s="1"/>
  <c r="J34" i="1" s="1"/>
  <c r="E25" i="1"/>
  <c r="F25" i="1" s="1"/>
  <c r="G25" i="1" s="1"/>
  <c r="I25" i="1" s="1"/>
  <c r="E202" i="1"/>
  <c r="F202" i="1" s="1"/>
  <c r="G202" i="1" s="1"/>
  <c r="I202" i="1" s="1"/>
  <c r="E45" i="1"/>
  <c r="F45" i="1" s="1"/>
  <c r="G45" i="1" s="1"/>
  <c r="I45" i="1" s="1"/>
  <c r="E260" i="1"/>
  <c r="F260" i="1" s="1"/>
  <c r="G260" i="1" s="1"/>
  <c r="K260" i="1" s="1"/>
  <c r="E268" i="1"/>
  <c r="F268" i="1" s="1"/>
  <c r="G268" i="1" s="1"/>
  <c r="K268" i="1" s="1"/>
  <c r="E245" i="1"/>
  <c r="F245" i="1" s="1"/>
  <c r="G245" i="1" s="1"/>
  <c r="J245" i="1" s="1"/>
  <c r="E238" i="1"/>
  <c r="F238" i="1" s="1"/>
  <c r="G238" i="1" s="1"/>
  <c r="I238" i="1" s="1"/>
  <c r="E234" i="1"/>
  <c r="F234" i="1" s="1"/>
  <c r="G234" i="1" s="1"/>
  <c r="I234" i="1" s="1"/>
  <c r="E230" i="1"/>
  <c r="F230" i="1" s="1"/>
  <c r="G230" i="1" s="1"/>
  <c r="I230" i="1" s="1"/>
  <c r="E226" i="1"/>
  <c r="F226" i="1" s="1"/>
  <c r="E222" i="1"/>
  <c r="F222" i="1" s="1"/>
  <c r="G222" i="1" s="1"/>
  <c r="I222" i="1" s="1"/>
  <c r="E215" i="1"/>
  <c r="F215" i="1" s="1"/>
  <c r="G215" i="1" s="1"/>
  <c r="I215" i="1" s="1"/>
  <c r="E208" i="1"/>
  <c r="F208" i="1" s="1"/>
  <c r="G208" i="1" s="1"/>
  <c r="I208" i="1" s="1"/>
  <c r="E203" i="1"/>
  <c r="F203" i="1" s="1"/>
  <c r="G203" i="1" s="1"/>
  <c r="I203" i="1" s="1"/>
  <c r="E198" i="1"/>
  <c r="F198" i="1" s="1"/>
  <c r="G198" i="1" s="1"/>
  <c r="I198" i="1" s="1"/>
  <c r="E195" i="1"/>
  <c r="F195" i="1" s="1"/>
  <c r="G195" i="1" s="1"/>
  <c r="I195" i="1" s="1"/>
  <c r="E181" i="1"/>
  <c r="F181" i="1" s="1"/>
  <c r="E177" i="1"/>
  <c r="F177" i="1" s="1"/>
  <c r="G177" i="1" s="1"/>
  <c r="I177" i="1" s="1"/>
  <c r="E172" i="1"/>
  <c r="F172" i="1" s="1"/>
  <c r="E169" i="1"/>
  <c r="F169" i="1" s="1"/>
  <c r="G169" i="1" s="1"/>
  <c r="I169" i="1" s="1"/>
  <c r="E158" i="1"/>
  <c r="F158" i="1" s="1"/>
  <c r="G158" i="1" s="1"/>
  <c r="I158" i="1" s="1"/>
  <c r="E149" i="1"/>
  <c r="F149" i="1" s="1"/>
  <c r="G149" i="1" s="1"/>
  <c r="I149" i="1" s="1"/>
  <c r="E138" i="1"/>
  <c r="F138" i="1" s="1"/>
  <c r="E132" i="1"/>
  <c r="F132" i="1" s="1"/>
  <c r="E125" i="1"/>
  <c r="F125" i="1" s="1"/>
  <c r="G125" i="1" s="1"/>
  <c r="I125" i="1" s="1"/>
  <c r="E121" i="1"/>
  <c r="F121" i="1" s="1"/>
  <c r="G121" i="1" s="1"/>
  <c r="I121" i="1" s="1"/>
  <c r="E104" i="1"/>
  <c r="F104" i="1" s="1"/>
  <c r="G104" i="1" s="1"/>
  <c r="I104" i="1" s="1"/>
  <c r="E97" i="1"/>
  <c r="F97" i="1" s="1"/>
  <c r="G97" i="1" s="1"/>
  <c r="I97" i="1" s="1"/>
  <c r="E92" i="1"/>
  <c r="F92" i="1" s="1"/>
  <c r="G92" i="1" s="1"/>
  <c r="I92" i="1" s="1"/>
  <c r="E77" i="1"/>
  <c r="F77" i="1" s="1"/>
  <c r="G77" i="1" s="1"/>
  <c r="I77" i="1" s="1"/>
  <c r="E71" i="1"/>
  <c r="F71" i="1" s="1"/>
  <c r="G71" i="1" s="1"/>
  <c r="J71" i="1" s="1"/>
  <c r="E68" i="1"/>
  <c r="F68" i="1" s="1"/>
  <c r="G68" i="1" s="1"/>
  <c r="J68" i="1" s="1"/>
  <c r="E38" i="1"/>
  <c r="F38" i="1" s="1"/>
  <c r="G38" i="1" s="1"/>
  <c r="J38" i="1" s="1"/>
  <c r="E33" i="1"/>
  <c r="F33" i="1" s="1"/>
  <c r="G33" i="1" s="1"/>
  <c r="I33" i="1" s="1"/>
  <c r="E29" i="1"/>
  <c r="F29" i="1" s="1"/>
  <c r="G29" i="1" s="1"/>
  <c r="I29" i="1" s="1"/>
  <c r="E24" i="1"/>
  <c r="F24" i="1" s="1"/>
  <c r="G24" i="1" s="1"/>
  <c r="I24" i="1" s="1"/>
  <c r="E179" i="1"/>
  <c r="F179" i="1" s="1"/>
  <c r="G179" i="1" s="1"/>
  <c r="I179" i="1" s="1"/>
  <c r="E214" i="1"/>
  <c r="F214" i="1" s="1"/>
  <c r="G214" i="1" s="1"/>
  <c r="I214" i="1" s="1"/>
  <c r="E259" i="1"/>
  <c r="F259" i="1" s="1"/>
  <c r="G259" i="1" s="1"/>
  <c r="K259" i="1" s="1"/>
  <c r="E265" i="1"/>
  <c r="F265" i="1" s="1"/>
  <c r="G265" i="1" s="1"/>
  <c r="K265" i="1" s="1"/>
  <c r="E286" i="1"/>
  <c r="F286" i="1" s="1"/>
  <c r="G286" i="1" s="1"/>
  <c r="I286" i="1" s="1"/>
  <c r="E277" i="1"/>
  <c r="F277" i="1" s="1"/>
  <c r="G277" i="1" s="1"/>
  <c r="K277" i="1" s="1"/>
  <c r="E290" i="1"/>
  <c r="F290" i="1" s="1"/>
  <c r="G290" i="1" s="1"/>
  <c r="K290" i="1" s="1"/>
  <c r="E269" i="1"/>
  <c r="F269" i="1" s="1"/>
  <c r="G269" i="1" s="1"/>
  <c r="K269" i="1" s="1"/>
  <c r="G267" i="1"/>
  <c r="K267" i="1" s="1"/>
  <c r="F17" i="1"/>
  <c r="E252" i="1"/>
  <c r="F252" i="1" s="1"/>
  <c r="G252" i="1" s="1"/>
  <c r="I252" i="1" s="1"/>
  <c r="E237" i="1"/>
  <c r="F237" i="1" s="1"/>
  <c r="G237" i="1" s="1"/>
  <c r="I237" i="1" s="1"/>
  <c r="E229" i="1"/>
  <c r="F229" i="1" s="1"/>
  <c r="G229" i="1" s="1"/>
  <c r="I229" i="1" s="1"/>
  <c r="G225" i="1"/>
  <c r="I225" i="1" s="1"/>
  <c r="G197" i="1"/>
  <c r="I197" i="1" s="1"/>
  <c r="E190" i="1"/>
  <c r="F190" i="1" s="1"/>
  <c r="E186" i="1"/>
  <c r="F186" i="1" s="1"/>
  <c r="G171" i="1"/>
  <c r="I171" i="1" s="1"/>
  <c r="E168" i="1"/>
  <c r="F168" i="1" s="1"/>
  <c r="G168" i="1" s="1"/>
  <c r="I168" i="1" s="1"/>
  <c r="E162" i="1"/>
  <c r="F162" i="1" s="1"/>
  <c r="G162" i="1" s="1"/>
  <c r="I162" i="1" s="1"/>
  <c r="E157" i="1"/>
  <c r="F157" i="1" s="1"/>
  <c r="G157" i="1" s="1"/>
  <c r="I157" i="1" s="1"/>
  <c r="E153" i="1"/>
  <c r="F153" i="1" s="1"/>
  <c r="G153" i="1" s="1"/>
  <c r="I153" i="1" s="1"/>
  <c r="E145" i="1"/>
  <c r="F145" i="1" s="1"/>
  <c r="G145" i="1" s="1"/>
  <c r="I145" i="1" s="1"/>
  <c r="E141" i="1"/>
  <c r="F141" i="1" s="1"/>
  <c r="E137" i="1"/>
  <c r="F137" i="1" s="1"/>
  <c r="G137" i="1" s="1"/>
  <c r="I137" i="1" s="1"/>
  <c r="E128" i="1"/>
  <c r="F128" i="1" s="1"/>
  <c r="G128" i="1" s="1"/>
  <c r="I128" i="1" s="1"/>
  <c r="G124" i="1"/>
  <c r="I124" i="1" s="1"/>
  <c r="E120" i="1"/>
  <c r="F120" i="1" s="1"/>
  <c r="G120" i="1" s="1"/>
  <c r="I120" i="1" s="1"/>
  <c r="E113" i="1"/>
  <c r="F113" i="1" s="1"/>
  <c r="G113" i="1" s="1"/>
  <c r="I113" i="1" s="1"/>
  <c r="E103" i="1"/>
  <c r="F103" i="1" s="1"/>
  <c r="G103" i="1" s="1"/>
  <c r="N103" i="1" s="1"/>
  <c r="E96" i="1"/>
  <c r="F96" i="1" s="1"/>
  <c r="G96" i="1" s="1"/>
  <c r="I96" i="1" s="1"/>
  <c r="E91" i="1"/>
  <c r="F91" i="1" s="1"/>
  <c r="G91" i="1" s="1"/>
  <c r="I91" i="1" s="1"/>
  <c r="E87" i="1"/>
  <c r="F87" i="1" s="1"/>
  <c r="G87" i="1" s="1"/>
  <c r="J87" i="1" s="1"/>
  <c r="E82" i="1"/>
  <c r="F82" i="1" s="1"/>
  <c r="G82" i="1" s="1"/>
  <c r="I82" i="1" s="1"/>
  <c r="E76" i="1"/>
  <c r="F76" i="1" s="1"/>
  <c r="G76" i="1" s="1"/>
  <c r="I76" i="1" s="1"/>
  <c r="E67" i="1"/>
  <c r="F67" i="1" s="1"/>
  <c r="G67" i="1" s="1"/>
  <c r="J67" i="1" s="1"/>
  <c r="E61" i="1"/>
  <c r="F61" i="1" s="1"/>
  <c r="G61" i="1" s="1"/>
  <c r="J61" i="1" s="1"/>
  <c r="E57" i="1"/>
  <c r="F57" i="1" s="1"/>
  <c r="G57" i="1" s="1"/>
  <c r="J57" i="1" s="1"/>
  <c r="E53" i="1"/>
  <c r="F53" i="1" s="1"/>
  <c r="E48" i="1"/>
  <c r="F48" i="1" s="1"/>
  <c r="G48" i="1" s="1"/>
  <c r="J48" i="1" s="1"/>
  <c r="E28" i="1"/>
  <c r="F28" i="1" s="1"/>
  <c r="G28" i="1" s="1"/>
  <c r="I28" i="1" s="1"/>
  <c r="E23" i="1"/>
  <c r="F23" i="1" s="1"/>
  <c r="G23" i="1" s="1"/>
  <c r="I23" i="1" s="1"/>
  <c r="E165" i="1"/>
  <c r="F165" i="1" s="1"/>
  <c r="G165" i="1" s="1"/>
  <c r="I165" i="1" s="1"/>
  <c r="E298" i="1"/>
  <c r="F298" i="1" s="1"/>
  <c r="G298" i="1" s="1"/>
  <c r="K298" i="1" s="1"/>
  <c r="G279" i="1"/>
  <c r="I279" i="1" s="1"/>
  <c r="E244" i="1"/>
  <c r="F244" i="1" s="1"/>
  <c r="G244" i="1" s="1"/>
  <c r="J244" i="1" s="1"/>
  <c r="E241" i="1"/>
  <c r="F241" i="1" s="1"/>
  <c r="G241" i="1" s="1"/>
  <c r="J241" i="1" s="1"/>
  <c r="E228" i="1"/>
  <c r="F228" i="1" s="1"/>
  <c r="G228" i="1" s="1"/>
  <c r="I228" i="1" s="1"/>
  <c r="E221" i="1"/>
  <c r="F221" i="1" s="1"/>
  <c r="G221" i="1" s="1"/>
  <c r="I221" i="1" s="1"/>
  <c r="E217" i="1"/>
  <c r="F217" i="1" s="1"/>
  <c r="G217" i="1" s="1"/>
  <c r="I217" i="1" s="1"/>
  <c r="E213" i="1"/>
  <c r="F213" i="1" s="1"/>
  <c r="G213" i="1" s="1"/>
  <c r="I213" i="1" s="1"/>
  <c r="E207" i="1"/>
  <c r="F207" i="1" s="1"/>
  <c r="G207" i="1" s="1"/>
  <c r="I207" i="1" s="1"/>
  <c r="E194" i="1"/>
  <c r="F194" i="1" s="1"/>
  <c r="G194" i="1" s="1"/>
  <c r="I194" i="1" s="1"/>
  <c r="G189" i="1"/>
  <c r="I189" i="1" s="1"/>
  <c r="E185" i="1"/>
  <c r="F185" i="1" s="1"/>
  <c r="G185" i="1" s="1"/>
  <c r="I185" i="1" s="1"/>
  <c r="E176" i="1"/>
  <c r="F176" i="1" s="1"/>
  <c r="G176" i="1" s="1"/>
  <c r="I176" i="1" s="1"/>
  <c r="E171" i="1"/>
  <c r="F171" i="1" s="1"/>
  <c r="G161" i="1"/>
  <c r="I161" i="1" s="1"/>
  <c r="E156" i="1"/>
  <c r="F156" i="1" s="1"/>
  <c r="G156" i="1" s="1"/>
  <c r="I156" i="1" s="1"/>
  <c r="E148" i="1"/>
  <c r="F148" i="1" s="1"/>
  <c r="G148" i="1" s="1"/>
  <c r="I148" i="1" s="1"/>
  <c r="E140" i="1"/>
  <c r="F140" i="1" s="1"/>
  <c r="G140" i="1" s="1"/>
  <c r="I140" i="1" s="1"/>
  <c r="E131" i="1"/>
  <c r="F131" i="1" s="1"/>
  <c r="G131" i="1" s="1"/>
  <c r="I131" i="1" s="1"/>
  <c r="G119" i="1"/>
  <c r="I119" i="1" s="1"/>
  <c r="E116" i="1"/>
  <c r="F116" i="1" s="1"/>
  <c r="G116" i="1" s="1"/>
  <c r="I116" i="1" s="1"/>
  <c r="E112" i="1"/>
  <c r="F112" i="1" s="1"/>
  <c r="G112" i="1" s="1"/>
  <c r="I112" i="1" s="1"/>
  <c r="E108" i="1"/>
  <c r="F108" i="1" s="1"/>
  <c r="G108" i="1" s="1"/>
  <c r="I108" i="1" s="1"/>
  <c r="E102" i="1"/>
  <c r="F102" i="1" s="1"/>
  <c r="G102" i="1" s="1"/>
  <c r="N102" i="1" s="1"/>
  <c r="E95" i="1"/>
  <c r="F95" i="1" s="1"/>
  <c r="G95" i="1" s="1"/>
  <c r="I95" i="1" s="1"/>
  <c r="E90" i="1"/>
  <c r="F90" i="1" s="1"/>
  <c r="G90" i="1" s="1"/>
  <c r="J90" i="1" s="1"/>
  <c r="E81" i="1"/>
  <c r="F81" i="1" s="1"/>
  <c r="G81" i="1" s="1"/>
  <c r="I81" i="1" s="1"/>
  <c r="E75" i="1"/>
  <c r="F75" i="1" s="1"/>
  <c r="G75" i="1" s="1"/>
  <c r="J75" i="1" s="1"/>
  <c r="G70" i="1"/>
  <c r="J70" i="1" s="1"/>
  <c r="E56" i="1"/>
  <c r="F56" i="1" s="1"/>
  <c r="G56" i="1" s="1"/>
  <c r="J56" i="1" s="1"/>
  <c r="E52" i="1"/>
  <c r="F52" i="1" s="1"/>
  <c r="G52" i="1" s="1"/>
  <c r="J52" i="1" s="1"/>
  <c r="E42" i="1"/>
  <c r="F42" i="1" s="1"/>
  <c r="G42" i="1" s="1"/>
  <c r="J42" i="1" s="1"/>
  <c r="E37" i="1"/>
  <c r="F37" i="1" s="1"/>
  <c r="G37" i="1" s="1"/>
  <c r="J37" i="1" s="1"/>
  <c r="G27" i="1"/>
  <c r="J27" i="1" s="1"/>
  <c r="E101" i="1"/>
  <c r="F101" i="1" s="1"/>
  <c r="G101" i="1" s="1"/>
  <c r="I101" i="1" s="1"/>
  <c r="E276" i="1"/>
  <c r="F276" i="1" s="1"/>
  <c r="G276" i="1" s="1"/>
  <c r="K276" i="1" s="1"/>
  <c r="E284" i="1"/>
  <c r="F284" i="1" s="1"/>
  <c r="G284" i="1" s="1"/>
  <c r="I284" i="1" s="1"/>
  <c r="G271" i="1"/>
  <c r="K271" i="1" s="1"/>
  <c r="G288" i="1"/>
  <c r="K288" i="1" s="1"/>
  <c r="G283" i="1"/>
  <c r="I283" i="1" s="1"/>
  <c r="E278" i="1"/>
  <c r="F278" i="1" s="1"/>
  <c r="G278" i="1" s="1"/>
  <c r="K278" i="1" s="1"/>
  <c r="G266" i="1"/>
  <c r="K266" i="1" s="1"/>
  <c r="E281" i="1"/>
  <c r="F281" i="1" s="1"/>
  <c r="G281" i="1" s="1"/>
  <c r="I281" i="1" s="1"/>
  <c r="E267" i="1"/>
  <c r="F267" i="1" s="1"/>
  <c r="E251" i="1"/>
  <c r="F251" i="1" s="1"/>
  <c r="G251" i="1" s="1"/>
  <c r="I251" i="1" s="1"/>
  <c r="E247" i="1"/>
  <c r="F247" i="1" s="1"/>
  <c r="G247" i="1" s="1"/>
  <c r="I247" i="1" s="1"/>
  <c r="E236" i="1"/>
  <c r="F236" i="1" s="1"/>
  <c r="G236" i="1" s="1"/>
  <c r="I236" i="1" s="1"/>
  <c r="E233" i="1"/>
  <c r="F233" i="1" s="1"/>
  <c r="G233" i="1" s="1"/>
  <c r="I233" i="1" s="1"/>
  <c r="E225" i="1"/>
  <c r="F225" i="1" s="1"/>
  <c r="E206" i="1"/>
  <c r="F206" i="1" s="1"/>
  <c r="G206" i="1" s="1"/>
  <c r="I206" i="1" s="1"/>
  <c r="E201" i="1"/>
  <c r="F201" i="1" s="1"/>
  <c r="G201" i="1" s="1"/>
  <c r="I201" i="1" s="1"/>
  <c r="E197" i="1"/>
  <c r="F197" i="1" s="1"/>
  <c r="E193" i="1"/>
  <c r="F193" i="1" s="1"/>
  <c r="G193" i="1" s="1"/>
  <c r="N193" i="1" s="1"/>
  <c r="E184" i="1"/>
  <c r="F184" i="1" s="1"/>
  <c r="G184" i="1" s="1"/>
  <c r="I184" i="1" s="1"/>
  <c r="E180" i="1"/>
  <c r="F180" i="1" s="1"/>
  <c r="G180" i="1" s="1"/>
  <c r="J180" i="1" s="1"/>
  <c r="E175" i="1"/>
  <c r="F175" i="1" s="1"/>
  <c r="G175" i="1" s="1"/>
  <c r="I175" i="1" s="1"/>
  <c r="G170" i="1"/>
  <c r="I170" i="1" s="1"/>
  <c r="E167" i="1"/>
  <c r="F167" i="1" s="1"/>
  <c r="G167" i="1" s="1"/>
  <c r="I167" i="1" s="1"/>
  <c r="G155" i="1"/>
  <c r="I155" i="1" s="1"/>
  <c r="E152" i="1"/>
  <c r="F152" i="1" s="1"/>
  <c r="G152" i="1" s="1"/>
  <c r="I152" i="1" s="1"/>
  <c r="E144" i="1"/>
  <c r="F144" i="1" s="1"/>
  <c r="G144" i="1" s="1"/>
  <c r="I144" i="1" s="1"/>
  <c r="G139" i="1"/>
  <c r="I139" i="1" s="1"/>
  <c r="E136" i="1"/>
  <c r="F136" i="1" s="1"/>
  <c r="G136" i="1" s="1"/>
  <c r="I136" i="1" s="1"/>
  <c r="G130" i="1"/>
  <c r="I130" i="1" s="1"/>
  <c r="E127" i="1"/>
  <c r="F127" i="1" s="1"/>
  <c r="G127" i="1" s="1"/>
  <c r="I127" i="1" s="1"/>
  <c r="E124" i="1"/>
  <c r="F124" i="1" s="1"/>
  <c r="E119" i="1"/>
  <c r="F119" i="1" s="1"/>
  <c r="G115" i="1"/>
  <c r="I115" i="1" s="1"/>
  <c r="E111" i="1"/>
  <c r="F111" i="1" s="1"/>
  <c r="G111" i="1" s="1"/>
  <c r="I111" i="1" s="1"/>
  <c r="E107" i="1"/>
  <c r="F107" i="1" s="1"/>
  <c r="G107" i="1" s="1"/>
  <c r="I107" i="1" s="1"/>
  <c r="E100" i="1"/>
  <c r="F100" i="1" s="1"/>
  <c r="G100" i="1" s="1"/>
  <c r="I100" i="1" s="1"/>
  <c r="G94" i="1"/>
  <c r="I94" i="1" s="1"/>
  <c r="E86" i="1"/>
  <c r="F86" i="1" s="1"/>
  <c r="G86" i="1" s="1"/>
  <c r="I86" i="1" s="1"/>
  <c r="E80" i="1"/>
  <c r="F80" i="1" s="1"/>
  <c r="G80" i="1" s="1"/>
  <c r="I80" i="1" s="1"/>
  <c r="E70" i="1"/>
  <c r="F70" i="1" s="1"/>
  <c r="E66" i="1"/>
  <c r="F66" i="1" s="1"/>
  <c r="G66" i="1" s="1"/>
  <c r="J66" i="1" s="1"/>
  <c r="E60" i="1"/>
  <c r="F60" i="1" s="1"/>
  <c r="G60" i="1" s="1"/>
  <c r="J60" i="1" s="1"/>
  <c r="E51" i="1"/>
  <c r="F51" i="1" s="1"/>
  <c r="G51" i="1" s="1"/>
  <c r="J51" i="1" s="1"/>
  <c r="E47" i="1"/>
  <c r="F47" i="1" s="1"/>
  <c r="G47" i="1" s="1"/>
  <c r="J47" i="1" s="1"/>
  <c r="E41" i="1"/>
  <c r="F41" i="1" s="1"/>
  <c r="G41" i="1" s="1"/>
  <c r="J41" i="1" s="1"/>
  <c r="E36" i="1"/>
  <c r="F36" i="1" s="1"/>
  <c r="G36" i="1" s="1"/>
  <c r="J36" i="1" s="1"/>
  <c r="E32" i="1"/>
  <c r="F32" i="1" s="1"/>
  <c r="G32" i="1" s="1"/>
  <c r="J32" i="1" s="1"/>
  <c r="E27" i="1"/>
  <c r="F27" i="1" s="1"/>
  <c r="E22" i="1"/>
  <c r="F22" i="1" s="1"/>
  <c r="G22" i="1" s="1"/>
  <c r="I22" i="1" s="1"/>
  <c r="E133" i="1"/>
  <c r="F133" i="1" s="1"/>
  <c r="G133" i="1" s="1"/>
  <c r="I133" i="1" s="1"/>
  <c r="E254" i="1"/>
  <c r="F254" i="1" s="1"/>
  <c r="U254" i="1" s="1"/>
  <c r="K254" i="1" s="1"/>
  <c r="E258" i="1"/>
  <c r="F258" i="1" s="1"/>
  <c r="G258" i="1" s="1"/>
  <c r="K258" i="1" s="1"/>
  <c r="E295" i="1"/>
  <c r="F295" i="1" s="1"/>
  <c r="G295" i="1" s="1"/>
  <c r="K295" i="1" s="1"/>
  <c r="E273" i="1"/>
  <c r="F273" i="1" s="1"/>
  <c r="E264" i="1"/>
  <c r="F264" i="1" s="1"/>
  <c r="G264" i="1" s="1"/>
  <c r="K264" i="1" s="1"/>
  <c r="C12" i="1"/>
  <c r="C11" i="1"/>
  <c r="O305" i="1" l="1"/>
  <c r="O301" i="1"/>
  <c r="O300" i="1"/>
  <c r="O304" i="1"/>
  <c r="O302" i="1"/>
  <c r="O299" i="1"/>
  <c r="O303" i="1"/>
  <c r="C16" i="1"/>
  <c r="D18" i="1" s="1"/>
  <c r="O145" i="1"/>
  <c r="O144" i="1"/>
  <c r="O43" i="1"/>
  <c r="O107" i="1"/>
  <c r="O210" i="1"/>
  <c r="O250" i="1"/>
  <c r="O197" i="1"/>
  <c r="O61" i="1"/>
  <c r="O123" i="1"/>
  <c r="O282" i="1"/>
  <c r="O288" i="1"/>
  <c r="O256" i="1"/>
  <c r="O36" i="1"/>
  <c r="O90" i="1"/>
  <c r="O164" i="1"/>
  <c r="O286" i="1"/>
  <c r="O58" i="1"/>
  <c r="O105" i="1"/>
  <c r="O298" i="1"/>
  <c r="O137" i="1"/>
  <c r="O149" i="1"/>
  <c r="O259" i="1"/>
  <c r="O180" i="1"/>
  <c r="O229" i="1"/>
  <c r="O206" i="1"/>
  <c r="O193" i="1"/>
  <c r="O104" i="1"/>
  <c r="O276" i="1"/>
  <c r="O40" i="1"/>
  <c r="O274" i="1"/>
  <c r="O86" i="1"/>
  <c r="O22" i="1"/>
  <c r="O293" i="1"/>
  <c r="O110" i="1"/>
  <c r="O48" i="1"/>
  <c r="O255" i="1"/>
  <c r="O223" i="1"/>
  <c r="O253" i="1"/>
  <c r="O73" i="1"/>
  <c r="O158" i="1"/>
  <c r="O146" i="1"/>
  <c r="O82" i="1"/>
  <c r="O117" i="1"/>
  <c r="O167" i="1"/>
  <c r="O143" i="1"/>
  <c r="O121" i="1"/>
  <c r="O216" i="1"/>
  <c r="O269" i="1"/>
  <c r="O220" i="1"/>
  <c r="O213" i="1"/>
  <c r="O74" i="1"/>
  <c r="O102" i="1"/>
  <c r="O202" i="1"/>
  <c r="O273" i="1"/>
  <c r="O34" i="1"/>
  <c r="O219" i="1"/>
  <c r="O290" i="1"/>
  <c r="O60" i="1"/>
  <c r="O83" i="1"/>
  <c r="O103" i="1"/>
  <c r="O165" i="1"/>
  <c r="O41" i="1"/>
  <c r="O161" i="1"/>
  <c r="O168" i="1"/>
  <c r="O204" i="1"/>
  <c r="O154" i="1"/>
  <c r="O228" i="1"/>
  <c r="O199" i="1"/>
  <c r="O215" i="1"/>
  <c r="O258" i="1"/>
  <c r="O47" i="1"/>
  <c r="O214" i="1"/>
  <c r="O218" i="1"/>
  <c r="O54" i="1"/>
  <c r="O62" i="1"/>
  <c r="O113" i="1"/>
  <c r="O162" i="1"/>
  <c r="O136" i="1"/>
  <c r="O69" i="1"/>
  <c r="O237" i="1"/>
  <c r="O53" i="1"/>
  <c r="O275" i="1"/>
  <c r="O141" i="1"/>
  <c r="O240" i="1"/>
  <c r="O166" i="1"/>
  <c r="O119" i="1"/>
  <c r="O66" i="1"/>
  <c r="O189" i="1"/>
  <c r="O242" i="1"/>
  <c r="O151" i="1"/>
  <c r="O163" i="1"/>
  <c r="O124" i="1"/>
  <c r="O156" i="1"/>
  <c r="O68" i="1"/>
  <c r="O131" i="1"/>
  <c r="O241" i="1"/>
  <c r="O160" i="1"/>
  <c r="O280" i="1"/>
  <c r="O97" i="1"/>
  <c r="O297" i="1"/>
  <c r="O32" i="1"/>
  <c r="O126" i="1"/>
  <c r="O134" i="1"/>
  <c r="O192" i="1"/>
  <c r="O226" i="1"/>
  <c r="O147" i="1"/>
  <c r="O251" i="1"/>
  <c r="O93" i="1"/>
  <c r="O289" i="1"/>
  <c r="O26" i="1"/>
  <c r="O257" i="1"/>
  <c r="O236" i="1"/>
  <c r="O77" i="1"/>
  <c r="O99" i="1"/>
  <c r="O50" i="1"/>
  <c r="O196" i="1"/>
  <c r="O248" i="1"/>
  <c r="O55" i="1"/>
  <c r="O285" i="1"/>
  <c r="O265" i="1"/>
  <c r="O59" i="1"/>
  <c r="O96" i="1"/>
  <c r="O155" i="1"/>
  <c r="O63" i="1"/>
  <c r="O182" i="1"/>
  <c r="O243" i="1"/>
  <c r="O29" i="1"/>
  <c r="O212" i="1"/>
  <c r="O201" i="1"/>
  <c r="O174" i="1"/>
  <c r="O25" i="1"/>
  <c r="O109" i="1"/>
  <c r="O252" i="1"/>
  <c r="O42" i="1"/>
  <c r="O263" i="1"/>
  <c r="O284" i="1"/>
  <c r="O130" i="1"/>
  <c r="O44" i="1"/>
  <c r="O95" i="1"/>
  <c r="O72" i="1"/>
  <c r="O57" i="1"/>
  <c r="O291" i="1"/>
  <c r="O172" i="1"/>
  <c r="O207" i="1"/>
  <c r="O232" i="1"/>
  <c r="O203" i="1"/>
  <c r="O33" i="1"/>
  <c r="O21" i="1"/>
  <c r="O247" i="1"/>
  <c r="O38" i="1"/>
  <c r="O246" i="1"/>
  <c r="O254" i="1"/>
  <c r="O106" i="1"/>
  <c r="O179" i="1"/>
  <c r="O75" i="1"/>
  <c r="O87" i="1"/>
  <c r="O118" i="1"/>
  <c r="O153" i="1"/>
  <c r="O272" i="1"/>
  <c r="O178" i="1"/>
  <c r="O177" i="1"/>
  <c r="O186" i="1"/>
  <c r="O234" i="1"/>
  <c r="O211" i="1"/>
  <c r="O190" i="1"/>
  <c r="O157" i="1"/>
  <c r="O266" i="1"/>
  <c r="C15" i="1"/>
  <c r="C18" i="1" s="1"/>
  <c r="O292" i="1"/>
  <c r="O37" i="1"/>
  <c r="O181" i="1"/>
  <c r="O27" i="1"/>
  <c r="O70" i="1"/>
  <c r="O159" i="1"/>
  <c r="O94" i="1"/>
  <c r="O65" i="1"/>
  <c r="O112" i="1"/>
  <c r="O264" i="1"/>
  <c r="O205" i="1"/>
  <c r="O176" i="1"/>
  <c r="O225" i="1"/>
  <c r="O195" i="1"/>
  <c r="O235" i="1"/>
  <c r="O28" i="1"/>
  <c r="O115" i="1"/>
  <c r="O46" i="1"/>
  <c r="O184" i="1"/>
  <c r="O244" i="1"/>
  <c r="O78" i="1"/>
  <c r="O52" i="1"/>
  <c r="O111" i="1"/>
  <c r="O148" i="1"/>
  <c r="O152" i="1"/>
  <c r="O67" i="1"/>
  <c r="O271" i="1"/>
  <c r="O122" i="1"/>
  <c r="O217" i="1"/>
  <c r="O173" i="1"/>
  <c r="O39" i="1"/>
  <c r="O142" i="1"/>
  <c r="O227" i="1"/>
  <c r="O128" i="1"/>
  <c r="O277" i="1"/>
  <c r="O287" i="1"/>
  <c r="O209" i="1"/>
  <c r="O183" i="1"/>
  <c r="O233" i="1"/>
  <c r="O188" i="1"/>
  <c r="O170" i="1"/>
  <c r="O230" i="1"/>
  <c r="O31" i="1"/>
  <c r="O127" i="1"/>
  <c r="O49" i="1"/>
  <c r="O294" i="1"/>
  <c r="O56" i="1"/>
  <c r="O92" i="1"/>
  <c r="O208" i="1"/>
  <c r="O116" i="1"/>
  <c r="O279" i="1"/>
  <c r="O135" i="1"/>
  <c r="O185" i="1"/>
  <c r="O35" i="1"/>
  <c r="O194" i="1"/>
  <c r="O239" i="1"/>
  <c r="O295" i="1"/>
  <c r="O296" i="1"/>
  <c r="O24" i="1"/>
  <c r="O224" i="1"/>
  <c r="O45" i="1"/>
  <c r="O88" i="1"/>
  <c r="O171" i="1"/>
  <c r="O249" i="1"/>
  <c r="O76" i="1"/>
  <c r="O114" i="1"/>
  <c r="O79" i="1"/>
  <c r="O138" i="1"/>
  <c r="O98" i="1"/>
  <c r="O133" i="1"/>
  <c r="O222" i="1"/>
  <c r="O238" i="1"/>
  <c r="O120" i="1"/>
  <c r="O175" i="1"/>
  <c r="O85" i="1"/>
  <c r="O187" i="1"/>
  <c r="O221" i="1"/>
  <c r="O283" i="1"/>
  <c r="O245" i="1"/>
  <c r="O198" i="1"/>
  <c r="O191" i="1"/>
  <c r="O261" i="1"/>
  <c r="O129" i="1"/>
  <c r="O30" i="1"/>
  <c r="O140" i="1"/>
  <c r="O139" i="1"/>
  <c r="O71" i="1"/>
  <c r="O268" i="1"/>
  <c r="O91" i="1"/>
  <c r="O260" i="1"/>
  <c r="O101" i="1"/>
  <c r="O125" i="1"/>
  <c r="O80" i="1"/>
  <c r="O278" i="1"/>
  <c r="O231" i="1"/>
  <c r="O281" i="1"/>
  <c r="O169" i="1"/>
  <c r="O64" i="1"/>
  <c r="O84" i="1"/>
  <c r="O23" i="1"/>
  <c r="O81" i="1"/>
  <c r="O270" i="1"/>
  <c r="O108" i="1"/>
  <c r="O100" i="1"/>
  <c r="O89" i="1"/>
  <c r="O262" i="1"/>
  <c r="O150" i="1"/>
  <c r="O132" i="1"/>
  <c r="O200" i="1"/>
  <c r="O267" i="1"/>
  <c r="O51" i="1"/>
  <c r="K256" i="1"/>
  <c r="F18" i="1" l="1"/>
  <c r="F19" i="1" s="1"/>
</calcChain>
</file>

<file path=xl/sharedStrings.xml><?xml version="1.0" encoding="utf-8"?>
<sst xmlns="http://schemas.openxmlformats.org/spreadsheetml/2006/main" count="977" uniqueCount="203">
  <si>
    <t>JAVSO..45..215</t>
  </si>
  <si>
    <t>OEJV 0182</t>
  </si>
  <si>
    <t>OEJV 0189</t>
  </si>
  <si>
    <t>VSB-066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</si>
  <si>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</si>
  <si>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</si>
  <si>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</si>
  <si>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</si>
  <si>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</si>
  <si>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</si>
  <si>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</si>
  <si>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</si>
  <si>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</si>
  <si>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</si>
  <si>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</si>
  <si>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</si>
  <si>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</si>
  <si>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</si>
  <si>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</si>
  <si>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</si>
  <si>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</si>
  <si>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</si>
  <si>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</si>
  <si>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</si>
  <si>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</si>
  <si>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</si>
  <si>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</si>
  <si>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</si>
  <si>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</si>
  <si>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</si>
  <si>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</si>
  <si>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Locher K</t>
  </si>
  <si>
    <t>BBSAG Bull....6</t>
  </si>
  <si>
    <t>B</t>
  </si>
  <si>
    <t>BBSAG Bull....9</t>
  </si>
  <si>
    <t>Germann R</t>
  </si>
  <si>
    <t>BBSAG Bull...12</t>
  </si>
  <si>
    <t>BBSAG Bull...13</t>
  </si>
  <si>
    <t>Peter H</t>
  </si>
  <si>
    <t>BBSAG Bull...14</t>
  </si>
  <si>
    <t>v</t>
  </si>
  <si>
    <t>ORION 109</t>
  </si>
  <si>
    <t>K</t>
  </si>
  <si>
    <t>BBSAG Bull...17</t>
  </si>
  <si>
    <t>BBSAG Bull...19</t>
  </si>
  <si>
    <t>BBSAG Bull...20</t>
  </si>
  <si>
    <t>BBSAG Bull...21</t>
  </si>
  <si>
    <t>BBSAG Bull...25</t>
  </si>
  <si>
    <t>BBSAG Bull...26</t>
  </si>
  <si>
    <t>BBSAG Bull...27</t>
  </si>
  <si>
    <t>Diethelm R</t>
  </si>
  <si>
    <t>BBSAG Bull...31</t>
  </si>
  <si>
    <t>BBSAG Bull...32</t>
  </si>
  <si>
    <t>BBSAG Bull...33</t>
  </si>
  <si>
    <t>BBSAG Bull.3</t>
  </si>
  <si>
    <t>BBSAG Bull.4</t>
  </si>
  <si>
    <t>BBSAG Bull.5</t>
  </si>
  <si>
    <t>BBSAG Bull.6</t>
  </si>
  <si>
    <t>BBSAG Bull.9</t>
  </si>
  <si>
    <t>BBSAG Bull.10</t>
  </si>
  <si>
    <t>phe</t>
  </si>
  <si>
    <t>A AP SS 46</t>
  </si>
  <si>
    <t>Gliba George</t>
  </si>
  <si>
    <t>BBSAG Bull.11</t>
  </si>
  <si>
    <t>BBSAG Bull.16</t>
  </si>
  <si>
    <t>BBSAG Bull.17</t>
  </si>
  <si>
    <t>BBSAG Bull.23</t>
  </si>
  <si>
    <t>JAAVSO 7,28</t>
  </si>
  <si>
    <t>BBSAG Bull.28</t>
  </si>
  <si>
    <t>BBSAG Bull.29</t>
  </si>
  <si>
    <t>Ralincourt P</t>
  </si>
  <si>
    <t>BBSAG Bull.30</t>
  </si>
  <si>
    <t>AAVSO 2,42</t>
  </si>
  <si>
    <t>BBSAG Bull.32</t>
  </si>
  <si>
    <t>Royer A</t>
  </si>
  <si>
    <t>D. Ruokonen</t>
  </si>
  <si>
    <t>AAVSO 2</t>
  </si>
  <si>
    <t>A</t>
  </si>
  <si>
    <t>C. Hesseltine</t>
  </si>
  <si>
    <t>G. Samolyk</t>
  </si>
  <si>
    <t>BBSAG Bull.31</t>
  </si>
  <si>
    <t>Troispoux G</t>
  </si>
  <si>
    <t>BBSAG Bull.34</t>
  </si>
  <si>
    <t>Le Strat P</t>
  </si>
  <si>
    <t>Mons P</t>
  </si>
  <si>
    <t>Le Borgne J</t>
  </si>
  <si>
    <t>BBSAG Bull.35</t>
  </si>
  <si>
    <t>Penna M</t>
  </si>
  <si>
    <t>IBVS 1502</t>
  </si>
  <si>
    <t>C. Stephan</t>
  </si>
  <si>
    <t>BBSAG Bull.38</t>
  </si>
  <si>
    <t>M. Baldwin</t>
  </si>
  <si>
    <t>BBSAG Bull.39</t>
  </si>
  <si>
    <t>:</t>
  </si>
  <si>
    <t>Poretti E</t>
  </si>
  <si>
    <t>BBSAG Bull.40</t>
  </si>
  <si>
    <t>BBSAG Bull.46</t>
  </si>
  <si>
    <t>P. Atwood</t>
  </si>
  <si>
    <t>BBSAG Bull.44</t>
  </si>
  <si>
    <t>Remis J</t>
  </si>
  <si>
    <t>BBSAG Bull.45</t>
  </si>
  <si>
    <t>BBSAG Bull.49</t>
  </si>
  <si>
    <t>IBVS 2185</t>
  </si>
  <si>
    <t>BBSAG Bull.50</t>
  </si>
  <si>
    <t>BBSAG Bull.54</t>
  </si>
  <si>
    <t>BBSAG Bull.59</t>
  </si>
  <si>
    <t>Busquets J</t>
  </si>
  <si>
    <t>BBSAG Bull.69</t>
  </si>
  <si>
    <t>BIN.</t>
  </si>
  <si>
    <t>VIS. MIN. OF ECL.</t>
  </si>
  <si>
    <t>D. Williams</t>
  </si>
  <si>
    <t>BBSAG Bull.56</t>
  </si>
  <si>
    <t>BAAVSS 59,16</t>
  </si>
  <si>
    <t>BBSAG Bull.57</t>
  </si>
  <si>
    <t>BBSAG Bull.62</t>
  </si>
  <si>
    <t>Nezry E</t>
  </si>
  <si>
    <t>BBSAG Bull.68</t>
  </si>
  <si>
    <t>Louis P</t>
  </si>
  <si>
    <t>Boninsegna R</t>
  </si>
  <si>
    <t>BBSAG Bull.73</t>
  </si>
  <si>
    <t>Ferrand S</t>
  </si>
  <si>
    <t>BBSAG Bull.74</t>
  </si>
  <si>
    <t>S. Cook</t>
  </si>
  <si>
    <t>MVS 10,163</t>
  </si>
  <si>
    <t>BBSAG Bull.78</t>
  </si>
  <si>
    <t>Friedlingstein C</t>
  </si>
  <si>
    <t>BBSAG Bull.91</t>
  </si>
  <si>
    <t>Fabregat J</t>
  </si>
  <si>
    <t>BBSAG Bull.90</t>
  </si>
  <si>
    <t>N</t>
  </si>
  <si>
    <t>Gillain JM</t>
  </si>
  <si>
    <t>M. Smith</t>
  </si>
  <si>
    <t>BBSAG Bull.92</t>
  </si>
  <si>
    <t>BBSAG Bull.93</t>
  </si>
  <si>
    <t>Vandenbroere J</t>
  </si>
  <si>
    <t>IBVS 3608</t>
  </si>
  <si>
    <t>Boistel G</t>
  </si>
  <si>
    <t>BBSAG Bull.96</t>
  </si>
  <si>
    <t>S. Dominguez</t>
  </si>
  <si>
    <t>IBVS 3803</t>
  </si>
  <si>
    <t>phe  B</t>
  </si>
  <si>
    <t>Blaettler E</t>
  </si>
  <si>
    <t>BBSAG Bull.101</t>
  </si>
  <si>
    <t>BBSAG Bull.102</t>
  </si>
  <si>
    <t>IBVS 4380</t>
  </si>
  <si>
    <t>N. Simmons</t>
  </si>
  <si>
    <t>Russeil D</t>
  </si>
  <si>
    <t>BBSAG Bull.105</t>
  </si>
  <si>
    <t>Martignoni M</t>
  </si>
  <si>
    <t>BBSAG Bull.113</t>
  </si>
  <si>
    <t>3-Body system - see Qian, 1997A&amp;A...324..988M</t>
  </si>
  <si>
    <t>IBVS 0111</t>
  </si>
  <si>
    <t>IBVS 0114</t>
  </si>
  <si>
    <t>IBVS 0180</t>
  </si>
  <si>
    <t>I</t>
  </si>
  <si>
    <t>IBVS 0247</t>
  </si>
  <si>
    <t>IBVS 0456</t>
  </si>
  <si>
    <t>IBVS 0530</t>
  </si>
  <si>
    <t>IBVS 0647</t>
  </si>
  <si>
    <t># of data points:</t>
  </si>
  <si>
    <t>EA/SD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</si>
  <si>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</si>
  <si>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</si>
  <si>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</si>
  <si>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</si>
  <si>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</si>
  <si>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</si>
  <si>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5897</t>
  </si>
  <si>
    <t>Add cycle</t>
  </si>
  <si>
    <t>Old Cycle</t>
  </si>
  <si>
    <t>PE</t>
  </si>
  <si>
    <t>??</t>
  </si>
  <si>
    <t>II</t>
  </si>
  <si>
    <t>IBVS 5636</t>
  </si>
  <si>
    <t>IBVS 6007</t>
  </si>
  <si>
    <t>JAVSO..38...85</t>
  </si>
  <si>
    <t>JAVSO..36..186</t>
  </si>
  <si>
    <t>V0505 Sgr / GSC 05737-00439</t>
  </si>
  <si>
    <t>VSS_2013-01-28</t>
  </si>
  <si>
    <t>IBVS 6114</t>
  </si>
  <si>
    <t>JAVSO..41..328</t>
  </si>
  <si>
    <t>OEJV 0177</t>
  </si>
  <si>
    <t>IBVS 6165</t>
  </si>
  <si>
    <t>BAD?</t>
  </si>
  <si>
    <t>pg</t>
  </si>
  <si>
    <t>vis</t>
  </si>
  <si>
    <t>CCD</t>
  </si>
  <si>
    <t>OEJV 0181</t>
  </si>
  <si>
    <t>JAVSO..46..184</t>
  </si>
  <si>
    <t>JAVSO..48…87</t>
  </si>
  <si>
    <t>VSB 067</t>
  </si>
  <si>
    <t>Ic</t>
  </si>
  <si>
    <t>VSB 069</t>
  </si>
  <si>
    <t>cG</t>
  </si>
  <si>
    <t>cB</t>
  </si>
  <si>
    <t>cR</t>
  </si>
  <si>
    <t>JAVSO 49, 108</t>
  </si>
  <si>
    <t>JAVSO 49, 256</t>
  </si>
  <si>
    <t>TESS/BAJ/RAA</t>
  </si>
  <si>
    <t>TESS</t>
  </si>
  <si>
    <t>VSS SEB GP</t>
  </si>
  <si>
    <t>JAAVSO 51, 134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</si>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</sst>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6" formatCode="0.00000"/>
    <numFmt numFmtId="168" formatCode="0.000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6" fillId="0" borderId="0"/>
    <xf numFmtId="0" fontId="9" fillId="0" borderId="0"/>
    <xf numFmtId="0" fontId="16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0" fontId="4" fillId="0" borderId="10" xfId="0" applyFont="1" applyBorder="1" applyAlignment="1">
      <alignment horizontal="center"/>
    </xf>
    <xf numFmtId="0" fontId="8" fillId="0" borderId="0" xfId="0" quotePrefix="1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>
      <alignment vertical="top"/>
    </xf>
    <xf numFmtId="22" fontId="10" fillId="0" borderId="0" xfId="0" applyNumberFormat="1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30" fillId="0" borderId="0" xfId="0" applyFont="1">
      <alignment vertical="top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41" applyFont="1"/>
    <xf numFmtId="0" fontId="30" fillId="0" borderId="0" xfId="41" applyFont="1" applyAlignment="1">
      <alignment horizontal="center"/>
    </xf>
    <xf numFmtId="0" fontId="30" fillId="0" borderId="0" xfId="41" applyFont="1" applyAlignment="1">
      <alignment horizontal="left"/>
    </xf>
    <xf numFmtId="0" fontId="5" fillId="0" borderId="0" xfId="41" applyFont="1"/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31" fillId="0" borderId="0" xfId="42" applyFont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1" fillId="0" borderId="0" xfId="43" applyFont="1" applyAlignment="1">
      <alignment horizontal="left" vertical="center"/>
    </xf>
    <xf numFmtId="0" fontId="31" fillId="0" borderId="0" xfId="43" applyFont="1" applyAlignment="1">
      <alignment horizontal="center" vertical="center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/>
    </xf>
    <xf numFmtId="0" fontId="30" fillId="0" borderId="0" xfId="0" applyFont="1" applyAlignment="1"/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0" xfId="0" applyFont="1">
      <alignment vertical="top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>
      <alignment vertical="top"/>
    </xf>
    <xf numFmtId="0" fontId="6" fillId="0" borderId="9" xfId="0" applyFont="1" applyBorder="1">
      <alignment vertical="top"/>
    </xf>
    <xf numFmtId="0" fontId="6" fillId="0" borderId="0" xfId="0" applyFont="1" applyAlignment="1">
      <alignment horizontal="center" vertic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168" fontId="34" fillId="0" borderId="0" xfId="0" applyNumberFormat="1" applyFont="1" applyAlignment="1" applyProtection="1">
      <alignment horizontal="left" vertical="center" wrapText="1"/>
      <protection locked="0"/>
    </xf>
    <xf numFmtId="166" fontId="34" fillId="0" borderId="0" xfId="0" applyNumberFormat="1" applyFont="1" applyAlignment="1">
      <alignment horizontal="left"/>
    </xf>
    <xf numFmtId="166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7" fillId="0" borderId="0" xfId="0" applyFont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V0505 Sgr - O-C Diagr.</a:t>
            </a:r>
          </a:p>
        </c:rich>
      </c:tx>
      <c:layout>
        <c:manualLayout>
          <c:xMode val="edge"/>
          <c:yMode val="edge"/>
          <c:x val="0.3671279799702456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68540839425"/>
          <c:y val="0.14723926380368099"/>
          <c:w val="0.81720552696201598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15-4FD0-93EA-F19E60F9B85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Active!$D$21:$D$988</c:f>
                <c:numCache>
                  <c:formatCode>General</c:formatCode>
                  <c:ptCount val="968"/>
                  <c:pt idx="43">
                    <c:v>0</c:v>
                  </c:pt>
                  <c:pt idx="112">
                    <c:v>0</c:v>
                  </c:pt>
                  <c:pt idx="115">
                    <c:v>0.05</c:v>
                  </c:pt>
                  <c:pt idx="127">
                    <c:v>0</c:v>
                  </c:pt>
                  <c:pt idx="129">
                    <c:v>0</c:v>
                  </c:pt>
                  <c:pt idx="144">
                    <c:v>0</c:v>
                  </c:pt>
                  <c:pt idx="149">
                    <c:v>0</c:v>
                  </c:pt>
                  <c:pt idx="153">
                    <c:v>0</c:v>
                  </c:pt>
                  <c:pt idx="158">
                    <c:v>0</c:v>
                  </c:pt>
                  <c:pt idx="160">
                    <c:v>0</c:v>
                  </c:pt>
                  <c:pt idx="181">
                    <c:v>0</c:v>
                  </c:pt>
                  <c:pt idx="223">
                    <c:v>1E-3</c:v>
                  </c:pt>
                  <c:pt idx="224">
                    <c:v>5.0000000000000001E-3</c:v>
                  </c:pt>
                  <c:pt idx="225">
                    <c:v>4.0000000000000002E-4</c:v>
                  </c:pt>
                  <c:pt idx="227">
                    <c:v>3.0000000000000001E-3</c:v>
                  </c:pt>
                  <c:pt idx="232">
                    <c:v>3.0000000000000001E-3</c:v>
                  </c:pt>
                  <c:pt idx="233">
                    <c:v>2.8999999999999998E-3</c:v>
                  </c:pt>
                  <c:pt idx="234">
                    <c:v>2.8999999999999998E-3</c:v>
                  </c:pt>
                  <c:pt idx="235">
                    <c:v>1E-4</c:v>
                  </c:pt>
                  <c:pt idx="236">
                    <c:v>2.5000000000000001E-3</c:v>
                  </c:pt>
                  <c:pt idx="237">
                    <c:v>2.0000000000000001E-4</c:v>
                  </c:pt>
                  <c:pt idx="238">
                    <c:v>2.0000000000000001E-4</c:v>
                  </c:pt>
                  <c:pt idx="239">
                    <c:v>2.0000000000000001E-4</c:v>
                  </c:pt>
                  <c:pt idx="240">
                    <c:v>3.4499999999999999E-3</c:v>
                  </c:pt>
                  <c:pt idx="241">
                    <c:v>5.5599999999999998E-3</c:v>
                  </c:pt>
                  <c:pt idx="242">
                    <c:v>5.1999999999999995E-4</c:v>
                  </c:pt>
                  <c:pt idx="243">
                    <c:v>1.32E-3</c:v>
                  </c:pt>
                  <c:pt idx="244">
                    <c:v>1.6000000000000001E-4</c:v>
                  </c:pt>
                  <c:pt idx="245">
                    <c:v>1.42E-3</c:v>
                  </c:pt>
                  <c:pt idx="246">
                    <c:v>2.4199999999999998E-3</c:v>
                  </c:pt>
                  <c:pt idx="247">
                    <c:v>2.4000000000000001E-4</c:v>
                  </c:pt>
                  <c:pt idx="248">
                    <c:v>2.9999999999999997E-4</c:v>
                  </c:pt>
                  <c:pt idx="249">
                    <c:v>2.1000000000000001E-4</c:v>
                  </c:pt>
                  <c:pt idx="250">
                    <c:v>7.6000000000000004E-4</c:v>
                  </c:pt>
                  <c:pt idx="251">
                    <c:v>4.0000000000000002E-4</c:v>
                  </c:pt>
                  <c:pt idx="252">
                    <c:v>1.14E-3</c:v>
                  </c:pt>
                  <c:pt idx="253">
                    <c:v>2.2000000000000001E-4</c:v>
                  </c:pt>
                  <c:pt idx="254">
                    <c:v>1.9000000000000001E-4</c:v>
                  </c:pt>
                  <c:pt idx="255">
                    <c:v>6.9999999999999999E-4</c:v>
                  </c:pt>
                  <c:pt idx="256">
                    <c:v>1.8000000000000001E-4</c:v>
                  </c:pt>
                  <c:pt idx="257">
                    <c:v>5.6999999999999998E-4</c:v>
                  </c:pt>
                  <c:pt idx="258">
                    <c:v>4.0000000000000001E-3</c:v>
                  </c:pt>
                  <c:pt idx="259">
                    <c:v>9.0000000000000006E-5</c:v>
                  </c:pt>
                  <c:pt idx="260">
                    <c:v>1E-3</c:v>
                  </c:pt>
                  <c:pt idx="261">
                    <c:v>2E-3</c:v>
                  </c:pt>
                  <c:pt idx="262">
                    <c:v>2E-3</c:v>
                  </c:pt>
                  <c:pt idx="263">
                    <c:v>5.0000000000000001E-3</c:v>
                  </c:pt>
                  <c:pt idx="264">
                    <c:v>3.0000000000000001E-3</c:v>
                  </c:pt>
                  <c:pt idx="265">
                    <c:v>1E-3</c:v>
                  </c:pt>
                  <c:pt idx="266">
                    <c:v>1E-4</c:v>
                  </c:pt>
                  <c:pt idx="267">
                    <c:v>1E-3</c:v>
                  </c:pt>
                  <c:pt idx="268">
                    <c:v>2.8999999999999998E-3</c:v>
                  </c:pt>
                  <c:pt idx="269">
                    <c:v>1E-4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1E-4</c:v>
                  </c:pt>
                  <c:pt idx="278">
                    <c:v>3.8400000000000001E-4</c:v>
                  </c:pt>
                  <c:pt idx="279">
                    <c:v>6.8900000000000005E-4</c:v>
                  </c:pt>
                  <c:pt idx="280">
                    <c:v>4.2099999999999999E-4</c:v>
                  </c:pt>
                  <c:pt idx="281">
                    <c:v>8.0599999999999997E-4</c:v>
                  </c:pt>
                  <c:pt idx="282">
                    <c:v>3.5199999999999999E-4</c:v>
                  </c:pt>
                  <c:pt idx="283">
                    <c:v>6.6600000000000003E-4</c:v>
                  </c:pt>
                  <c:pt idx="284">
                    <c:v>1E-4</c:v>
                  </c:pt>
                </c:numCache>
              </c:numRef>
            </c:plus>
            <c:minus>
              <c:numRef>
                <c:f>Active!$D$21:$D$988</c:f>
                <c:numCache>
                  <c:formatCode>General</c:formatCode>
                  <c:ptCount val="968"/>
                  <c:pt idx="43">
                    <c:v>0</c:v>
                  </c:pt>
                  <c:pt idx="112">
                    <c:v>0</c:v>
                  </c:pt>
                  <c:pt idx="115">
                    <c:v>0.05</c:v>
                  </c:pt>
                  <c:pt idx="127">
                    <c:v>0</c:v>
                  </c:pt>
                  <c:pt idx="129">
                    <c:v>0</c:v>
                  </c:pt>
                  <c:pt idx="144">
                    <c:v>0</c:v>
                  </c:pt>
                  <c:pt idx="149">
                    <c:v>0</c:v>
                  </c:pt>
                  <c:pt idx="153">
                    <c:v>0</c:v>
                  </c:pt>
                  <c:pt idx="158">
                    <c:v>0</c:v>
                  </c:pt>
                  <c:pt idx="160">
                    <c:v>0</c:v>
                  </c:pt>
                  <c:pt idx="181">
                    <c:v>0</c:v>
                  </c:pt>
                  <c:pt idx="223">
                    <c:v>1E-3</c:v>
                  </c:pt>
                  <c:pt idx="224">
                    <c:v>5.0000000000000001E-3</c:v>
                  </c:pt>
                  <c:pt idx="225">
                    <c:v>4.0000000000000002E-4</c:v>
                  </c:pt>
                  <c:pt idx="227">
                    <c:v>3.0000000000000001E-3</c:v>
                  </c:pt>
                  <c:pt idx="232">
                    <c:v>3.0000000000000001E-3</c:v>
                  </c:pt>
                  <c:pt idx="233">
                    <c:v>2.8999999999999998E-3</c:v>
                  </c:pt>
                  <c:pt idx="234">
                    <c:v>2.8999999999999998E-3</c:v>
                  </c:pt>
                  <c:pt idx="235">
                    <c:v>1E-4</c:v>
                  </c:pt>
                  <c:pt idx="236">
                    <c:v>2.5000000000000001E-3</c:v>
                  </c:pt>
                  <c:pt idx="237">
                    <c:v>2.0000000000000001E-4</c:v>
                  </c:pt>
                  <c:pt idx="238">
                    <c:v>2.0000000000000001E-4</c:v>
                  </c:pt>
                  <c:pt idx="239">
                    <c:v>2.0000000000000001E-4</c:v>
                  </c:pt>
                  <c:pt idx="240">
                    <c:v>3.4499999999999999E-3</c:v>
                  </c:pt>
                  <c:pt idx="241">
                    <c:v>5.5599999999999998E-3</c:v>
                  </c:pt>
                  <c:pt idx="242">
                    <c:v>5.1999999999999995E-4</c:v>
                  </c:pt>
                  <c:pt idx="243">
                    <c:v>1.32E-3</c:v>
                  </c:pt>
                  <c:pt idx="244">
                    <c:v>1.6000000000000001E-4</c:v>
                  </c:pt>
                  <c:pt idx="245">
                    <c:v>1.42E-3</c:v>
                  </c:pt>
                  <c:pt idx="246">
                    <c:v>2.4199999999999998E-3</c:v>
                  </c:pt>
                  <c:pt idx="247">
                    <c:v>2.4000000000000001E-4</c:v>
                  </c:pt>
                  <c:pt idx="248">
                    <c:v>2.9999999999999997E-4</c:v>
                  </c:pt>
                  <c:pt idx="249">
                    <c:v>2.1000000000000001E-4</c:v>
                  </c:pt>
                  <c:pt idx="250">
                    <c:v>7.6000000000000004E-4</c:v>
                  </c:pt>
                  <c:pt idx="251">
                    <c:v>4.0000000000000002E-4</c:v>
                  </c:pt>
                  <c:pt idx="252">
                    <c:v>1.14E-3</c:v>
                  </c:pt>
                  <c:pt idx="253">
                    <c:v>2.2000000000000001E-4</c:v>
                  </c:pt>
                  <c:pt idx="254">
                    <c:v>1.9000000000000001E-4</c:v>
                  </c:pt>
                  <c:pt idx="255">
                    <c:v>6.9999999999999999E-4</c:v>
                  </c:pt>
                  <c:pt idx="256">
                    <c:v>1.8000000000000001E-4</c:v>
                  </c:pt>
                  <c:pt idx="257">
                    <c:v>5.6999999999999998E-4</c:v>
                  </c:pt>
                  <c:pt idx="258">
                    <c:v>4.0000000000000001E-3</c:v>
                  </c:pt>
                  <c:pt idx="259">
                    <c:v>9.0000000000000006E-5</c:v>
                  </c:pt>
                  <c:pt idx="260">
                    <c:v>1E-3</c:v>
                  </c:pt>
                  <c:pt idx="261">
                    <c:v>2E-3</c:v>
                  </c:pt>
                  <c:pt idx="262">
                    <c:v>2E-3</c:v>
                  </c:pt>
                  <c:pt idx="263">
                    <c:v>5.0000000000000001E-3</c:v>
                  </c:pt>
                  <c:pt idx="264">
                    <c:v>3.0000000000000001E-3</c:v>
                  </c:pt>
                  <c:pt idx="265">
                    <c:v>1E-3</c:v>
                  </c:pt>
                  <c:pt idx="266">
                    <c:v>1E-4</c:v>
                  </c:pt>
                  <c:pt idx="267">
                    <c:v>1E-3</c:v>
                  </c:pt>
                  <c:pt idx="268">
                    <c:v>2.8999999999999998E-3</c:v>
                  </c:pt>
                  <c:pt idx="269">
                    <c:v>1E-4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1E-4</c:v>
                  </c:pt>
                  <c:pt idx="278">
                    <c:v>3.8400000000000001E-4</c:v>
                  </c:pt>
                  <c:pt idx="279">
                    <c:v>6.8900000000000005E-4</c:v>
                  </c:pt>
                  <c:pt idx="280">
                    <c:v>4.2099999999999999E-4</c:v>
                  </c:pt>
                  <c:pt idx="281">
                    <c:v>8.0599999999999997E-4</c:v>
                  </c:pt>
                  <c:pt idx="282">
                    <c:v>3.5199999999999999E-4</c:v>
                  </c:pt>
                  <c:pt idx="283">
                    <c:v>6.6600000000000003E-4</c:v>
                  </c:pt>
                  <c:pt idx="28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0">
                  <c:v>-3.3863599965116009E-3</c:v>
                </c:pt>
                <c:pt idx="1">
                  <c:v>1.0613639999064617E-2</c:v>
                </c:pt>
                <c:pt idx="2">
                  <c:v>1.9668680004542693E-2</c:v>
                </c:pt>
                <c:pt idx="3">
                  <c:v>1.2081520006177016E-2</c:v>
                </c:pt>
                <c:pt idx="4">
                  <c:v>1.5971320004609879E-2</c:v>
                </c:pt>
                <c:pt idx="7">
                  <c:v>1.0631760000251234E-2</c:v>
                </c:pt>
                <c:pt idx="8">
                  <c:v>1.4686800001072697E-2</c:v>
                </c:pt>
                <c:pt idx="9">
                  <c:v>1.2457440003345255E-2</c:v>
                </c:pt>
                <c:pt idx="10">
                  <c:v>2.4099640002532396E-2</c:v>
                </c:pt>
                <c:pt idx="12">
                  <c:v>1.4750999995158054E-2</c:v>
                </c:pt>
                <c:pt idx="24">
                  <c:v>1.0512360000575427E-2</c:v>
                </c:pt>
                <c:pt idx="55">
                  <c:v>1.7321199993602931E-3</c:v>
                </c:pt>
                <c:pt idx="56">
                  <c:v>-5.0293599997530691E-3</c:v>
                </c:pt>
                <c:pt idx="57">
                  <c:v>-1.0148640001716558E-2</c:v>
                </c:pt>
                <c:pt idx="58">
                  <c:v>-5.5064400003175251E-3</c:v>
                </c:pt>
                <c:pt idx="59">
                  <c:v>-1.5064399995026179E-3</c:v>
                </c:pt>
                <c:pt idx="60">
                  <c:v>3.5486000051605515E-3</c:v>
                </c:pt>
                <c:pt idx="61">
                  <c:v>-2.0385600000736304E-3</c:v>
                </c:pt>
                <c:pt idx="62">
                  <c:v>4.9614400049904361E-3</c:v>
                </c:pt>
                <c:pt idx="63">
                  <c:v>-8.1578400058788247E-3</c:v>
                </c:pt>
                <c:pt idx="64">
                  <c:v>-5.1578400016296655E-3</c:v>
                </c:pt>
                <c:pt idx="65">
                  <c:v>3.9256000309251249E-4</c:v>
                </c:pt>
                <c:pt idx="70">
                  <c:v>-1.2433160001819488E-2</c:v>
                </c:pt>
                <c:pt idx="71">
                  <c:v>-1.2304719995881896E-2</c:v>
                </c:pt>
                <c:pt idx="73">
                  <c:v>-1.1882800004968885E-2</c:v>
                </c:pt>
                <c:pt idx="74">
                  <c:v>4.7593999988748692E-3</c:v>
                </c:pt>
                <c:pt idx="75">
                  <c:v>-1.8555999849922955E-4</c:v>
                </c:pt>
                <c:pt idx="76">
                  <c:v>-1.8186800007242709E-3</c:v>
                </c:pt>
                <c:pt idx="77">
                  <c:v>-1.7350800000713207E-2</c:v>
                </c:pt>
                <c:pt idx="78">
                  <c:v>-1.3507999974535778E-3</c:v>
                </c:pt>
                <c:pt idx="79">
                  <c:v>-3.9379600057145581E-3</c:v>
                </c:pt>
                <c:pt idx="80">
                  <c:v>9.6033199952216819E-3</c:v>
                </c:pt>
                <c:pt idx="83">
                  <c:v>-5.4610000006505288E-3</c:v>
                </c:pt>
                <c:pt idx="84">
                  <c:v>-6.3532000058330595E-4</c:v>
                </c:pt>
                <c:pt idx="85">
                  <c:v>7.7751999924657866E-4</c:v>
                </c:pt>
                <c:pt idx="86">
                  <c:v>1.7775200030882843E-3</c:v>
                </c:pt>
                <c:pt idx="87">
                  <c:v>3.4197200002381578E-3</c:v>
                </c:pt>
                <c:pt idx="88">
                  <c:v>-1.809640001738444E-3</c:v>
                </c:pt>
                <c:pt idx="89">
                  <c:v>3.6318799997388851E-2</c:v>
                </c:pt>
                <c:pt idx="90">
                  <c:v>-5.1674400019692257E-3</c:v>
                </c:pt>
                <c:pt idx="91">
                  <c:v>4.8325599927920848E-3</c:v>
                </c:pt>
                <c:pt idx="92">
                  <c:v>6.8325599931995384E-3</c:v>
                </c:pt>
                <c:pt idx="93">
                  <c:v>9.4747599941911176E-3</c:v>
                </c:pt>
                <c:pt idx="94">
                  <c:v>3.7316399975679815E-3</c:v>
                </c:pt>
                <c:pt idx="95">
                  <c:v>-8.1124000062118284E-3</c:v>
                </c:pt>
                <c:pt idx="96">
                  <c:v>1.8875999958254397E-3</c:v>
                </c:pt>
                <c:pt idx="97">
                  <c:v>-1.0855519998585805E-2</c:v>
                </c:pt>
                <c:pt idx="98">
                  <c:v>1.4448000001721084E-4</c:v>
                </c:pt>
                <c:pt idx="99">
                  <c:v>2.2144479997223243E-2</c:v>
                </c:pt>
                <c:pt idx="100">
                  <c:v>-1.769956000498496E-2</c:v>
                </c:pt>
                <c:pt idx="101">
                  <c:v>-4.6995600059744902E-3</c:v>
                </c:pt>
                <c:pt idx="102">
                  <c:v>8.3554800003184937E-3</c:v>
                </c:pt>
                <c:pt idx="103">
                  <c:v>-2.8188400028739125E-3</c:v>
                </c:pt>
                <c:pt idx="104">
                  <c:v>-4.8863999836612493E-4</c:v>
                </c:pt>
                <c:pt idx="105">
                  <c:v>1.0511360000236891E-2</c:v>
                </c:pt>
                <c:pt idx="106">
                  <c:v>-9.5620399952167645E-3</c:v>
                </c:pt>
                <c:pt idx="107">
                  <c:v>6.4379600007669069E-3</c:v>
                </c:pt>
                <c:pt idx="108">
                  <c:v>8.4379600011743605E-3</c:v>
                </c:pt>
                <c:pt idx="109">
                  <c:v>-2.4506999994628131E-2</c:v>
                </c:pt>
                <c:pt idx="110">
                  <c:v>-5.0699999701464549E-4</c:v>
                </c:pt>
                <c:pt idx="111">
                  <c:v>2.4929999999585561E-3</c:v>
                </c:pt>
                <c:pt idx="112">
                  <c:v>1.1492999998154119E-2</c:v>
                </c:pt>
                <c:pt idx="113">
                  <c:v>1.1493000005430076E-2</c:v>
                </c:pt>
                <c:pt idx="114">
                  <c:v>9.6214399964082986E-3</c:v>
                </c:pt>
                <c:pt idx="115">
                  <c:v>9.6214399964082986E-3</c:v>
                </c:pt>
                <c:pt idx="116">
                  <c:v>-1.2039120003464632E-2</c:v>
                </c:pt>
                <c:pt idx="117">
                  <c:v>2.3603080000611953E-2</c:v>
                </c:pt>
                <c:pt idx="118">
                  <c:v>1.0786560000269674E-2</c:v>
                </c:pt>
                <c:pt idx="119">
                  <c:v>5.4287599996314384E-3</c:v>
                </c:pt>
                <c:pt idx="120">
                  <c:v>6.6855600016424432E-3</c:v>
                </c:pt>
                <c:pt idx="121">
                  <c:v>1.4561999996658415E-3</c:v>
                </c:pt>
                <c:pt idx="122">
                  <c:v>-9.0159999672323465E-4</c:v>
                </c:pt>
                <c:pt idx="123">
                  <c:v>1.6226840001763776E-2</c:v>
                </c:pt>
                <c:pt idx="124">
                  <c:v>-1.3488759999745525E-2</c:v>
                </c:pt>
                <c:pt idx="125">
                  <c:v>2.5112400035141036E-3</c:v>
                </c:pt>
                <c:pt idx="126">
                  <c:v>4.5112400039215572E-3</c:v>
                </c:pt>
                <c:pt idx="127">
                  <c:v>1.2511239998275414E-2</c:v>
                </c:pt>
                <c:pt idx="128">
                  <c:v>-7.8465600017807446E-3</c:v>
                </c:pt>
                <c:pt idx="129">
                  <c:v>1.315343999885954E-2</c:v>
                </c:pt>
                <c:pt idx="130">
                  <c:v>1.2818800023524091E-3</c:v>
                </c:pt>
                <c:pt idx="131">
                  <c:v>-1.2043599999742582E-3</c:v>
                </c:pt>
                <c:pt idx="132">
                  <c:v>7.9564000043319538E-4</c:v>
                </c:pt>
                <c:pt idx="133">
                  <c:v>-1.0759200013126247E-3</c:v>
                </c:pt>
                <c:pt idx="134">
                  <c:v>3.9240800033439882E-3</c:v>
                </c:pt>
                <c:pt idx="135">
                  <c:v>1.3924079998105299E-2</c:v>
                </c:pt>
                <c:pt idx="136">
                  <c:v>-1.7791519996535499E-2</c:v>
                </c:pt>
                <c:pt idx="137">
                  <c:v>-1.1493199999677017E-3</c:v>
                </c:pt>
                <c:pt idx="139">
                  <c:v>6.6213200043421239E-3</c:v>
                </c:pt>
                <c:pt idx="140">
                  <c:v>3.7497599987545982E-3</c:v>
                </c:pt>
                <c:pt idx="141">
                  <c:v>6.763600031263195E-4</c:v>
                </c:pt>
                <c:pt idx="142">
                  <c:v>3.1442399995285086E-3</c:v>
                </c:pt>
                <c:pt idx="143">
                  <c:v>1.1217559993383475E-2</c:v>
                </c:pt>
                <c:pt idx="144">
                  <c:v>1.3217559993790928E-2</c:v>
                </c:pt>
                <c:pt idx="145">
                  <c:v>-1.7549199983477592E-3</c:v>
                </c:pt>
                <c:pt idx="146">
                  <c:v>8.0432399990968406E-3</c:v>
                </c:pt>
                <c:pt idx="147">
                  <c:v>1.0043239999504294E-2</c:v>
                </c:pt>
                <c:pt idx="148">
                  <c:v>-7.1861199976410717E-3</c:v>
                </c:pt>
                <c:pt idx="149">
                  <c:v>1.8813880000379868E-2</c:v>
                </c:pt>
                <c:pt idx="150">
                  <c:v>1.2098279999918304E-2</c:v>
                </c:pt>
                <c:pt idx="151">
                  <c:v>-1.0760399964055978E-3</c:v>
                </c:pt>
                <c:pt idx="152">
                  <c:v>2.9239599971333519E-3</c:v>
                </c:pt>
                <c:pt idx="153">
                  <c:v>7.4963999941246584E-4</c:v>
                </c:pt>
                <c:pt idx="154">
                  <c:v>-5.1402799945208244E-3</c:v>
                </c:pt>
                <c:pt idx="155">
                  <c:v>1.7770799968275242E-3</c:v>
                </c:pt>
                <c:pt idx="156">
                  <c:v>4.4743199978256598E-3</c:v>
                </c:pt>
                <c:pt idx="157">
                  <c:v>1.1652000102913007E-4</c:v>
                </c:pt>
                <c:pt idx="158">
                  <c:v>-7.0000000414438546E-4</c:v>
                </c:pt>
                <c:pt idx="161">
                  <c:v>-1.3589920003141742E-2</c:v>
                </c:pt>
                <c:pt idx="162">
                  <c:v>-2.3984480001672637E-2</c:v>
                </c:pt>
                <c:pt idx="163">
                  <c:v>-6.562480004504323E-3</c:v>
                </c:pt>
                <c:pt idx="164">
                  <c:v>2.6319999597035348E-4</c:v>
                </c:pt>
                <c:pt idx="165">
                  <c:v>-2.1680000063497573E-3</c:v>
                </c:pt>
                <c:pt idx="166">
                  <c:v>9.8319999960949644E-3</c:v>
                </c:pt>
                <c:pt idx="167">
                  <c:v>1.4602639996155631E-2</c:v>
                </c:pt>
                <c:pt idx="168">
                  <c:v>1.7310799958067946E-3</c:v>
                </c:pt>
                <c:pt idx="169">
                  <c:v>1.0887039999943227E-2</c:v>
                </c:pt>
                <c:pt idx="170">
                  <c:v>9.1439199968590401E-3</c:v>
                </c:pt>
                <c:pt idx="171">
                  <c:v>2.2539999990840442E-3</c:v>
                </c:pt>
                <c:pt idx="173">
                  <c:v>1.1235639998631086E-2</c:v>
                </c:pt>
                <c:pt idx="174">
                  <c:v>3.6484800002654083E-3</c:v>
                </c:pt>
                <c:pt idx="175">
                  <c:v>5.4924400028539822E-3</c:v>
                </c:pt>
                <c:pt idx="176">
                  <c:v>7.4924400032614358E-3</c:v>
                </c:pt>
                <c:pt idx="177">
                  <c:v>1.4134640005067922E-2</c:v>
                </c:pt>
                <c:pt idx="178">
                  <c:v>1.15474800040829E-2</c:v>
                </c:pt>
                <c:pt idx="179">
                  <c:v>7.4465599973336793E-3</c:v>
                </c:pt>
                <c:pt idx="180">
                  <c:v>2.9144399959477596E-3</c:v>
                </c:pt>
                <c:pt idx="181">
                  <c:v>-4.2741620003653225E-2</c:v>
                </c:pt>
                <c:pt idx="182">
                  <c:v>6.1069999937899411E-3</c:v>
                </c:pt>
                <c:pt idx="183">
                  <c:v>-1.4379239997651894E-2</c:v>
                </c:pt>
                <c:pt idx="184">
                  <c:v>2.6207600021734834E-3</c:v>
                </c:pt>
                <c:pt idx="185">
                  <c:v>4.620760002580937E-3</c:v>
                </c:pt>
                <c:pt idx="186">
                  <c:v>1.1620760000369046E-2</c:v>
                </c:pt>
                <c:pt idx="187">
                  <c:v>8.5748799974680878E-3</c:v>
                </c:pt>
                <c:pt idx="188">
                  <c:v>4.6115599980112165E-3</c:v>
                </c:pt>
                <c:pt idx="189">
                  <c:v>1.4738800018676557E-3</c:v>
                </c:pt>
                <c:pt idx="190">
                  <c:v>1.0510560001421254E-2</c:v>
                </c:pt>
                <c:pt idx="191">
                  <c:v>1.3510559998394456E-2</c:v>
                </c:pt>
                <c:pt idx="192">
                  <c:v>-3.5903600000892766E-3</c:v>
                </c:pt>
                <c:pt idx="193">
                  <c:v>-1.6637599983369E-3</c:v>
                </c:pt>
                <c:pt idx="194">
                  <c:v>4.593120000208728E-3</c:v>
                </c:pt>
                <c:pt idx="195">
                  <c:v>4.2353199969511479E-3</c:v>
                </c:pt>
                <c:pt idx="196">
                  <c:v>9.2903599943383597E-3</c:v>
                </c:pt>
                <c:pt idx="197">
                  <c:v>1.3290359995153267E-2</c:v>
                </c:pt>
                <c:pt idx="198">
                  <c:v>6.4278799982275814E-3</c:v>
                </c:pt>
                <c:pt idx="199">
                  <c:v>1.7813200000091456E-2</c:v>
                </c:pt>
                <c:pt idx="200">
                  <c:v>7.6388800007407553E-3</c:v>
                </c:pt>
                <c:pt idx="201">
                  <c:v>1.7427760001737624E-2</c:v>
                </c:pt>
                <c:pt idx="202">
                  <c:v>8.4459999998216517E-3</c:v>
                </c:pt>
                <c:pt idx="203">
                  <c:v>1.2088199997378979E-2</c:v>
                </c:pt>
                <c:pt idx="204">
                  <c:v>5.2073600018047728E-3</c:v>
                </c:pt>
                <c:pt idx="205">
                  <c:v>-1.3247600072645582E-3</c:v>
                </c:pt>
                <c:pt idx="206">
                  <c:v>-7.168799995270092E-3</c:v>
                </c:pt>
                <c:pt idx="207">
                  <c:v>1.6730279996409081E-2</c:v>
                </c:pt>
                <c:pt idx="208">
                  <c:v>2.6293600021745078E-3</c:v>
                </c:pt>
                <c:pt idx="209">
                  <c:v>2.4550399975851178E-3</c:v>
                </c:pt>
                <c:pt idx="210">
                  <c:v>3.9229200046975166E-3</c:v>
                </c:pt>
                <c:pt idx="211">
                  <c:v>3.3356800049659796E-3</c:v>
                </c:pt>
                <c:pt idx="212">
                  <c:v>8.3356800023466349E-3</c:v>
                </c:pt>
                <c:pt idx="213">
                  <c:v>5.9778799986816011E-3</c:v>
                </c:pt>
                <c:pt idx="214">
                  <c:v>1.2757680000504479E-2</c:v>
                </c:pt>
                <c:pt idx="215">
                  <c:v>-6.1396000091917813E-4</c:v>
                </c:pt>
                <c:pt idx="216">
                  <c:v>2.6383200020063668E-3</c:v>
                </c:pt>
                <c:pt idx="217">
                  <c:v>-3.5910399965359829E-3</c:v>
                </c:pt>
                <c:pt idx="218">
                  <c:v>1.406031999795232E-2</c:v>
                </c:pt>
                <c:pt idx="221">
                  <c:v>1.3491399993654341E-2</c:v>
                </c:pt>
                <c:pt idx="226">
                  <c:v>-4.5637599978363141E-3</c:v>
                </c:pt>
                <c:pt idx="227">
                  <c:v>-4.3253200055914931E-3</c:v>
                </c:pt>
                <c:pt idx="228">
                  <c:v>5.8581599951139651E-3</c:v>
                </c:pt>
                <c:pt idx="229">
                  <c:v>7.6838399982079864E-3</c:v>
                </c:pt>
                <c:pt idx="230">
                  <c:v>3.3260400014114566E-3</c:v>
                </c:pt>
                <c:pt idx="231">
                  <c:v>1.5518599997449201E-2</c:v>
                </c:pt>
                <c:pt idx="232">
                  <c:v>2.1606800000881776E-3</c:v>
                </c:pt>
                <c:pt idx="258">
                  <c:v>-7.889182012877427E-2</c:v>
                </c:pt>
                <c:pt idx="260">
                  <c:v>-8.6933199774648529E-2</c:v>
                </c:pt>
                <c:pt idx="261">
                  <c:v>-9.4492960000934545E-2</c:v>
                </c:pt>
                <c:pt idx="262">
                  <c:v>-9.4080119997670408E-2</c:v>
                </c:pt>
                <c:pt idx="263">
                  <c:v>-9.6667280005931389E-2</c:v>
                </c:pt>
                <c:pt idx="265">
                  <c:v>-0.10083252000185894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15-4FD0-93EA-F19E60F9B85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5">
                  <c:v>2.6310759996704292E-2</c:v>
                </c:pt>
                <c:pt idx="6">
                  <c:v>1.8136440005037002E-2</c:v>
                </c:pt>
                <c:pt idx="11">
                  <c:v>1.5026239998405799E-2</c:v>
                </c:pt>
                <c:pt idx="13">
                  <c:v>1.0980279999785125E-2</c:v>
                </c:pt>
                <c:pt idx="14">
                  <c:v>1.1980280003626831E-2</c:v>
                </c:pt>
                <c:pt idx="15">
                  <c:v>1.016375999461161E-2</c:v>
                </c:pt>
                <c:pt idx="16">
                  <c:v>4.960999998729676E-3</c:v>
                </c:pt>
                <c:pt idx="17">
                  <c:v>5.6316400005016476E-3</c:v>
                </c:pt>
                <c:pt idx="18">
                  <c:v>5.2738399972440675E-3</c:v>
                </c:pt>
                <c:pt idx="19">
                  <c:v>1.9273840000096243E-2</c:v>
                </c:pt>
                <c:pt idx="20">
                  <c:v>1.4686679998703767E-2</c:v>
                </c:pt>
                <c:pt idx="21">
                  <c:v>5.0288799975533038E-3</c:v>
                </c:pt>
                <c:pt idx="22">
                  <c:v>1.8099519998941105E-2</c:v>
                </c:pt>
                <c:pt idx="23">
                  <c:v>1.0512360000575427E-2</c:v>
                </c:pt>
                <c:pt idx="25">
                  <c:v>1.0117799996805843E-2</c:v>
                </c:pt>
                <c:pt idx="26">
                  <c:v>1.7163640004582703E-2</c:v>
                </c:pt>
                <c:pt idx="27">
                  <c:v>9.2920799943385646E-3</c:v>
                </c:pt>
                <c:pt idx="28">
                  <c:v>1.0989319998770952E-2</c:v>
                </c:pt>
                <c:pt idx="29">
                  <c:v>-1.0749200009740889E-3</c:v>
                </c:pt>
                <c:pt idx="30">
                  <c:v>9.2507999943336472E-4</c:v>
                </c:pt>
                <c:pt idx="31">
                  <c:v>1.9250799959991127E-3</c:v>
                </c:pt>
                <c:pt idx="32">
                  <c:v>6.3379200000781566E-3</c:v>
                </c:pt>
                <c:pt idx="33">
                  <c:v>1.3337919997866265E-2</c:v>
                </c:pt>
                <c:pt idx="34">
                  <c:v>-8.4052800011704676E-3</c:v>
                </c:pt>
                <c:pt idx="35">
                  <c:v>4.5947200051159598E-3</c:v>
                </c:pt>
                <c:pt idx="36">
                  <c:v>-2.7630799959297292E-3</c:v>
                </c:pt>
                <c:pt idx="37">
                  <c:v>6.2919600022723898E-3</c:v>
                </c:pt>
                <c:pt idx="38">
                  <c:v>2.9047999996691942E-3</c:v>
                </c:pt>
                <c:pt idx="39">
                  <c:v>3.5304799966979772E-3</c:v>
                </c:pt>
                <c:pt idx="40">
                  <c:v>-5.0566800055094063E-3</c:v>
                </c:pt>
                <c:pt idx="41">
                  <c:v>-1.0001640002883505E-2</c:v>
                </c:pt>
                <c:pt idx="42">
                  <c:v>-5.0016399982268922E-3</c:v>
                </c:pt>
                <c:pt idx="43">
                  <c:v>-4.1615440000896342E-2</c:v>
                </c:pt>
                <c:pt idx="44">
                  <c:v>3.2551600015722215E-3</c:v>
                </c:pt>
                <c:pt idx="45">
                  <c:v>2.8973599983146414E-3</c:v>
                </c:pt>
                <c:pt idx="46">
                  <c:v>3.5395599988987669E-3</c:v>
                </c:pt>
                <c:pt idx="47">
                  <c:v>2.2102000002632849E-3</c:v>
                </c:pt>
                <c:pt idx="48">
                  <c:v>6.3101999985519797E-3</c:v>
                </c:pt>
                <c:pt idx="49">
                  <c:v>-7.9191600016201846E-3</c:v>
                </c:pt>
                <c:pt idx="50">
                  <c:v>-3.9191600008052774E-3</c:v>
                </c:pt>
                <c:pt idx="51">
                  <c:v>6.1358800012385473E-3</c:v>
                </c:pt>
                <c:pt idx="52">
                  <c:v>7.1909200050868094E-3</c:v>
                </c:pt>
                <c:pt idx="53">
                  <c:v>-1.3412000043899752E-3</c:v>
                </c:pt>
                <c:pt idx="54">
                  <c:v>4.3009999935748056E-3</c:v>
                </c:pt>
                <c:pt idx="66">
                  <c:v>2.8604399994947016E-3</c:v>
                </c:pt>
                <c:pt idx="68">
                  <c:v>1.0814560002472717E-2</c:v>
                </c:pt>
                <c:pt idx="69">
                  <c:v>-3.6716800022986718E-3</c:v>
                </c:pt>
                <c:pt idx="159">
                  <c:v>-5.9999999939464033E-4</c:v>
                </c:pt>
                <c:pt idx="219">
                  <c:v>-3.4269200041308068E-3</c:v>
                </c:pt>
                <c:pt idx="220">
                  <c:v>-4.7351799948955886E-3</c:v>
                </c:pt>
                <c:pt idx="222">
                  <c:v>-5.2325400029076263E-3</c:v>
                </c:pt>
                <c:pt idx="223">
                  <c:v>3.5013999950024299E-3</c:v>
                </c:pt>
                <c:pt idx="224">
                  <c:v>3.243599996494595E-3</c:v>
                </c:pt>
                <c:pt idx="225">
                  <c:v>1.011479995213449E-3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15-4FD0-93EA-F19E60F9B85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233">
                  <c:v>9.7383640000771265E-2</c:v>
                </c:pt>
                <c:pt idx="234">
                  <c:v>-2.9474160000972915E-2</c:v>
                </c:pt>
                <c:pt idx="235">
                  <c:v>-3.5077959997579455E-2</c:v>
                </c:pt>
                <c:pt idx="236">
                  <c:v>-3.8564280002901796E-2</c:v>
                </c:pt>
                <c:pt idx="237">
                  <c:v>-4.8832399996172171E-2</c:v>
                </c:pt>
                <c:pt idx="238">
                  <c:v>-5.4707759998564143E-2</c:v>
                </c:pt>
                <c:pt idx="239">
                  <c:v>-5.9647319998475723E-2</c:v>
                </c:pt>
                <c:pt idx="240">
                  <c:v>-6.5449900001112837E-2</c:v>
                </c:pt>
                <c:pt idx="241">
                  <c:v>-6.5287059995171148E-2</c:v>
                </c:pt>
                <c:pt idx="242">
                  <c:v>-6.356596000114223E-2</c:v>
                </c:pt>
                <c:pt idx="243">
                  <c:v>-6.6480200002843048E-2</c:v>
                </c:pt>
                <c:pt idx="244">
                  <c:v>-7.0725519995903596E-2</c:v>
                </c:pt>
                <c:pt idx="245">
                  <c:v>-7.1698659994581249E-2</c:v>
                </c:pt>
                <c:pt idx="246">
                  <c:v>-6.9815819995710626E-2</c:v>
                </c:pt>
                <c:pt idx="247">
                  <c:v>-7.1854720001283567E-2</c:v>
                </c:pt>
                <c:pt idx="248">
                  <c:v>-7.2899859995231964E-2</c:v>
                </c:pt>
                <c:pt idx="249">
                  <c:v>-7.6187200000276789E-2</c:v>
                </c:pt>
                <c:pt idx="250">
                  <c:v>-7.5133259997528512E-2</c:v>
                </c:pt>
                <c:pt idx="251">
                  <c:v>-7.654215999355074E-2</c:v>
                </c:pt>
                <c:pt idx="252">
                  <c:v>-8.3256380006787367E-2</c:v>
                </c:pt>
                <c:pt idx="253">
                  <c:v>-8.0984640000679065E-2</c:v>
                </c:pt>
                <c:pt idx="254">
                  <c:v>-8.0732440001156647E-2</c:v>
                </c:pt>
                <c:pt idx="255">
                  <c:v>-8.0063359993800987E-2</c:v>
                </c:pt>
                <c:pt idx="256">
                  <c:v>-8.1309599998348858E-2</c:v>
                </c:pt>
                <c:pt idx="257">
                  <c:v>-8.5347860003821552E-2</c:v>
                </c:pt>
                <c:pt idx="259">
                  <c:v>-8.7159160000737756E-2</c:v>
                </c:pt>
                <c:pt idx="264">
                  <c:v>-9.9506819999078289E-2</c:v>
                </c:pt>
                <c:pt idx="266">
                  <c:v>-0.10664088000339689</c:v>
                </c:pt>
                <c:pt idx="267">
                  <c:v>-0.10654179996345192</c:v>
                </c:pt>
                <c:pt idx="268">
                  <c:v>-0.10482069999852683</c:v>
                </c:pt>
                <c:pt idx="269">
                  <c:v>-0.11318320000282256</c:v>
                </c:pt>
                <c:pt idx="270">
                  <c:v>-0.10886302019935101</c:v>
                </c:pt>
                <c:pt idx="271">
                  <c:v>-0.11208148000150686</c:v>
                </c:pt>
                <c:pt idx="272">
                  <c:v>-0.12005488000431797</c:v>
                </c:pt>
                <c:pt idx="273">
                  <c:v>-0.12543939999886788</c:v>
                </c:pt>
                <c:pt idx="274">
                  <c:v>-0.12834676000056788</c:v>
                </c:pt>
                <c:pt idx="275">
                  <c:v>-0.12754676000622567</c:v>
                </c:pt>
                <c:pt idx="276">
                  <c:v>-0.12734676000400214</c:v>
                </c:pt>
                <c:pt idx="277">
                  <c:v>-0.13151472000026843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15-4FD0-93EA-F19E60F9B85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  <c:pt idx="278">
                  <c:v>-0.13844636997964699</c:v>
                </c:pt>
                <c:pt idx="279">
                  <c:v>-0.13809718984703068</c:v>
                </c:pt>
                <c:pt idx="280">
                  <c:v>-0.13859503998537548</c:v>
                </c:pt>
                <c:pt idx="281">
                  <c:v>-0.13820862977445358</c:v>
                </c:pt>
                <c:pt idx="282">
                  <c:v>-0.13857105007627979</c:v>
                </c:pt>
                <c:pt idx="283">
                  <c:v>-0.13712391979061067</c:v>
                </c:pt>
                <c:pt idx="284">
                  <c:v>-0.13940843999444041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15-4FD0-93EA-F19E60F9B85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15-4FD0-93EA-F19E60F9B85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  <c:pt idx="67">
                  <c:v>1.8173200005549006E-3</c:v>
                </c:pt>
                <c:pt idx="72">
                  <c:v>1.1043599952245131E-3</c:v>
                </c:pt>
                <c:pt idx="81">
                  <c:v>-6.9944000279065222E-4</c:v>
                </c:pt>
                <c:pt idx="82">
                  <c:v>-7.8660000144736841E-4</c:v>
                </c:pt>
                <c:pt idx="138">
                  <c:v>9.0755999553948641E-4</c:v>
                </c:pt>
                <c:pt idx="172">
                  <c:v>7.822799998393748E-3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15-4FD0-93EA-F19E60F9B85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0">
                  <c:v>0.20296767306989949</c:v>
                </c:pt>
                <c:pt idx="1">
                  <c:v>0.20296767306989949</c:v>
                </c:pt>
                <c:pt idx="2">
                  <c:v>0.20265946699490722</c:v>
                </c:pt>
                <c:pt idx="3">
                  <c:v>0.20244757531835</c:v>
                </c:pt>
                <c:pt idx="4">
                  <c:v>0.19676502581068001</c:v>
                </c:pt>
                <c:pt idx="5">
                  <c:v>0.19626419093881753</c:v>
                </c:pt>
                <c:pt idx="6">
                  <c:v>0.19584040758570317</c:v>
                </c:pt>
                <c:pt idx="7">
                  <c:v>0.19096689902488784</c:v>
                </c:pt>
                <c:pt idx="8">
                  <c:v>0.19065869294989557</c:v>
                </c:pt>
                <c:pt idx="9">
                  <c:v>0.19054311567177346</c:v>
                </c:pt>
                <c:pt idx="10">
                  <c:v>0.19044680127333841</c:v>
                </c:pt>
                <c:pt idx="11">
                  <c:v>0.19015785807803315</c:v>
                </c:pt>
                <c:pt idx="12">
                  <c:v>0.18959923456710964</c:v>
                </c:pt>
                <c:pt idx="13">
                  <c:v>0.18551550407346201</c:v>
                </c:pt>
                <c:pt idx="14">
                  <c:v>0.18551550407346201</c:v>
                </c:pt>
                <c:pt idx="15">
                  <c:v>0.18518803511878273</c:v>
                </c:pt>
                <c:pt idx="16">
                  <c:v>0.18478351464535536</c:v>
                </c:pt>
                <c:pt idx="17">
                  <c:v>0.18466793736723325</c:v>
                </c:pt>
                <c:pt idx="18">
                  <c:v>0.1845716229687982</c:v>
                </c:pt>
                <c:pt idx="19">
                  <c:v>0.1845716229687982</c:v>
                </c:pt>
                <c:pt idx="20">
                  <c:v>0.18435973129224098</c:v>
                </c:pt>
                <c:pt idx="21">
                  <c:v>0.1842634168938059</c:v>
                </c:pt>
                <c:pt idx="22">
                  <c:v>0.18414783961568382</c:v>
                </c:pt>
                <c:pt idx="23">
                  <c:v>0.1839359479391266</c:v>
                </c:pt>
                <c:pt idx="24">
                  <c:v>0.1839359479391266</c:v>
                </c:pt>
                <c:pt idx="25">
                  <c:v>0.1805456811142116</c:v>
                </c:pt>
                <c:pt idx="26">
                  <c:v>0.17888907346112815</c:v>
                </c:pt>
                <c:pt idx="27">
                  <c:v>0.17886981058144114</c:v>
                </c:pt>
                <c:pt idx="28">
                  <c:v>0.17846529010801376</c:v>
                </c:pt>
                <c:pt idx="29">
                  <c:v>0.17742509460491485</c:v>
                </c:pt>
                <c:pt idx="30">
                  <c:v>0.17742509460491485</c:v>
                </c:pt>
                <c:pt idx="31">
                  <c:v>0.17742509460491485</c:v>
                </c:pt>
                <c:pt idx="32">
                  <c:v>0.17721320292835765</c:v>
                </c:pt>
                <c:pt idx="33">
                  <c:v>0.17721320292835765</c:v>
                </c:pt>
                <c:pt idx="34">
                  <c:v>0.17297536939721389</c:v>
                </c:pt>
                <c:pt idx="35">
                  <c:v>0.17297536939721389</c:v>
                </c:pt>
                <c:pt idx="36">
                  <c:v>0.17287905499877881</c:v>
                </c:pt>
                <c:pt idx="37">
                  <c:v>0.17257084892378655</c:v>
                </c:pt>
                <c:pt idx="38">
                  <c:v>0.17235895724722936</c:v>
                </c:pt>
                <c:pt idx="39">
                  <c:v>0.17193517389411497</c:v>
                </c:pt>
                <c:pt idx="40">
                  <c:v>0.17172328221755778</c:v>
                </c:pt>
                <c:pt idx="41">
                  <c:v>0.17141507614256551</c:v>
                </c:pt>
                <c:pt idx="42">
                  <c:v>0.17141507614256551</c:v>
                </c:pt>
                <c:pt idx="43">
                  <c:v>0.16939247377542871</c:v>
                </c:pt>
                <c:pt idx="44">
                  <c:v>0.16717724261142175</c:v>
                </c:pt>
                <c:pt idx="45">
                  <c:v>0.16708092821298667</c:v>
                </c:pt>
                <c:pt idx="46">
                  <c:v>0.1669846138145516</c:v>
                </c:pt>
                <c:pt idx="47">
                  <c:v>0.16686903653642948</c:v>
                </c:pt>
                <c:pt idx="48">
                  <c:v>0.16686903653642948</c:v>
                </c:pt>
                <c:pt idx="49">
                  <c:v>0.1667534592583074</c:v>
                </c:pt>
                <c:pt idx="50">
                  <c:v>0.1667534592583074</c:v>
                </c:pt>
                <c:pt idx="51">
                  <c:v>0.1664452531833151</c:v>
                </c:pt>
                <c:pt idx="52">
                  <c:v>0.16613704710832283</c:v>
                </c:pt>
                <c:pt idx="53">
                  <c:v>0.16561694935677337</c:v>
                </c:pt>
                <c:pt idx="54">
                  <c:v>0.1655206349583383</c:v>
                </c:pt>
                <c:pt idx="55">
                  <c:v>0.16170658478030892</c:v>
                </c:pt>
                <c:pt idx="56">
                  <c:v>0.16107090975063734</c:v>
                </c:pt>
                <c:pt idx="57">
                  <c:v>0.16033892032253069</c:v>
                </c:pt>
                <c:pt idx="58">
                  <c:v>0.16024260592409562</c:v>
                </c:pt>
                <c:pt idx="59">
                  <c:v>0.16024260592409562</c:v>
                </c:pt>
                <c:pt idx="60">
                  <c:v>0.15993439984910335</c:v>
                </c:pt>
                <c:pt idx="61">
                  <c:v>0.15972250817254616</c:v>
                </c:pt>
                <c:pt idx="62">
                  <c:v>0.15972250817254616</c:v>
                </c:pt>
                <c:pt idx="63">
                  <c:v>0.15899051874443951</c:v>
                </c:pt>
                <c:pt idx="64">
                  <c:v>0.15899051874443951</c:v>
                </c:pt>
                <c:pt idx="65">
                  <c:v>0.15590845799451677</c:v>
                </c:pt>
                <c:pt idx="66">
                  <c:v>0.15538836024296732</c:v>
                </c:pt>
                <c:pt idx="67">
                  <c:v>0.15534983448359327</c:v>
                </c:pt>
                <c:pt idx="68">
                  <c:v>0.15494531401016592</c:v>
                </c:pt>
                <c:pt idx="69">
                  <c:v>0.15486826249141786</c:v>
                </c:pt>
                <c:pt idx="70">
                  <c:v>0.15423258746174628</c:v>
                </c:pt>
                <c:pt idx="71">
                  <c:v>0.15421332458205927</c:v>
                </c:pt>
                <c:pt idx="72">
                  <c:v>0.14926276450249587</c:v>
                </c:pt>
                <c:pt idx="73">
                  <c:v>0.14905087282593871</c:v>
                </c:pt>
                <c:pt idx="74">
                  <c:v>0.1489545584275036</c:v>
                </c:pt>
                <c:pt idx="75">
                  <c:v>0.14864635235251134</c:v>
                </c:pt>
                <c:pt idx="76">
                  <c:v>0.14379210667138304</c:v>
                </c:pt>
                <c:pt idx="77">
                  <c:v>0.14327200891983358</c:v>
                </c:pt>
                <c:pt idx="78">
                  <c:v>0.14327200891983358</c:v>
                </c:pt>
                <c:pt idx="79">
                  <c:v>0.14306011724327639</c:v>
                </c:pt>
                <c:pt idx="80">
                  <c:v>0.14282896268703218</c:v>
                </c:pt>
                <c:pt idx="81">
                  <c:v>0.14242444221360481</c:v>
                </c:pt>
                <c:pt idx="82">
                  <c:v>0.14221255053704762</c:v>
                </c:pt>
                <c:pt idx="83">
                  <c:v>0.13758945941216355</c:v>
                </c:pt>
                <c:pt idx="84">
                  <c:v>0.13716567605904917</c:v>
                </c:pt>
                <c:pt idx="85">
                  <c:v>0.13695378438249198</c:v>
                </c:pt>
                <c:pt idx="86">
                  <c:v>0.13695378438249198</c:v>
                </c:pt>
                <c:pt idx="87">
                  <c:v>0.1368574699840569</c:v>
                </c:pt>
                <c:pt idx="88">
                  <c:v>0.13674189270593479</c:v>
                </c:pt>
                <c:pt idx="89">
                  <c:v>0.13672262982624778</c:v>
                </c:pt>
                <c:pt idx="90">
                  <c:v>0.13664557830749971</c:v>
                </c:pt>
                <c:pt idx="91">
                  <c:v>0.13664557830749971</c:v>
                </c:pt>
                <c:pt idx="92">
                  <c:v>0.13664557830749971</c:v>
                </c:pt>
                <c:pt idx="93">
                  <c:v>0.13654926390906461</c:v>
                </c:pt>
                <c:pt idx="94">
                  <c:v>0.13651073814969059</c:v>
                </c:pt>
                <c:pt idx="95">
                  <c:v>0.13633737223250741</c:v>
                </c:pt>
                <c:pt idx="96">
                  <c:v>0.13633737223250741</c:v>
                </c:pt>
                <c:pt idx="97">
                  <c:v>0.13629884647313339</c:v>
                </c:pt>
                <c:pt idx="98">
                  <c:v>0.13629884647313339</c:v>
                </c:pt>
                <c:pt idx="99">
                  <c:v>0.13629884647313339</c:v>
                </c:pt>
                <c:pt idx="100">
                  <c:v>0.13612548055595025</c:v>
                </c:pt>
                <c:pt idx="101">
                  <c:v>0.13612548055595025</c:v>
                </c:pt>
                <c:pt idx="102">
                  <c:v>0.13581727448095796</c:v>
                </c:pt>
                <c:pt idx="103">
                  <c:v>0.1353934911278436</c:v>
                </c:pt>
                <c:pt idx="104">
                  <c:v>0.1314446007920051</c:v>
                </c:pt>
                <c:pt idx="105">
                  <c:v>0.1314446007920051</c:v>
                </c:pt>
                <c:pt idx="106">
                  <c:v>0.13115565759669984</c:v>
                </c:pt>
                <c:pt idx="107">
                  <c:v>0.13115565759669984</c:v>
                </c:pt>
                <c:pt idx="108">
                  <c:v>0.13115565759669984</c:v>
                </c:pt>
                <c:pt idx="109">
                  <c:v>0.13084745152170757</c:v>
                </c:pt>
                <c:pt idx="110">
                  <c:v>0.13084745152170757</c:v>
                </c:pt>
                <c:pt idx="111">
                  <c:v>0.13084745152170757</c:v>
                </c:pt>
                <c:pt idx="112">
                  <c:v>0.13084745152170757</c:v>
                </c:pt>
                <c:pt idx="113">
                  <c:v>0.13084745152170757</c:v>
                </c:pt>
                <c:pt idx="114">
                  <c:v>0.13082818864202053</c:v>
                </c:pt>
                <c:pt idx="115">
                  <c:v>0.13082818864202053</c:v>
                </c:pt>
                <c:pt idx="116">
                  <c:v>0.13032735377015811</c:v>
                </c:pt>
                <c:pt idx="117">
                  <c:v>0.13023103937172301</c:v>
                </c:pt>
                <c:pt idx="118">
                  <c:v>0.12990357041704373</c:v>
                </c:pt>
                <c:pt idx="119">
                  <c:v>0.12980725601860865</c:v>
                </c:pt>
                <c:pt idx="120">
                  <c:v>0.12556942248746489</c:v>
                </c:pt>
                <c:pt idx="121">
                  <c:v>0.12545384520934277</c:v>
                </c:pt>
                <c:pt idx="122">
                  <c:v>0.1253575308109077</c:v>
                </c:pt>
                <c:pt idx="123">
                  <c:v>0.12533826793122069</c:v>
                </c:pt>
                <c:pt idx="124">
                  <c:v>0.12514563913435051</c:v>
                </c:pt>
                <c:pt idx="125">
                  <c:v>0.12514563913435051</c:v>
                </c:pt>
                <c:pt idx="126">
                  <c:v>0.12514563913435051</c:v>
                </c:pt>
                <c:pt idx="127">
                  <c:v>0.12514563913435051</c:v>
                </c:pt>
                <c:pt idx="128">
                  <c:v>0.12504932473591543</c:v>
                </c:pt>
                <c:pt idx="129">
                  <c:v>0.12504932473591543</c:v>
                </c:pt>
                <c:pt idx="130">
                  <c:v>0.12503006185622839</c:v>
                </c:pt>
                <c:pt idx="131">
                  <c:v>0.12495301033748034</c:v>
                </c:pt>
                <c:pt idx="132">
                  <c:v>0.12495301033748034</c:v>
                </c:pt>
                <c:pt idx="133">
                  <c:v>0.12493374745779331</c:v>
                </c:pt>
                <c:pt idx="134">
                  <c:v>0.12493374745779331</c:v>
                </c:pt>
                <c:pt idx="135">
                  <c:v>0.12493374745779331</c:v>
                </c:pt>
                <c:pt idx="136">
                  <c:v>0.12474111866092315</c:v>
                </c:pt>
                <c:pt idx="137">
                  <c:v>0.12464480426248806</c:v>
                </c:pt>
                <c:pt idx="138">
                  <c:v>0.12460627850311402</c:v>
                </c:pt>
                <c:pt idx="139">
                  <c:v>0.12452922698436596</c:v>
                </c:pt>
                <c:pt idx="140">
                  <c:v>0.12450996410467895</c:v>
                </c:pt>
                <c:pt idx="141">
                  <c:v>0.12422102090937369</c:v>
                </c:pt>
                <c:pt idx="142">
                  <c:v>0.12370092315782423</c:v>
                </c:pt>
                <c:pt idx="143">
                  <c:v>0.11979055858135976</c:v>
                </c:pt>
                <c:pt idx="144">
                  <c:v>0.11979055858135976</c:v>
                </c:pt>
                <c:pt idx="145">
                  <c:v>0.11963645554386362</c:v>
                </c:pt>
                <c:pt idx="146">
                  <c:v>0.11936677522824539</c:v>
                </c:pt>
                <c:pt idx="147">
                  <c:v>0.11936677522824539</c:v>
                </c:pt>
                <c:pt idx="148">
                  <c:v>0.11925119795012327</c:v>
                </c:pt>
                <c:pt idx="149">
                  <c:v>0.11925119795012327</c:v>
                </c:pt>
                <c:pt idx="150">
                  <c:v>0.11905856915325311</c:v>
                </c:pt>
                <c:pt idx="151">
                  <c:v>0.11863478580013874</c:v>
                </c:pt>
                <c:pt idx="152">
                  <c:v>0.11863478580013874</c:v>
                </c:pt>
                <c:pt idx="153">
                  <c:v>0.11821100244702436</c:v>
                </c:pt>
                <c:pt idx="154">
                  <c:v>0.11759459029703981</c:v>
                </c:pt>
                <c:pt idx="155">
                  <c:v>0.11385759163775851</c:v>
                </c:pt>
                <c:pt idx="156">
                  <c:v>0.11345307116433115</c:v>
                </c:pt>
                <c:pt idx="157">
                  <c:v>0.11335675676589606</c:v>
                </c:pt>
                <c:pt idx="158">
                  <c:v>0.11302928781121677</c:v>
                </c:pt>
                <c:pt idx="159">
                  <c:v>0.11302928781121677</c:v>
                </c:pt>
                <c:pt idx="160">
                  <c:v>0.11302928781121677</c:v>
                </c:pt>
                <c:pt idx="161">
                  <c:v>0.11241287566123222</c:v>
                </c:pt>
                <c:pt idx="162">
                  <c:v>0.10902260883631722</c:v>
                </c:pt>
                <c:pt idx="163">
                  <c:v>0.10805946485196637</c:v>
                </c:pt>
                <c:pt idx="164">
                  <c:v>0.10763568149885198</c:v>
                </c:pt>
                <c:pt idx="165">
                  <c:v>0.10725042390511165</c:v>
                </c:pt>
                <c:pt idx="166">
                  <c:v>0.10725042390511165</c:v>
                </c:pt>
                <c:pt idx="167">
                  <c:v>0.10713484662698954</c:v>
                </c:pt>
                <c:pt idx="168">
                  <c:v>0.10711558374730253</c:v>
                </c:pt>
                <c:pt idx="169">
                  <c:v>0.10694221783011937</c:v>
                </c:pt>
                <c:pt idx="170">
                  <c:v>0.10690369207074533</c:v>
                </c:pt>
                <c:pt idx="171">
                  <c:v>0.10628727992076079</c:v>
                </c:pt>
                <c:pt idx="172">
                  <c:v>0.10590202232702045</c:v>
                </c:pt>
                <c:pt idx="173">
                  <c:v>0.10569013065046326</c:v>
                </c:pt>
                <c:pt idx="174">
                  <c:v>0.10547823897390607</c:v>
                </c:pt>
                <c:pt idx="175">
                  <c:v>0.10145229711931951</c:v>
                </c:pt>
                <c:pt idx="176">
                  <c:v>0.10145229711931951</c:v>
                </c:pt>
                <c:pt idx="177">
                  <c:v>0.10135598272088442</c:v>
                </c:pt>
                <c:pt idx="178">
                  <c:v>0.10114409104432723</c:v>
                </c:pt>
                <c:pt idx="179">
                  <c:v>0.10100925088651812</c:v>
                </c:pt>
                <c:pt idx="180">
                  <c:v>0.10048915313496865</c:v>
                </c:pt>
                <c:pt idx="181">
                  <c:v>9.541338433743965E-2</c:v>
                </c:pt>
                <c:pt idx="182">
                  <c:v>9.5211124100725977E-2</c:v>
                </c:pt>
                <c:pt idx="183">
                  <c:v>9.5134072581977897E-2</c:v>
                </c:pt>
                <c:pt idx="184">
                  <c:v>9.5134072581977897E-2</c:v>
                </c:pt>
                <c:pt idx="185">
                  <c:v>9.5134072581977897E-2</c:v>
                </c:pt>
                <c:pt idx="186">
                  <c:v>9.5134072581977897E-2</c:v>
                </c:pt>
                <c:pt idx="187">
                  <c:v>9.4691026349176505E-2</c:v>
                </c:pt>
                <c:pt idx="188">
                  <c:v>9.3785671003886711E-2</c:v>
                </c:pt>
                <c:pt idx="189">
                  <c:v>9.0356878419597664E-2</c:v>
                </c:pt>
                <c:pt idx="190">
                  <c:v>8.945152307430787E-2</c:v>
                </c:pt>
                <c:pt idx="191">
                  <c:v>8.945152307430787E-2</c:v>
                </c:pt>
                <c:pt idx="192">
                  <c:v>8.9316682916498746E-2</c:v>
                </c:pt>
                <c:pt idx="193">
                  <c:v>8.9027739721193488E-2</c:v>
                </c:pt>
                <c:pt idx="194">
                  <c:v>8.8989213961819455E-2</c:v>
                </c:pt>
                <c:pt idx="195">
                  <c:v>8.8892899563384364E-2</c:v>
                </c:pt>
                <c:pt idx="196">
                  <c:v>8.8584693488392097E-2</c:v>
                </c:pt>
                <c:pt idx="197">
                  <c:v>8.8584693488392097E-2</c:v>
                </c:pt>
                <c:pt idx="198">
                  <c:v>8.3614870529141697E-2</c:v>
                </c:pt>
                <c:pt idx="199">
                  <c:v>8.3557081890080639E-2</c:v>
                </c:pt>
                <c:pt idx="200">
                  <c:v>8.3133298536966271E-2</c:v>
                </c:pt>
                <c:pt idx="201">
                  <c:v>7.7315908871487121E-2</c:v>
                </c:pt>
                <c:pt idx="202">
                  <c:v>7.1614096484130058E-2</c:v>
                </c:pt>
                <c:pt idx="203">
                  <c:v>7.1517782085694981E-2</c:v>
                </c:pt>
                <c:pt idx="204">
                  <c:v>6.5950809856147041E-2</c:v>
                </c:pt>
                <c:pt idx="205">
                  <c:v>6.5430712104597583E-2</c:v>
                </c:pt>
                <c:pt idx="206">
                  <c:v>6.5257346187414425E-2</c:v>
                </c:pt>
                <c:pt idx="207">
                  <c:v>6.5122506029605301E-2</c:v>
                </c:pt>
                <c:pt idx="208">
                  <c:v>6.4987665871796191E-2</c:v>
                </c:pt>
                <c:pt idx="209">
                  <c:v>6.4563882518681809E-2</c:v>
                </c:pt>
                <c:pt idx="210">
                  <c:v>6.404378476713235E-2</c:v>
                </c:pt>
                <c:pt idx="211">
                  <c:v>5.9632585318805435E-2</c:v>
                </c:pt>
                <c:pt idx="212">
                  <c:v>5.9632585318805435E-2</c:v>
                </c:pt>
                <c:pt idx="213">
                  <c:v>5.9536270920370352E-2</c:v>
                </c:pt>
                <c:pt idx="214">
                  <c:v>5.8669441334454585E-2</c:v>
                </c:pt>
                <c:pt idx="215">
                  <c:v>5.4450870682997844E-2</c:v>
                </c:pt>
                <c:pt idx="216">
                  <c:v>5.3738144134578211E-2</c:v>
                </c:pt>
                <c:pt idx="217">
                  <c:v>5.3622566856456111E-2</c:v>
                </c:pt>
                <c:pt idx="218">
                  <c:v>5.2775000150227361E-2</c:v>
                </c:pt>
                <c:pt idx="219">
                  <c:v>4.8363800701900453E-2</c:v>
                </c:pt>
                <c:pt idx="220">
                  <c:v>4.82000662245608E-2</c:v>
                </c:pt>
                <c:pt idx="221">
                  <c:v>4.686129608631312E-2</c:v>
                </c:pt>
                <c:pt idx="222">
                  <c:v>4.2305625040333583E-2</c:v>
                </c:pt>
                <c:pt idx="223">
                  <c:v>4.2045576164558854E-2</c:v>
                </c:pt>
                <c:pt idx="224">
                  <c:v>4.1949261766123763E-2</c:v>
                </c:pt>
                <c:pt idx="225">
                  <c:v>4.1429164014574305E-2</c:v>
                </c:pt>
                <c:pt idx="226">
                  <c:v>4.0870540503650812E-2</c:v>
                </c:pt>
                <c:pt idx="227">
                  <c:v>3.6035557702209522E-2</c:v>
                </c:pt>
                <c:pt idx="228">
                  <c:v>3.5708088747530231E-2</c:v>
                </c:pt>
                <c:pt idx="229">
                  <c:v>3.5284305394415849E-2</c:v>
                </c:pt>
                <c:pt idx="230">
                  <c:v>3.5187990995980772E-2</c:v>
                </c:pt>
                <c:pt idx="231">
                  <c:v>2.9909961961738091E-2</c:v>
                </c:pt>
                <c:pt idx="232">
                  <c:v>2.3514685905648425E-2</c:v>
                </c:pt>
                <c:pt idx="233">
                  <c:v>-2.3371163252551147E-2</c:v>
                </c:pt>
                <c:pt idx="234">
                  <c:v>-2.3467477650986224E-2</c:v>
                </c:pt>
                <c:pt idx="235">
                  <c:v>-3.0305799939877281E-2</c:v>
                </c:pt>
                <c:pt idx="236">
                  <c:v>-3.4582159230395065E-2</c:v>
                </c:pt>
                <c:pt idx="237">
                  <c:v>-4.6659984794154785E-2</c:v>
                </c:pt>
                <c:pt idx="238">
                  <c:v>-5.3517569962732853E-2</c:v>
                </c:pt>
                <c:pt idx="239">
                  <c:v>-5.9315696748524993E-2</c:v>
                </c:pt>
                <c:pt idx="240">
                  <c:v>-6.4718934500733294E-2</c:v>
                </c:pt>
                <c:pt idx="241">
                  <c:v>-6.4930826177290485E-2</c:v>
                </c:pt>
                <c:pt idx="242">
                  <c:v>-6.4978983376508009E-2</c:v>
                </c:pt>
                <c:pt idx="243">
                  <c:v>-6.6019178879606927E-2</c:v>
                </c:pt>
                <c:pt idx="244">
                  <c:v>-7.077711016230015E-2</c:v>
                </c:pt>
                <c:pt idx="245">
                  <c:v>-7.1865462864616619E-2</c:v>
                </c:pt>
                <c:pt idx="246">
                  <c:v>-7.207735454117381E-2</c:v>
                </c:pt>
                <c:pt idx="247">
                  <c:v>-7.2125511740391363E-2</c:v>
                </c:pt>
                <c:pt idx="248">
                  <c:v>-7.2250720458356954E-2</c:v>
                </c:pt>
                <c:pt idx="249">
                  <c:v>-7.7095334699641749E-2</c:v>
                </c:pt>
                <c:pt idx="250">
                  <c:v>-7.7355383575416492E-2</c:v>
                </c:pt>
                <c:pt idx="251">
                  <c:v>-7.7403540774634016E-2</c:v>
                </c:pt>
                <c:pt idx="252">
                  <c:v>-8.2209629256544792E-2</c:v>
                </c:pt>
                <c:pt idx="253">
                  <c:v>-8.237336373388443E-2</c:v>
                </c:pt>
                <c:pt idx="254">
                  <c:v>-8.2469678132319507E-2</c:v>
                </c:pt>
                <c:pt idx="255">
                  <c:v>-8.2604518290128631E-2</c:v>
                </c:pt>
                <c:pt idx="256">
                  <c:v>-8.2681569808876698E-2</c:v>
                </c:pt>
                <c:pt idx="257">
                  <c:v>-8.2845304286216337E-2</c:v>
                </c:pt>
                <c:pt idx="258">
                  <c:v>-8.3635082353384044E-2</c:v>
                </c:pt>
                <c:pt idx="259">
                  <c:v>-8.8479696594668839E-2</c:v>
                </c:pt>
                <c:pt idx="260">
                  <c:v>-8.865306251185201E-2</c:v>
                </c:pt>
                <c:pt idx="261">
                  <c:v>-9.5318018883559896E-2</c:v>
                </c:pt>
                <c:pt idx="262">
                  <c:v>-9.5529910560117087E-2</c:v>
                </c:pt>
                <c:pt idx="263">
                  <c:v>-9.5741802236674278E-2</c:v>
                </c:pt>
                <c:pt idx="264">
                  <c:v>-0.100490102079524</c:v>
                </c:pt>
                <c:pt idx="265">
                  <c:v>-0.10111614566935204</c:v>
                </c:pt>
                <c:pt idx="266">
                  <c:v>-0.10652901486140384</c:v>
                </c:pt>
                <c:pt idx="267">
                  <c:v>-0.10666385501921297</c:v>
                </c:pt>
                <c:pt idx="268">
                  <c:v>-0.10671201221843052</c:v>
                </c:pt>
                <c:pt idx="269">
                  <c:v>-0.11273166212062333</c:v>
                </c:pt>
                <c:pt idx="270">
                  <c:v>-0.11291465947765</c:v>
                </c:pt>
                <c:pt idx="271">
                  <c:v>-0.1187609434626597</c:v>
                </c:pt>
                <c:pt idx="272">
                  <c:v>-0.11904988665796495</c:v>
                </c:pt>
                <c:pt idx="273">
                  <c:v>-0.12515621951874936</c:v>
                </c:pt>
                <c:pt idx="274">
                  <c:v>-0.1262349407812223</c:v>
                </c:pt>
                <c:pt idx="275">
                  <c:v>-0.1262349407812223</c:v>
                </c:pt>
                <c:pt idx="276">
                  <c:v>-0.1262349407812223</c:v>
                </c:pt>
                <c:pt idx="277">
                  <c:v>-0.12991415080144256</c:v>
                </c:pt>
                <c:pt idx="278">
                  <c:v>-0.1362709010981582</c:v>
                </c:pt>
                <c:pt idx="279">
                  <c:v>-0.13628053253800171</c:v>
                </c:pt>
                <c:pt idx="280">
                  <c:v>-0.1365020556544024</c:v>
                </c:pt>
                <c:pt idx="281">
                  <c:v>-0.13651168709424591</c:v>
                </c:pt>
                <c:pt idx="282">
                  <c:v>-0.13667542157158558</c:v>
                </c:pt>
                <c:pt idx="283">
                  <c:v>-0.13668505301142908</c:v>
                </c:pt>
                <c:pt idx="284">
                  <c:v>-0.13736888524031818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15-4FD0-93EA-F19E60F9B85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Active!$U$21:$U$988</c:f>
              <c:numCache>
                <c:formatCode>General</c:formatCode>
                <c:ptCount val="968"/>
                <c:pt idx="233">
                  <c:v>9.7383640000771265E-2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115-4FD0-93EA-F19E60F9B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63880"/>
        <c:axId val="1"/>
      </c:scatterChart>
      <c:valAx>
        <c:axId val="803763880"/>
        <c:scaling>
          <c:orientation val="minMax"/>
          <c:min val="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1033016034284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55145929339478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638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125992315476694"/>
          <c:y val="0.92024539877300615"/>
          <c:w val="0.73886441614153076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V0505 Sgr - O-C Diagr.</a:t>
            </a:r>
          </a:p>
        </c:rich>
      </c:tx>
      <c:layout>
        <c:manualLayout>
          <c:xMode val="edge"/>
          <c:yMode val="edge"/>
          <c:x val="0.36656473922354799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6942623165667"/>
          <c:y val="0.14678942920199375"/>
          <c:w val="0.81901901826937118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EA-4A0E-B89F-CAB9E6DC744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Active!$D$21:$D$988</c:f>
                <c:numCache>
                  <c:formatCode>General</c:formatCode>
                  <c:ptCount val="968"/>
                  <c:pt idx="43">
                    <c:v>0</c:v>
                  </c:pt>
                  <c:pt idx="112">
                    <c:v>0</c:v>
                  </c:pt>
                  <c:pt idx="115">
                    <c:v>0.05</c:v>
                  </c:pt>
                  <c:pt idx="127">
                    <c:v>0</c:v>
                  </c:pt>
                  <c:pt idx="129">
                    <c:v>0</c:v>
                  </c:pt>
                  <c:pt idx="144">
                    <c:v>0</c:v>
                  </c:pt>
                  <c:pt idx="149">
                    <c:v>0</c:v>
                  </c:pt>
                  <c:pt idx="153">
                    <c:v>0</c:v>
                  </c:pt>
                  <c:pt idx="158">
                    <c:v>0</c:v>
                  </c:pt>
                  <c:pt idx="160">
                    <c:v>0</c:v>
                  </c:pt>
                  <c:pt idx="181">
                    <c:v>0</c:v>
                  </c:pt>
                  <c:pt idx="223">
                    <c:v>1E-3</c:v>
                  </c:pt>
                  <c:pt idx="224">
                    <c:v>5.0000000000000001E-3</c:v>
                  </c:pt>
                  <c:pt idx="225">
                    <c:v>4.0000000000000002E-4</c:v>
                  </c:pt>
                  <c:pt idx="227">
                    <c:v>3.0000000000000001E-3</c:v>
                  </c:pt>
                  <c:pt idx="232">
                    <c:v>3.0000000000000001E-3</c:v>
                  </c:pt>
                  <c:pt idx="233">
                    <c:v>2.8999999999999998E-3</c:v>
                  </c:pt>
                  <c:pt idx="234">
                    <c:v>2.8999999999999998E-3</c:v>
                  </c:pt>
                  <c:pt idx="235">
                    <c:v>1E-4</c:v>
                  </c:pt>
                  <c:pt idx="236">
                    <c:v>2.5000000000000001E-3</c:v>
                  </c:pt>
                  <c:pt idx="237">
                    <c:v>2.0000000000000001E-4</c:v>
                  </c:pt>
                  <c:pt idx="238">
                    <c:v>2.0000000000000001E-4</c:v>
                  </c:pt>
                  <c:pt idx="239">
                    <c:v>2.0000000000000001E-4</c:v>
                  </c:pt>
                  <c:pt idx="240">
                    <c:v>3.4499999999999999E-3</c:v>
                  </c:pt>
                  <c:pt idx="241">
                    <c:v>5.5599999999999998E-3</c:v>
                  </c:pt>
                  <c:pt idx="242">
                    <c:v>5.1999999999999995E-4</c:v>
                  </c:pt>
                  <c:pt idx="243">
                    <c:v>1.32E-3</c:v>
                  </c:pt>
                  <c:pt idx="244">
                    <c:v>1.6000000000000001E-4</c:v>
                  </c:pt>
                  <c:pt idx="245">
                    <c:v>1.42E-3</c:v>
                  </c:pt>
                  <c:pt idx="246">
                    <c:v>2.4199999999999998E-3</c:v>
                  </c:pt>
                  <c:pt idx="247">
                    <c:v>2.4000000000000001E-4</c:v>
                  </c:pt>
                  <c:pt idx="248">
                    <c:v>2.9999999999999997E-4</c:v>
                  </c:pt>
                  <c:pt idx="249">
                    <c:v>2.1000000000000001E-4</c:v>
                  </c:pt>
                  <c:pt idx="250">
                    <c:v>7.6000000000000004E-4</c:v>
                  </c:pt>
                  <c:pt idx="251">
                    <c:v>4.0000000000000002E-4</c:v>
                  </c:pt>
                  <c:pt idx="252">
                    <c:v>1.14E-3</c:v>
                  </c:pt>
                  <c:pt idx="253">
                    <c:v>2.2000000000000001E-4</c:v>
                  </c:pt>
                  <c:pt idx="254">
                    <c:v>1.9000000000000001E-4</c:v>
                  </c:pt>
                  <c:pt idx="255">
                    <c:v>6.9999999999999999E-4</c:v>
                  </c:pt>
                  <c:pt idx="256">
                    <c:v>1.8000000000000001E-4</c:v>
                  </c:pt>
                  <c:pt idx="257">
                    <c:v>5.6999999999999998E-4</c:v>
                  </c:pt>
                  <c:pt idx="258">
                    <c:v>4.0000000000000001E-3</c:v>
                  </c:pt>
                  <c:pt idx="259">
                    <c:v>9.0000000000000006E-5</c:v>
                  </c:pt>
                  <c:pt idx="260">
                    <c:v>1E-3</c:v>
                  </c:pt>
                  <c:pt idx="261">
                    <c:v>2E-3</c:v>
                  </c:pt>
                  <c:pt idx="262">
                    <c:v>2E-3</c:v>
                  </c:pt>
                  <c:pt idx="263">
                    <c:v>5.0000000000000001E-3</c:v>
                  </c:pt>
                  <c:pt idx="264">
                    <c:v>3.0000000000000001E-3</c:v>
                  </c:pt>
                  <c:pt idx="265">
                    <c:v>1E-3</c:v>
                  </c:pt>
                  <c:pt idx="266">
                    <c:v>1E-4</c:v>
                  </c:pt>
                  <c:pt idx="267">
                    <c:v>1E-3</c:v>
                  </c:pt>
                  <c:pt idx="268">
                    <c:v>2.8999999999999998E-3</c:v>
                  </c:pt>
                  <c:pt idx="269">
                    <c:v>1E-4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1E-4</c:v>
                  </c:pt>
                  <c:pt idx="278">
                    <c:v>3.8400000000000001E-4</c:v>
                  </c:pt>
                  <c:pt idx="279">
                    <c:v>6.8900000000000005E-4</c:v>
                  </c:pt>
                  <c:pt idx="280">
                    <c:v>4.2099999999999999E-4</c:v>
                  </c:pt>
                  <c:pt idx="281">
                    <c:v>8.0599999999999997E-4</c:v>
                  </c:pt>
                  <c:pt idx="282">
                    <c:v>3.5199999999999999E-4</c:v>
                  </c:pt>
                  <c:pt idx="283">
                    <c:v>6.6600000000000003E-4</c:v>
                  </c:pt>
                  <c:pt idx="284">
                    <c:v>1E-4</c:v>
                  </c:pt>
                </c:numCache>
              </c:numRef>
            </c:plus>
            <c:minus>
              <c:numRef>
                <c:f>Active!$D$21:$D$988</c:f>
                <c:numCache>
                  <c:formatCode>General</c:formatCode>
                  <c:ptCount val="968"/>
                  <c:pt idx="43">
                    <c:v>0</c:v>
                  </c:pt>
                  <c:pt idx="112">
                    <c:v>0</c:v>
                  </c:pt>
                  <c:pt idx="115">
                    <c:v>0.05</c:v>
                  </c:pt>
                  <c:pt idx="127">
                    <c:v>0</c:v>
                  </c:pt>
                  <c:pt idx="129">
                    <c:v>0</c:v>
                  </c:pt>
                  <c:pt idx="144">
                    <c:v>0</c:v>
                  </c:pt>
                  <c:pt idx="149">
                    <c:v>0</c:v>
                  </c:pt>
                  <c:pt idx="153">
                    <c:v>0</c:v>
                  </c:pt>
                  <c:pt idx="158">
                    <c:v>0</c:v>
                  </c:pt>
                  <c:pt idx="160">
                    <c:v>0</c:v>
                  </c:pt>
                  <c:pt idx="181">
                    <c:v>0</c:v>
                  </c:pt>
                  <c:pt idx="223">
                    <c:v>1E-3</c:v>
                  </c:pt>
                  <c:pt idx="224">
                    <c:v>5.0000000000000001E-3</c:v>
                  </c:pt>
                  <c:pt idx="225">
                    <c:v>4.0000000000000002E-4</c:v>
                  </c:pt>
                  <c:pt idx="227">
                    <c:v>3.0000000000000001E-3</c:v>
                  </c:pt>
                  <c:pt idx="232">
                    <c:v>3.0000000000000001E-3</c:v>
                  </c:pt>
                  <c:pt idx="233">
                    <c:v>2.8999999999999998E-3</c:v>
                  </c:pt>
                  <c:pt idx="234">
                    <c:v>2.8999999999999998E-3</c:v>
                  </c:pt>
                  <c:pt idx="235">
                    <c:v>1E-4</c:v>
                  </c:pt>
                  <c:pt idx="236">
                    <c:v>2.5000000000000001E-3</c:v>
                  </c:pt>
                  <c:pt idx="237">
                    <c:v>2.0000000000000001E-4</c:v>
                  </c:pt>
                  <c:pt idx="238">
                    <c:v>2.0000000000000001E-4</c:v>
                  </c:pt>
                  <c:pt idx="239">
                    <c:v>2.0000000000000001E-4</c:v>
                  </c:pt>
                  <c:pt idx="240">
                    <c:v>3.4499999999999999E-3</c:v>
                  </c:pt>
                  <c:pt idx="241">
                    <c:v>5.5599999999999998E-3</c:v>
                  </c:pt>
                  <c:pt idx="242">
                    <c:v>5.1999999999999995E-4</c:v>
                  </c:pt>
                  <c:pt idx="243">
                    <c:v>1.32E-3</c:v>
                  </c:pt>
                  <c:pt idx="244">
                    <c:v>1.6000000000000001E-4</c:v>
                  </c:pt>
                  <c:pt idx="245">
                    <c:v>1.42E-3</c:v>
                  </c:pt>
                  <c:pt idx="246">
                    <c:v>2.4199999999999998E-3</c:v>
                  </c:pt>
                  <c:pt idx="247">
                    <c:v>2.4000000000000001E-4</c:v>
                  </c:pt>
                  <c:pt idx="248">
                    <c:v>2.9999999999999997E-4</c:v>
                  </c:pt>
                  <c:pt idx="249">
                    <c:v>2.1000000000000001E-4</c:v>
                  </c:pt>
                  <c:pt idx="250">
                    <c:v>7.6000000000000004E-4</c:v>
                  </c:pt>
                  <c:pt idx="251">
                    <c:v>4.0000000000000002E-4</c:v>
                  </c:pt>
                  <c:pt idx="252">
                    <c:v>1.14E-3</c:v>
                  </c:pt>
                  <c:pt idx="253">
                    <c:v>2.2000000000000001E-4</c:v>
                  </c:pt>
                  <c:pt idx="254">
                    <c:v>1.9000000000000001E-4</c:v>
                  </c:pt>
                  <c:pt idx="255">
                    <c:v>6.9999999999999999E-4</c:v>
                  </c:pt>
                  <c:pt idx="256">
                    <c:v>1.8000000000000001E-4</c:v>
                  </c:pt>
                  <c:pt idx="257">
                    <c:v>5.6999999999999998E-4</c:v>
                  </c:pt>
                  <c:pt idx="258">
                    <c:v>4.0000000000000001E-3</c:v>
                  </c:pt>
                  <c:pt idx="259">
                    <c:v>9.0000000000000006E-5</c:v>
                  </c:pt>
                  <c:pt idx="260">
                    <c:v>1E-3</c:v>
                  </c:pt>
                  <c:pt idx="261">
                    <c:v>2E-3</c:v>
                  </c:pt>
                  <c:pt idx="262">
                    <c:v>2E-3</c:v>
                  </c:pt>
                  <c:pt idx="263">
                    <c:v>5.0000000000000001E-3</c:v>
                  </c:pt>
                  <c:pt idx="264">
                    <c:v>3.0000000000000001E-3</c:v>
                  </c:pt>
                  <c:pt idx="265">
                    <c:v>1E-3</c:v>
                  </c:pt>
                  <c:pt idx="266">
                    <c:v>1E-4</c:v>
                  </c:pt>
                  <c:pt idx="267">
                    <c:v>1E-3</c:v>
                  </c:pt>
                  <c:pt idx="268">
                    <c:v>2.8999999999999998E-3</c:v>
                  </c:pt>
                  <c:pt idx="269">
                    <c:v>1E-4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1E-4</c:v>
                  </c:pt>
                  <c:pt idx="278">
                    <c:v>3.8400000000000001E-4</c:v>
                  </c:pt>
                  <c:pt idx="279">
                    <c:v>6.8900000000000005E-4</c:v>
                  </c:pt>
                  <c:pt idx="280">
                    <c:v>4.2099999999999999E-4</c:v>
                  </c:pt>
                  <c:pt idx="281">
                    <c:v>8.0599999999999997E-4</c:v>
                  </c:pt>
                  <c:pt idx="282">
                    <c:v>3.5199999999999999E-4</c:v>
                  </c:pt>
                  <c:pt idx="283">
                    <c:v>6.6600000000000003E-4</c:v>
                  </c:pt>
                  <c:pt idx="28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0">
                  <c:v>-3.3863599965116009E-3</c:v>
                </c:pt>
                <c:pt idx="1">
                  <c:v>1.0613639999064617E-2</c:v>
                </c:pt>
                <c:pt idx="2">
                  <c:v>1.9668680004542693E-2</c:v>
                </c:pt>
                <c:pt idx="3">
                  <c:v>1.2081520006177016E-2</c:v>
                </c:pt>
                <c:pt idx="4">
                  <c:v>1.5971320004609879E-2</c:v>
                </c:pt>
                <c:pt idx="7">
                  <c:v>1.0631760000251234E-2</c:v>
                </c:pt>
                <c:pt idx="8">
                  <c:v>1.4686800001072697E-2</c:v>
                </c:pt>
                <c:pt idx="9">
                  <c:v>1.2457440003345255E-2</c:v>
                </c:pt>
                <c:pt idx="10">
                  <c:v>2.4099640002532396E-2</c:v>
                </c:pt>
                <c:pt idx="12">
                  <c:v>1.4750999995158054E-2</c:v>
                </c:pt>
                <c:pt idx="24">
                  <c:v>1.0512360000575427E-2</c:v>
                </c:pt>
                <c:pt idx="55">
                  <c:v>1.7321199993602931E-3</c:v>
                </c:pt>
                <c:pt idx="56">
                  <c:v>-5.0293599997530691E-3</c:v>
                </c:pt>
                <c:pt idx="57">
                  <c:v>-1.0148640001716558E-2</c:v>
                </c:pt>
                <c:pt idx="58">
                  <c:v>-5.5064400003175251E-3</c:v>
                </c:pt>
                <c:pt idx="59">
                  <c:v>-1.5064399995026179E-3</c:v>
                </c:pt>
                <c:pt idx="60">
                  <c:v>3.5486000051605515E-3</c:v>
                </c:pt>
                <c:pt idx="61">
                  <c:v>-2.0385600000736304E-3</c:v>
                </c:pt>
                <c:pt idx="62">
                  <c:v>4.9614400049904361E-3</c:v>
                </c:pt>
                <c:pt idx="63">
                  <c:v>-8.1578400058788247E-3</c:v>
                </c:pt>
                <c:pt idx="64">
                  <c:v>-5.1578400016296655E-3</c:v>
                </c:pt>
                <c:pt idx="65">
                  <c:v>3.9256000309251249E-4</c:v>
                </c:pt>
                <c:pt idx="70">
                  <c:v>-1.2433160001819488E-2</c:v>
                </c:pt>
                <c:pt idx="71">
                  <c:v>-1.2304719995881896E-2</c:v>
                </c:pt>
                <c:pt idx="73">
                  <c:v>-1.1882800004968885E-2</c:v>
                </c:pt>
                <c:pt idx="74">
                  <c:v>4.7593999988748692E-3</c:v>
                </c:pt>
                <c:pt idx="75">
                  <c:v>-1.8555999849922955E-4</c:v>
                </c:pt>
                <c:pt idx="76">
                  <c:v>-1.8186800007242709E-3</c:v>
                </c:pt>
                <c:pt idx="77">
                  <c:v>-1.7350800000713207E-2</c:v>
                </c:pt>
                <c:pt idx="78">
                  <c:v>-1.3507999974535778E-3</c:v>
                </c:pt>
                <c:pt idx="79">
                  <c:v>-3.9379600057145581E-3</c:v>
                </c:pt>
                <c:pt idx="80">
                  <c:v>9.6033199952216819E-3</c:v>
                </c:pt>
                <c:pt idx="83">
                  <c:v>-5.4610000006505288E-3</c:v>
                </c:pt>
                <c:pt idx="84">
                  <c:v>-6.3532000058330595E-4</c:v>
                </c:pt>
                <c:pt idx="85">
                  <c:v>7.7751999924657866E-4</c:v>
                </c:pt>
                <c:pt idx="86">
                  <c:v>1.7775200030882843E-3</c:v>
                </c:pt>
                <c:pt idx="87">
                  <c:v>3.4197200002381578E-3</c:v>
                </c:pt>
                <c:pt idx="88">
                  <c:v>-1.809640001738444E-3</c:v>
                </c:pt>
                <c:pt idx="89">
                  <c:v>3.6318799997388851E-2</c:v>
                </c:pt>
                <c:pt idx="90">
                  <c:v>-5.1674400019692257E-3</c:v>
                </c:pt>
                <c:pt idx="91">
                  <c:v>4.8325599927920848E-3</c:v>
                </c:pt>
                <c:pt idx="92">
                  <c:v>6.8325599931995384E-3</c:v>
                </c:pt>
                <c:pt idx="93">
                  <c:v>9.4747599941911176E-3</c:v>
                </c:pt>
                <c:pt idx="94">
                  <c:v>3.7316399975679815E-3</c:v>
                </c:pt>
                <c:pt idx="95">
                  <c:v>-8.1124000062118284E-3</c:v>
                </c:pt>
                <c:pt idx="96">
                  <c:v>1.8875999958254397E-3</c:v>
                </c:pt>
                <c:pt idx="97">
                  <c:v>-1.0855519998585805E-2</c:v>
                </c:pt>
                <c:pt idx="98">
                  <c:v>1.4448000001721084E-4</c:v>
                </c:pt>
                <c:pt idx="99">
                  <c:v>2.2144479997223243E-2</c:v>
                </c:pt>
                <c:pt idx="100">
                  <c:v>-1.769956000498496E-2</c:v>
                </c:pt>
                <c:pt idx="101">
                  <c:v>-4.6995600059744902E-3</c:v>
                </c:pt>
                <c:pt idx="102">
                  <c:v>8.3554800003184937E-3</c:v>
                </c:pt>
                <c:pt idx="103">
                  <c:v>-2.8188400028739125E-3</c:v>
                </c:pt>
                <c:pt idx="104">
                  <c:v>-4.8863999836612493E-4</c:v>
                </c:pt>
                <c:pt idx="105">
                  <c:v>1.0511360000236891E-2</c:v>
                </c:pt>
                <c:pt idx="106">
                  <c:v>-9.5620399952167645E-3</c:v>
                </c:pt>
                <c:pt idx="107">
                  <c:v>6.4379600007669069E-3</c:v>
                </c:pt>
                <c:pt idx="108">
                  <c:v>8.4379600011743605E-3</c:v>
                </c:pt>
                <c:pt idx="109">
                  <c:v>-2.4506999994628131E-2</c:v>
                </c:pt>
                <c:pt idx="110">
                  <c:v>-5.0699999701464549E-4</c:v>
                </c:pt>
                <c:pt idx="111">
                  <c:v>2.4929999999585561E-3</c:v>
                </c:pt>
                <c:pt idx="112">
                  <c:v>1.1492999998154119E-2</c:v>
                </c:pt>
                <c:pt idx="113">
                  <c:v>1.1493000005430076E-2</c:v>
                </c:pt>
                <c:pt idx="114">
                  <c:v>9.6214399964082986E-3</c:v>
                </c:pt>
                <c:pt idx="115">
                  <c:v>9.6214399964082986E-3</c:v>
                </c:pt>
                <c:pt idx="116">
                  <c:v>-1.2039120003464632E-2</c:v>
                </c:pt>
                <c:pt idx="117">
                  <c:v>2.3603080000611953E-2</c:v>
                </c:pt>
                <c:pt idx="118">
                  <c:v>1.0786560000269674E-2</c:v>
                </c:pt>
                <c:pt idx="119">
                  <c:v>5.4287599996314384E-3</c:v>
                </c:pt>
                <c:pt idx="120">
                  <c:v>6.6855600016424432E-3</c:v>
                </c:pt>
                <c:pt idx="121">
                  <c:v>1.4561999996658415E-3</c:v>
                </c:pt>
                <c:pt idx="122">
                  <c:v>-9.0159999672323465E-4</c:v>
                </c:pt>
                <c:pt idx="123">
                  <c:v>1.6226840001763776E-2</c:v>
                </c:pt>
                <c:pt idx="124">
                  <c:v>-1.3488759999745525E-2</c:v>
                </c:pt>
                <c:pt idx="125">
                  <c:v>2.5112400035141036E-3</c:v>
                </c:pt>
                <c:pt idx="126">
                  <c:v>4.5112400039215572E-3</c:v>
                </c:pt>
                <c:pt idx="127">
                  <c:v>1.2511239998275414E-2</c:v>
                </c:pt>
                <c:pt idx="128">
                  <c:v>-7.8465600017807446E-3</c:v>
                </c:pt>
                <c:pt idx="129">
                  <c:v>1.315343999885954E-2</c:v>
                </c:pt>
                <c:pt idx="130">
                  <c:v>1.2818800023524091E-3</c:v>
                </c:pt>
                <c:pt idx="131">
                  <c:v>-1.2043599999742582E-3</c:v>
                </c:pt>
                <c:pt idx="132">
                  <c:v>7.9564000043319538E-4</c:v>
                </c:pt>
                <c:pt idx="133">
                  <c:v>-1.0759200013126247E-3</c:v>
                </c:pt>
                <c:pt idx="134">
                  <c:v>3.9240800033439882E-3</c:v>
                </c:pt>
                <c:pt idx="135">
                  <c:v>1.3924079998105299E-2</c:v>
                </c:pt>
                <c:pt idx="136">
                  <c:v>-1.7791519996535499E-2</c:v>
                </c:pt>
                <c:pt idx="137">
                  <c:v>-1.1493199999677017E-3</c:v>
                </c:pt>
                <c:pt idx="139">
                  <c:v>6.6213200043421239E-3</c:v>
                </c:pt>
                <c:pt idx="140">
                  <c:v>3.7497599987545982E-3</c:v>
                </c:pt>
                <c:pt idx="141">
                  <c:v>6.763600031263195E-4</c:v>
                </c:pt>
                <c:pt idx="142">
                  <c:v>3.1442399995285086E-3</c:v>
                </c:pt>
                <c:pt idx="143">
                  <c:v>1.1217559993383475E-2</c:v>
                </c:pt>
                <c:pt idx="144">
                  <c:v>1.3217559993790928E-2</c:v>
                </c:pt>
                <c:pt idx="145">
                  <c:v>-1.7549199983477592E-3</c:v>
                </c:pt>
                <c:pt idx="146">
                  <c:v>8.0432399990968406E-3</c:v>
                </c:pt>
                <c:pt idx="147">
                  <c:v>1.0043239999504294E-2</c:v>
                </c:pt>
                <c:pt idx="148">
                  <c:v>-7.1861199976410717E-3</c:v>
                </c:pt>
                <c:pt idx="149">
                  <c:v>1.8813880000379868E-2</c:v>
                </c:pt>
                <c:pt idx="150">
                  <c:v>1.2098279999918304E-2</c:v>
                </c:pt>
                <c:pt idx="151">
                  <c:v>-1.0760399964055978E-3</c:v>
                </c:pt>
                <c:pt idx="152">
                  <c:v>2.9239599971333519E-3</c:v>
                </c:pt>
                <c:pt idx="153">
                  <c:v>7.4963999941246584E-4</c:v>
                </c:pt>
                <c:pt idx="154">
                  <c:v>-5.1402799945208244E-3</c:v>
                </c:pt>
                <c:pt idx="155">
                  <c:v>1.7770799968275242E-3</c:v>
                </c:pt>
                <c:pt idx="156">
                  <c:v>4.4743199978256598E-3</c:v>
                </c:pt>
                <c:pt idx="157">
                  <c:v>1.1652000102913007E-4</c:v>
                </c:pt>
                <c:pt idx="158">
                  <c:v>-7.0000000414438546E-4</c:v>
                </c:pt>
                <c:pt idx="161">
                  <c:v>-1.3589920003141742E-2</c:v>
                </c:pt>
                <c:pt idx="162">
                  <c:v>-2.3984480001672637E-2</c:v>
                </c:pt>
                <c:pt idx="163">
                  <c:v>-6.562480004504323E-3</c:v>
                </c:pt>
                <c:pt idx="164">
                  <c:v>2.6319999597035348E-4</c:v>
                </c:pt>
                <c:pt idx="165">
                  <c:v>-2.1680000063497573E-3</c:v>
                </c:pt>
                <c:pt idx="166">
                  <c:v>9.8319999960949644E-3</c:v>
                </c:pt>
                <c:pt idx="167">
                  <c:v>1.4602639996155631E-2</c:v>
                </c:pt>
                <c:pt idx="168">
                  <c:v>1.7310799958067946E-3</c:v>
                </c:pt>
                <c:pt idx="169">
                  <c:v>1.0887039999943227E-2</c:v>
                </c:pt>
                <c:pt idx="170">
                  <c:v>9.1439199968590401E-3</c:v>
                </c:pt>
                <c:pt idx="171">
                  <c:v>2.2539999990840442E-3</c:v>
                </c:pt>
                <c:pt idx="173">
                  <c:v>1.1235639998631086E-2</c:v>
                </c:pt>
                <c:pt idx="174">
                  <c:v>3.6484800002654083E-3</c:v>
                </c:pt>
                <c:pt idx="175">
                  <c:v>5.4924400028539822E-3</c:v>
                </c:pt>
                <c:pt idx="176">
                  <c:v>7.4924400032614358E-3</c:v>
                </c:pt>
                <c:pt idx="177">
                  <c:v>1.4134640005067922E-2</c:v>
                </c:pt>
                <c:pt idx="178">
                  <c:v>1.15474800040829E-2</c:v>
                </c:pt>
                <c:pt idx="179">
                  <c:v>7.4465599973336793E-3</c:v>
                </c:pt>
                <c:pt idx="180">
                  <c:v>2.9144399959477596E-3</c:v>
                </c:pt>
                <c:pt idx="181">
                  <c:v>-4.2741620003653225E-2</c:v>
                </c:pt>
                <c:pt idx="182">
                  <c:v>6.1069999937899411E-3</c:v>
                </c:pt>
                <c:pt idx="183">
                  <c:v>-1.4379239997651894E-2</c:v>
                </c:pt>
                <c:pt idx="184">
                  <c:v>2.6207600021734834E-3</c:v>
                </c:pt>
                <c:pt idx="185">
                  <c:v>4.620760002580937E-3</c:v>
                </c:pt>
                <c:pt idx="186">
                  <c:v>1.1620760000369046E-2</c:v>
                </c:pt>
                <c:pt idx="187">
                  <c:v>8.5748799974680878E-3</c:v>
                </c:pt>
                <c:pt idx="188">
                  <c:v>4.6115599980112165E-3</c:v>
                </c:pt>
                <c:pt idx="189">
                  <c:v>1.4738800018676557E-3</c:v>
                </c:pt>
                <c:pt idx="190">
                  <c:v>1.0510560001421254E-2</c:v>
                </c:pt>
                <c:pt idx="191">
                  <c:v>1.3510559998394456E-2</c:v>
                </c:pt>
                <c:pt idx="192">
                  <c:v>-3.5903600000892766E-3</c:v>
                </c:pt>
                <c:pt idx="193">
                  <c:v>-1.6637599983369E-3</c:v>
                </c:pt>
                <c:pt idx="194">
                  <c:v>4.593120000208728E-3</c:v>
                </c:pt>
                <c:pt idx="195">
                  <c:v>4.2353199969511479E-3</c:v>
                </c:pt>
                <c:pt idx="196">
                  <c:v>9.2903599943383597E-3</c:v>
                </c:pt>
                <c:pt idx="197">
                  <c:v>1.3290359995153267E-2</c:v>
                </c:pt>
                <c:pt idx="198">
                  <c:v>6.4278799982275814E-3</c:v>
                </c:pt>
                <c:pt idx="199">
                  <c:v>1.7813200000091456E-2</c:v>
                </c:pt>
                <c:pt idx="200">
                  <c:v>7.6388800007407553E-3</c:v>
                </c:pt>
                <c:pt idx="201">
                  <c:v>1.7427760001737624E-2</c:v>
                </c:pt>
                <c:pt idx="202">
                  <c:v>8.4459999998216517E-3</c:v>
                </c:pt>
                <c:pt idx="203">
                  <c:v>1.2088199997378979E-2</c:v>
                </c:pt>
                <c:pt idx="204">
                  <c:v>5.2073600018047728E-3</c:v>
                </c:pt>
                <c:pt idx="205">
                  <c:v>-1.3247600072645582E-3</c:v>
                </c:pt>
                <c:pt idx="206">
                  <c:v>-7.168799995270092E-3</c:v>
                </c:pt>
                <c:pt idx="207">
                  <c:v>1.6730279996409081E-2</c:v>
                </c:pt>
                <c:pt idx="208">
                  <c:v>2.6293600021745078E-3</c:v>
                </c:pt>
                <c:pt idx="209">
                  <c:v>2.4550399975851178E-3</c:v>
                </c:pt>
                <c:pt idx="210">
                  <c:v>3.9229200046975166E-3</c:v>
                </c:pt>
                <c:pt idx="211">
                  <c:v>3.3356800049659796E-3</c:v>
                </c:pt>
                <c:pt idx="212">
                  <c:v>8.3356800023466349E-3</c:v>
                </c:pt>
                <c:pt idx="213">
                  <c:v>5.9778799986816011E-3</c:v>
                </c:pt>
                <c:pt idx="214">
                  <c:v>1.2757680000504479E-2</c:v>
                </c:pt>
                <c:pt idx="215">
                  <c:v>-6.1396000091917813E-4</c:v>
                </c:pt>
                <c:pt idx="216">
                  <c:v>2.6383200020063668E-3</c:v>
                </c:pt>
                <c:pt idx="217">
                  <c:v>-3.5910399965359829E-3</c:v>
                </c:pt>
                <c:pt idx="218">
                  <c:v>1.406031999795232E-2</c:v>
                </c:pt>
                <c:pt idx="221">
                  <c:v>1.3491399993654341E-2</c:v>
                </c:pt>
                <c:pt idx="226">
                  <c:v>-4.5637599978363141E-3</c:v>
                </c:pt>
                <c:pt idx="227">
                  <c:v>-4.3253200055914931E-3</c:v>
                </c:pt>
                <c:pt idx="228">
                  <c:v>5.8581599951139651E-3</c:v>
                </c:pt>
                <c:pt idx="229">
                  <c:v>7.6838399982079864E-3</c:v>
                </c:pt>
                <c:pt idx="230">
                  <c:v>3.3260400014114566E-3</c:v>
                </c:pt>
                <c:pt idx="231">
                  <c:v>1.5518599997449201E-2</c:v>
                </c:pt>
                <c:pt idx="232">
                  <c:v>2.1606800000881776E-3</c:v>
                </c:pt>
                <c:pt idx="258">
                  <c:v>-7.889182012877427E-2</c:v>
                </c:pt>
                <c:pt idx="260">
                  <c:v>-8.6933199774648529E-2</c:v>
                </c:pt>
                <c:pt idx="261">
                  <c:v>-9.4492960000934545E-2</c:v>
                </c:pt>
                <c:pt idx="262">
                  <c:v>-9.4080119997670408E-2</c:v>
                </c:pt>
                <c:pt idx="263">
                  <c:v>-9.6667280005931389E-2</c:v>
                </c:pt>
                <c:pt idx="265">
                  <c:v>-0.10083252000185894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EA-4A0E-B89F-CAB9E6DC744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5">
                  <c:v>2.6310759996704292E-2</c:v>
                </c:pt>
                <c:pt idx="6">
                  <c:v>1.8136440005037002E-2</c:v>
                </c:pt>
                <c:pt idx="11">
                  <c:v>1.5026239998405799E-2</c:v>
                </c:pt>
                <c:pt idx="13">
                  <c:v>1.0980279999785125E-2</c:v>
                </c:pt>
                <c:pt idx="14">
                  <c:v>1.1980280003626831E-2</c:v>
                </c:pt>
                <c:pt idx="15">
                  <c:v>1.016375999461161E-2</c:v>
                </c:pt>
                <c:pt idx="16">
                  <c:v>4.960999998729676E-3</c:v>
                </c:pt>
                <c:pt idx="17">
                  <c:v>5.6316400005016476E-3</c:v>
                </c:pt>
                <c:pt idx="18">
                  <c:v>5.2738399972440675E-3</c:v>
                </c:pt>
                <c:pt idx="19">
                  <c:v>1.9273840000096243E-2</c:v>
                </c:pt>
                <c:pt idx="20">
                  <c:v>1.4686679998703767E-2</c:v>
                </c:pt>
                <c:pt idx="21">
                  <c:v>5.0288799975533038E-3</c:v>
                </c:pt>
                <c:pt idx="22">
                  <c:v>1.8099519998941105E-2</c:v>
                </c:pt>
                <c:pt idx="23">
                  <c:v>1.0512360000575427E-2</c:v>
                </c:pt>
                <c:pt idx="25">
                  <c:v>1.0117799996805843E-2</c:v>
                </c:pt>
                <c:pt idx="26">
                  <c:v>1.7163640004582703E-2</c:v>
                </c:pt>
                <c:pt idx="27">
                  <c:v>9.2920799943385646E-3</c:v>
                </c:pt>
                <c:pt idx="28">
                  <c:v>1.0989319998770952E-2</c:v>
                </c:pt>
                <c:pt idx="29">
                  <c:v>-1.0749200009740889E-3</c:v>
                </c:pt>
                <c:pt idx="30">
                  <c:v>9.2507999943336472E-4</c:v>
                </c:pt>
                <c:pt idx="31">
                  <c:v>1.9250799959991127E-3</c:v>
                </c:pt>
                <c:pt idx="32">
                  <c:v>6.3379200000781566E-3</c:v>
                </c:pt>
                <c:pt idx="33">
                  <c:v>1.3337919997866265E-2</c:v>
                </c:pt>
                <c:pt idx="34">
                  <c:v>-8.4052800011704676E-3</c:v>
                </c:pt>
                <c:pt idx="35">
                  <c:v>4.5947200051159598E-3</c:v>
                </c:pt>
                <c:pt idx="36">
                  <c:v>-2.7630799959297292E-3</c:v>
                </c:pt>
                <c:pt idx="37">
                  <c:v>6.2919600022723898E-3</c:v>
                </c:pt>
                <c:pt idx="38">
                  <c:v>2.9047999996691942E-3</c:v>
                </c:pt>
                <c:pt idx="39">
                  <c:v>3.5304799966979772E-3</c:v>
                </c:pt>
                <c:pt idx="40">
                  <c:v>-5.0566800055094063E-3</c:v>
                </c:pt>
                <c:pt idx="41">
                  <c:v>-1.0001640002883505E-2</c:v>
                </c:pt>
                <c:pt idx="42">
                  <c:v>-5.0016399982268922E-3</c:v>
                </c:pt>
                <c:pt idx="43">
                  <c:v>-4.1615440000896342E-2</c:v>
                </c:pt>
                <c:pt idx="44">
                  <c:v>3.2551600015722215E-3</c:v>
                </c:pt>
                <c:pt idx="45">
                  <c:v>2.8973599983146414E-3</c:v>
                </c:pt>
                <c:pt idx="46">
                  <c:v>3.5395599988987669E-3</c:v>
                </c:pt>
                <c:pt idx="47">
                  <c:v>2.2102000002632849E-3</c:v>
                </c:pt>
                <c:pt idx="48">
                  <c:v>6.3101999985519797E-3</c:v>
                </c:pt>
                <c:pt idx="49">
                  <c:v>-7.9191600016201846E-3</c:v>
                </c:pt>
                <c:pt idx="50">
                  <c:v>-3.9191600008052774E-3</c:v>
                </c:pt>
                <c:pt idx="51">
                  <c:v>6.1358800012385473E-3</c:v>
                </c:pt>
                <c:pt idx="52">
                  <c:v>7.1909200050868094E-3</c:v>
                </c:pt>
                <c:pt idx="53">
                  <c:v>-1.3412000043899752E-3</c:v>
                </c:pt>
                <c:pt idx="54">
                  <c:v>4.3009999935748056E-3</c:v>
                </c:pt>
                <c:pt idx="66">
                  <c:v>2.8604399994947016E-3</c:v>
                </c:pt>
                <c:pt idx="68">
                  <c:v>1.0814560002472717E-2</c:v>
                </c:pt>
                <c:pt idx="69">
                  <c:v>-3.6716800022986718E-3</c:v>
                </c:pt>
                <c:pt idx="159">
                  <c:v>-5.9999999939464033E-4</c:v>
                </c:pt>
                <c:pt idx="219">
                  <c:v>-3.4269200041308068E-3</c:v>
                </c:pt>
                <c:pt idx="220">
                  <c:v>-4.7351799948955886E-3</c:v>
                </c:pt>
                <c:pt idx="222">
                  <c:v>-5.2325400029076263E-3</c:v>
                </c:pt>
                <c:pt idx="223">
                  <c:v>3.5013999950024299E-3</c:v>
                </c:pt>
                <c:pt idx="224">
                  <c:v>3.243599996494595E-3</c:v>
                </c:pt>
                <c:pt idx="225">
                  <c:v>1.011479995213449E-3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EA-4A0E-B89F-CAB9E6DC744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233">
                  <c:v>9.7383640000771265E-2</c:v>
                </c:pt>
                <c:pt idx="234">
                  <c:v>-2.9474160000972915E-2</c:v>
                </c:pt>
                <c:pt idx="235">
                  <c:v>-3.5077959997579455E-2</c:v>
                </c:pt>
                <c:pt idx="236">
                  <c:v>-3.8564280002901796E-2</c:v>
                </c:pt>
                <c:pt idx="237">
                  <c:v>-4.8832399996172171E-2</c:v>
                </c:pt>
                <c:pt idx="238">
                  <c:v>-5.4707759998564143E-2</c:v>
                </c:pt>
                <c:pt idx="239">
                  <c:v>-5.9647319998475723E-2</c:v>
                </c:pt>
                <c:pt idx="240">
                  <c:v>-6.5449900001112837E-2</c:v>
                </c:pt>
                <c:pt idx="241">
                  <c:v>-6.5287059995171148E-2</c:v>
                </c:pt>
                <c:pt idx="242">
                  <c:v>-6.356596000114223E-2</c:v>
                </c:pt>
                <c:pt idx="243">
                  <c:v>-6.6480200002843048E-2</c:v>
                </c:pt>
                <c:pt idx="244">
                  <c:v>-7.0725519995903596E-2</c:v>
                </c:pt>
                <c:pt idx="245">
                  <c:v>-7.1698659994581249E-2</c:v>
                </c:pt>
                <c:pt idx="246">
                  <c:v>-6.9815819995710626E-2</c:v>
                </c:pt>
                <c:pt idx="247">
                  <c:v>-7.1854720001283567E-2</c:v>
                </c:pt>
                <c:pt idx="248">
                  <c:v>-7.2899859995231964E-2</c:v>
                </c:pt>
                <c:pt idx="249">
                  <c:v>-7.6187200000276789E-2</c:v>
                </c:pt>
                <c:pt idx="250">
                  <c:v>-7.5133259997528512E-2</c:v>
                </c:pt>
                <c:pt idx="251">
                  <c:v>-7.654215999355074E-2</c:v>
                </c:pt>
                <c:pt idx="252">
                  <c:v>-8.3256380006787367E-2</c:v>
                </c:pt>
                <c:pt idx="253">
                  <c:v>-8.0984640000679065E-2</c:v>
                </c:pt>
                <c:pt idx="254">
                  <c:v>-8.0732440001156647E-2</c:v>
                </c:pt>
                <c:pt idx="255">
                  <c:v>-8.0063359993800987E-2</c:v>
                </c:pt>
                <c:pt idx="256">
                  <c:v>-8.1309599998348858E-2</c:v>
                </c:pt>
                <c:pt idx="257">
                  <c:v>-8.5347860003821552E-2</c:v>
                </c:pt>
                <c:pt idx="259">
                  <c:v>-8.7159160000737756E-2</c:v>
                </c:pt>
                <c:pt idx="264">
                  <c:v>-9.9506819999078289E-2</c:v>
                </c:pt>
                <c:pt idx="266">
                  <c:v>-0.10664088000339689</c:v>
                </c:pt>
                <c:pt idx="267">
                  <c:v>-0.10654179996345192</c:v>
                </c:pt>
                <c:pt idx="268">
                  <c:v>-0.10482069999852683</c:v>
                </c:pt>
                <c:pt idx="269">
                  <c:v>-0.11318320000282256</c:v>
                </c:pt>
                <c:pt idx="270">
                  <c:v>-0.10886302019935101</c:v>
                </c:pt>
                <c:pt idx="271">
                  <c:v>-0.11208148000150686</c:v>
                </c:pt>
                <c:pt idx="272">
                  <c:v>-0.12005488000431797</c:v>
                </c:pt>
                <c:pt idx="273">
                  <c:v>-0.12543939999886788</c:v>
                </c:pt>
                <c:pt idx="274">
                  <c:v>-0.12834676000056788</c:v>
                </c:pt>
                <c:pt idx="275">
                  <c:v>-0.12754676000622567</c:v>
                </c:pt>
                <c:pt idx="276">
                  <c:v>-0.12734676000400214</c:v>
                </c:pt>
                <c:pt idx="277">
                  <c:v>-0.13151472000026843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EA-4A0E-B89F-CAB9E6DC744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  <c:pt idx="278">
                  <c:v>-0.13844636997964699</c:v>
                </c:pt>
                <c:pt idx="279">
                  <c:v>-0.13809718984703068</c:v>
                </c:pt>
                <c:pt idx="280">
                  <c:v>-0.13859503998537548</c:v>
                </c:pt>
                <c:pt idx="281">
                  <c:v>-0.13820862977445358</c:v>
                </c:pt>
                <c:pt idx="282">
                  <c:v>-0.13857105007627979</c:v>
                </c:pt>
                <c:pt idx="283">
                  <c:v>-0.13712391979061067</c:v>
                </c:pt>
                <c:pt idx="284">
                  <c:v>-0.13940843999444041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EA-4A0E-B89F-CAB9E6DC744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EA-4A0E-B89F-CAB9E6DC744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4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  <c:pt idx="67">
                  <c:v>1.8173200005549006E-3</c:v>
                </c:pt>
                <c:pt idx="72">
                  <c:v>1.1043599952245131E-3</c:v>
                </c:pt>
                <c:pt idx="81">
                  <c:v>-6.9944000279065222E-4</c:v>
                </c:pt>
                <c:pt idx="82">
                  <c:v>-7.8660000144736841E-4</c:v>
                </c:pt>
                <c:pt idx="138">
                  <c:v>9.0755999553948641E-4</c:v>
                </c:pt>
                <c:pt idx="172">
                  <c:v>7.822799998393748E-3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EA-4A0E-B89F-CAB9E6DC744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0">
                  <c:v>0.20296767306989949</c:v>
                </c:pt>
                <c:pt idx="1">
                  <c:v>0.20296767306989949</c:v>
                </c:pt>
                <c:pt idx="2">
                  <c:v>0.20265946699490722</c:v>
                </c:pt>
                <c:pt idx="3">
                  <c:v>0.20244757531835</c:v>
                </c:pt>
                <c:pt idx="4">
                  <c:v>0.19676502581068001</c:v>
                </c:pt>
                <c:pt idx="5">
                  <c:v>0.19626419093881753</c:v>
                </c:pt>
                <c:pt idx="6">
                  <c:v>0.19584040758570317</c:v>
                </c:pt>
                <c:pt idx="7">
                  <c:v>0.19096689902488784</c:v>
                </c:pt>
                <c:pt idx="8">
                  <c:v>0.19065869294989557</c:v>
                </c:pt>
                <c:pt idx="9">
                  <c:v>0.19054311567177346</c:v>
                </c:pt>
                <c:pt idx="10">
                  <c:v>0.19044680127333841</c:v>
                </c:pt>
                <c:pt idx="11">
                  <c:v>0.19015785807803315</c:v>
                </c:pt>
                <c:pt idx="12">
                  <c:v>0.18959923456710964</c:v>
                </c:pt>
                <c:pt idx="13">
                  <c:v>0.18551550407346201</c:v>
                </c:pt>
                <c:pt idx="14">
                  <c:v>0.18551550407346201</c:v>
                </c:pt>
                <c:pt idx="15">
                  <c:v>0.18518803511878273</c:v>
                </c:pt>
                <c:pt idx="16">
                  <c:v>0.18478351464535536</c:v>
                </c:pt>
                <c:pt idx="17">
                  <c:v>0.18466793736723325</c:v>
                </c:pt>
                <c:pt idx="18">
                  <c:v>0.1845716229687982</c:v>
                </c:pt>
                <c:pt idx="19">
                  <c:v>0.1845716229687982</c:v>
                </c:pt>
                <c:pt idx="20">
                  <c:v>0.18435973129224098</c:v>
                </c:pt>
                <c:pt idx="21">
                  <c:v>0.1842634168938059</c:v>
                </c:pt>
                <c:pt idx="22">
                  <c:v>0.18414783961568382</c:v>
                </c:pt>
                <c:pt idx="23">
                  <c:v>0.1839359479391266</c:v>
                </c:pt>
                <c:pt idx="24">
                  <c:v>0.1839359479391266</c:v>
                </c:pt>
                <c:pt idx="25">
                  <c:v>0.1805456811142116</c:v>
                </c:pt>
                <c:pt idx="26">
                  <c:v>0.17888907346112815</c:v>
                </c:pt>
                <c:pt idx="27">
                  <c:v>0.17886981058144114</c:v>
                </c:pt>
                <c:pt idx="28">
                  <c:v>0.17846529010801376</c:v>
                </c:pt>
                <c:pt idx="29">
                  <c:v>0.17742509460491485</c:v>
                </c:pt>
                <c:pt idx="30">
                  <c:v>0.17742509460491485</c:v>
                </c:pt>
                <c:pt idx="31">
                  <c:v>0.17742509460491485</c:v>
                </c:pt>
                <c:pt idx="32">
                  <c:v>0.17721320292835765</c:v>
                </c:pt>
                <c:pt idx="33">
                  <c:v>0.17721320292835765</c:v>
                </c:pt>
                <c:pt idx="34">
                  <c:v>0.17297536939721389</c:v>
                </c:pt>
                <c:pt idx="35">
                  <c:v>0.17297536939721389</c:v>
                </c:pt>
                <c:pt idx="36">
                  <c:v>0.17287905499877881</c:v>
                </c:pt>
                <c:pt idx="37">
                  <c:v>0.17257084892378655</c:v>
                </c:pt>
                <c:pt idx="38">
                  <c:v>0.17235895724722936</c:v>
                </c:pt>
                <c:pt idx="39">
                  <c:v>0.17193517389411497</c:v>
                </c:pt>
                <c:pt idx="40">
                  <c:v>0.17172328221755778</c:v>
                </c:pt>
                <c:pt idx="41">
                  <c:v>0.17141507614256551</c:v>
                </c:pt>
                <c:pt idx="42">
                  <c:v>0.17141507614256551</c:v>
                </c:pt>
                <c:pt idx="43">
                  <c:v>0.16939247377542871</c:v>
                </c:pt>
                <c:pt idx="44">
                  <c:v>0.16717724261142175</c:v>
                </c:pt>
                <c:pt idx="45">
                  <c:v>0.16708092821298667</c:v>
                </c:pt>
                <c:pt idx="46">
                  <c:v>0.1669846138145516</c:v>
                </c:pt>
                <c:pt idx="47">
                  <c:v>0.16686903653642948</c:v>
                </c:pt>
                <c:pt idx="48">
                  <c:v>0.16686903653642948</c:v>
                </c:pt>
                <c:pt idx="49">
                  <c:v>0.1667534592583074</c:v>
                </c:pt>
                <c:pt idx="50">
                  <c:v>0.1667534592583074</c:v>
                </c:pt>
                <c:pt idx="51">
                  <c:v>0.1664452531833151</c:v>
                </c:pt>
                <c:pt idx="52">
                  <c:v>0.16613704710832283</c:v>
                </c:pt>
                <c:pt idx="53">
                  <c:v>0.16561694935677337</c:v>
                </c:pt>
                <c:pt idx="54">
                  <c:v>0.1655206349583383</c:v>
                </c:pt>
                <c:pt idx="55">
                  <c:v>0.16170658478030892</c:v>
                </c:pt>
                <c:pt idx="56">
                  <c:v>0.16107090975063734</c:v>
                </c:pt>
                <c:pt idx="57">
                  <c:v>0.16033892032253069</c:v>
                </c:pt>
                <c:pt idx="58">
                  <c:v>0.16024260592409562</c:v>
                </c:pt>
                <c:pt idx="59">
                  <c:v>0.16024260592409562</c:v>
                </c:pt>
                <c:pt idx="60">
                  <c:v>0.15993439984910335</c:v>
                </c:pt>
                <c:pt idx="61">
                  <c:v>0.15972250817254616</c:v>
                </c:pt>
                <c:pt idx="62">
                  <c:v>0.15972250817254616</c:v>
                </c:pt>
                <c:pt idx="63">
                  <c:v>0.15899051874443951</c:v>
                </c:pt>
                <c:pt idx="64">
                  <c:v>0.15899051874443951</c:v>
                </c:pt>
                <c:pt idx="65">
                  <c:v>0.15590845799451677</c:v>
                </c:pt>
                <c:pt idx="66">
                  <c:v>0.15538836024296732</c:v>
                </c:pt>
                <c:pt idx="67">
                  <c:v>0.15534983448359327</c:v>
                </c:pt>
                <c:pt idx="68">
                  <c:v>0.15494531401016592</c:v>
                </c:pt>
                <c:pt idx="69">
                  <c:v>0.15486826249141786</c:v>
                </c:pt>
                <c:pt idx="70">
                  <c:v>0.15423258746174628</c:v>
                </c:pt>
                <c:pt idx="71">
                  <c:v>0.15421332458205927</c:v>
                </c:pt>
                <c:pt idx="72">
                  <c:v>0.14926276450249587</c:v>
                </c:pt>
                <c:pt idx="73">
                  <c:v>0.14905087282593871</c:v>
                </c:pt>
                <c:pt idx="74">
                  <c:v>0.1489545584275036</c:v>
                </c:pt>
                <c:pt idx="75">
                  <c:v>0.14864635235251134</c:v>
                </c:pt>
                <c:pt idx="76">
                  <c:v>0.14379210667138304</c:v>
                </c:pt>
                <c:pt idx="77">
                  <c:v>0.14327200891983358</c:v>
                </c:pt>
                <c:pt idx="78">
                  <c:v>0.14327200891983358</c:v>
                </c:pt>
                <c:pt idx="79">
                  <c:v>0.14306011724327639</c:v>
                </c:pt>
                <c:pt idx="80">
                  <c:v>0.14282896268703218</c:v>
                </c:pt>
                <c:pt idx="81">
                  <c:v>0.14242444221360481</c:v>
                </c:pt>
                <c:pt idx="82">
                  <c:v>0.14221255053704762</c:v>
                </c:pt>
                <c:pt idx="83">
                  <c:v>0.13758945941216355</c:v>
                </c:pt>
                <c:pt idx="84">
                  <c:v>0.13716567605904917</c:v>
                </c:pt>
                <c:pt idx="85">
                  <c:v>0.13695378438249198</c:v>
                </c:pt>
                <c:pt idx="86">
                  <c:v>0.13695378438249198</c:v>
                </c:pt>
                <c:pt idx="87">
                  <c:v>0.1368574699840569</c:v>
                </c:pt>
                <c:pt idx="88">
                  <c:v>0.13674189270593479</c:v>
                </c:pt>
                <c:pt idx="89">
                  <c:v>0.13672262982624778</c:v>
                </c:pt>
                <c:pt idx="90">
                  <c:v>0.13664557830749971</c:v>
                </c:pt>
                <c:pt idx="91">
                  <c:v>0.13664557830749971</c:v>
                </c:pt>
                <c:pt idx="92">
                  <c:v>0.13664557830749971</c:v>
                </c:pt>
                <c:pt idx="93">
                  <c:v>0.13654926390906461</c:v>
                </c:pt>
                <c:pt idx="94">
                  <c:v>0.13651073814969059</c:v>
                </c:pt>
                <c:pt idx="95">
                  <c:v>0.13633737223250741</c:v>
                </c:pt>
                <c:pt idx="96">
                  <c:v>0.13633737223250741</c:v>
                </c:pt>
                <c:pt idx="97">
                  <c:v>0.13629884647313339</c:v>
                </c:pt>
                <c:pt idx="98">
                  <c:v>0.13629884647313339</c:v>
                </c:pt>
                <c:pt idx="99">
                  <c:v>0.13629884647313339</c:v>
                </c:pt>
                <c:pt idx="100">
                  <c:v>0.13612548055595025</c:v>
                </c:pt>
                <c:pt idx="101">
                  <c:v>0.13612548055595025</c:v>
                </c:pt>
                <c:pt idx="102">
                  <c:v>0.13581727448095796</c:v>
                </c:pt>
                <c:pt idx="103">
                  <c:v>0.1353934911278436</c:v>
                </c:pt>
                <c:pt idx="104">
                  <c:v>0.1314446007920051</c:v>
                </c:pt>
                <c:pt idx="105">
                  <c:v>0.1314446007920051</c:v>
                </c:pt>
                <c:pt idx="106">
                  <c:v>0.13115565759669984</c:v>
                </c:pt>
                <c:pt idx="107">
                  <c:v>0.13115565759669984</c:v>
                </c:pt>
                <c:pt idx="108">
                  <c:v>0.13115565759669984</c:v>
                </c:pt>
                <c:pt idx="109">
                  <c:v>0.13084745152170757</c:v>
                </c:pt>
                <c:pt idx="110">
                  <c:v>0.13084745152170757</c:v>
                </c:pt>
                <c:pt idx="111">
                  <c:v>0.13084745152170757</c:v>
                </c:pt>
                <c:pt idx="112">
                  <c:v>0.13084745152170757</c:v>
                </c:pt>
                <c:pt idx="113">
                  <c:v>0.13084745152170757</c:v>
                </c:pt>
                <c:pt idx="114">
                  <c:v>0.13082818864202053</c:v>
                </c:pt>
                <c:pt idx="115">
                  <c:v>0.13082818864202053</c:v>
                </c:pt>
                <c:pt idx="116">
                  <c:v>0.13032735377015811</c:v>
                </c:pt>
                <c:pt idx="117">
                  <c:v>0.13023103937172301</c:v>
                </c:pt>
                <c:pt idx="118">
                  <c:v>0.12990357041704373</c:v>
                </c:pt>
                <c:pt idx="119">
                  <c:v>0.12980725601860865</c:v>
                </c:pt>
                <c:pt idx="120">
                  <c:v>0.12556942248746489</c:v>
                </c:pt>
                <c:pt idx="121">
                  <c:v>0.12545384520934277</c:v>
                </c:pt>
                <c:pt idx="122">
                  <c:v>0.1253575308109077</c:v>
                </c:pt>
                <c:pt idx="123">
                  <c:v>0.12533826793122069</c:v>
                </c:pt>
                <c:pt idx="124">
                  <c:v>0.12514563913435051</c:v>
                </c:pt>
                <c:pt idx="125">
                  <c:v>0.12514563913435051</c:v>
                </c:pt>
                <c:pt idx="126">
                  <c:v>0.12514563913435051</c:v>
                </c:pt>
                <c:pt idx="127">
                  <c:v>0.12514563913435051</c:v>
                </c:pt>
                <c:pt idx="128">
                  <c:v>0.12504932473591543</c:v>
                </c:pt>
                <c:pt idx="129">
                  <c:v>0.12504932473591543</c:v>
                </c:pt>
                <c:pt idx="130">
                  <c:v>0.12503006185622839</c:v>
                </c:pt>
                <c:pt idx="131">
                  <c:v>0.12495301033748034</c:v>
                </c:pt>
                <c:pt idx="132">
                  <c:v>0.12495301033748034</c:v>
                </c:pt>
                <c:pt idx="133">
                  <c:v>0.12493374745779331</c:v>
                </c:pt>
                <c:pt idx="134">
                  <c:v>0.12493374745779331</c:v>
                </c:pt>
                <c:pt idx="135">
                  <c:v>0.12493374745779331</c:v>
                </c:pt>
                <c:pt idx="136">
                  <c:v>0.12474111866092315</c:v>
                </c:pt>
                <c:pt idx="137">
                  <c:v>0.12464480426248806</c:v>
                </c:pt>
                <c:pt idx="138">
                  <c:v>0.12460627850311402</c:v>
                </c:pt>
                <c:pt idx="139">
                  <c:v>0.12452922698436596</c:v>
                </c:pt>
                <c:pt idx="140">
                  <c:v>0.12450996410467895</c:v>
                </c:pt>
                <c:pt idx="141">
                  <c:v>0.12422102090937369</c:v>
                </c:pt>
                <c:pt idx="142">
                  <c:v>0.12370092315782423</c:v>
                </c:pt>
                <c:pt idx="143">
                  <c:v>0.11979055858135976</c:v>
                </c:pt>
                <c:pt idx="144">
                  <c:v>0.11979055858135976</c:v>
                </c:pt>
                <c:pt idx="145">
                  <c:v>0.11963645554386362</c:v>
                </c:pt>
                <c:pt idx="146">
                  <c:v>0.11936677522824539</c:v>
                </c:pt>
                <c:pt idx="147">
                  <c:v>0.11936677522824539</c:v>
                </c:pt>
                <c:pt idx="148">
                  <c:v>0.11925119795012327</c:v>
                </c:pt>
                <c:pt idx="149">
                  <c:v>0.11925119795012327</c:v>
                </c:pt>
                <c:pt idx="150">
                  <c:v>0.11905856915325311</c:v>
                </c:pt>
                <c:pt idx="151">
                  <c:v>0.11863478580013874</c:v>
                </c:pt>
                <c:pt idx="152">
                  <c:v>0.11863478580013874</c:v>
                </c:pt>
                <c:pt idx="153">
                  <c:v>0.11821100244702436</c:v>
                </c:pt>
                <c:pt idx="154">
                  <c:v>0.11759459029703981</c:v>
                </c:pt>
                <c:pt idx="155">
                  <c:v>0.11385759163775851</c:v>
                </c:pt>
                <c:pt idx="156">
                  <c:v>0.11345307116433115</c:v>
                </c:pt>
                <c:pt idx="157">
                  <c:v>0.11335675676589606</c:v>
                </c:pt>
                <c:pt idx="158">
                  <c:v>0.11302928781121677</c:v>
                </c:pt>
                <c:pt idx="159">
                  <c:v>0.11302928781121677</c:v>
                </c:pt>
                <c:pt idx="160">
                  <c:v>0.11302928781121677</c:v>
                </c:pt>
                <c:pt idx="161">
                  <c:v>0.11241287566123222</c:v>
                </c:pt>
                <c:pt idx="162">
                  <c:v>0.10902260883631722</c:v>
                </c:pt>
                <c:pt idx="163">
                  <c:v>0.10805946485196637</c:v>
                </c:pt>
                <c:pt idx="164">
                  <c:v>0.10763568149885198</c:v>
                </c:pt>
                <c:pt idx="165">
                  <c:v>0.10725042390511165</c:v>
                </c:pt>
                <c:pt idx="166">
                  <c:v>0.10725042390511165</c:v>
                </c:pt>
                <c:pt idx="167">
                  <c:v>0.10713484662698954</c:v>
                </c:pt>
                <c:pt idx="168">
                  <c:v>0.10711558374730253</c:v>
                </c:pt>
                <c:pt idx="169">
                  <c:v>0.10694221783011937</c:v>
                </c:pt>
                <c:pt idx="170">
                  <c:v>0.10690369207074533</c:v>
                </c:pt>
                <c:pt idx="171">
                  <c:v>0.10628727992076079</c:v>
                </c:pt>
                <c:pt idx="172">
                  <c:v>0.10590202232702045</c:v>
                </c:pt>
                <c:pt idx="173">
                  <c:v>0.10569013065046326</c:v>
                </c:pt>
                <c:pt idx="174">
                  <c:v>0.10547823897390607</c:v>
                </c:pt>
                <c:pt idx="175">
                  <c:v>0.10145229711931951</c:v>
                </c:pt>
                <c:pt idx="176">
                  <c:v>0.10145229711931951</c:v>
                </c:pt>
                <c:pt idx="177">
                  <c:v>0.10135598272088442</c:v>
                </c:pt>
                <c:pt idx="178">
                  <c:v>0.10114409104432723</c:v>
                </c:pt>
                <c:pt idx="179">
                  <c:v>0.10100925088651812</c:v>
                </c:pt>
                <c:pt idx="180">
                  <c:v>0.10048915313496865</c:v>
                </c:pt>
                <c:pt idx="181">
                  <c:v>9.541338433743965E-2</c:v>
                </c:pt>
                <c:pt idx="182">
                  <c:v>9.5211124100725977E-2</c:v>
                </c:pt>
                <c:pt idx="183">
                  <c:v>9.5134072581977897E-2</c:v>
                </c:pt>
                <c:pt idx="184">
                  <c:v>9.5134072581977897E-2</c:v>
                </c:pt>
                <c:pt idx="185">
                  <c:v>9.5134072581977897E-2</c:v>
                </c:pt>
                <c:pt idx="186">
                  <c:v>9.5134072581977897E-2</c:v>
                </c:pt>
                <c:pt idx="187">
                  <c:v>9.4691026349176505E-2</c:v>
                </c:pt>
                <c:pt idx="188">
                  <c:v>9.3785671003886711E-2</c:v>
                </c:pt>
                <c:pt idx="189">
                  <c:v>9.0356878419597664E-2</c:v>
                </c:pt>
                <c:pt idx="190">
                  <c:v>8.945152307430787E-2</c:v>
                </c:pt>
                <c:pt idx="191">
                  <c:v>8.945152307430787E-2</c:v>
                </c:pt>
                <c:pt idx="192">
                  <c:v>8.9316682916498746E-2</c:v>
                </c:pt>
                <c:pt idx="193">
                  <c:v>8.9027739721193488E-2</c:v>
                </c:pt>
                <c:pt idx="194">
                  <c:v>8.8989213961819455E-2</c:v>
                </c:pt>
                <c:pt idx="195">
                  <c:v>8.8892899563384364E-2</c:v>
                </c:pt>
                <c:pt idx="196">
                  <c:v>8.8584693488392097E-2</c:v>
                </c:pt>
                <c:pt idx="197">
                  <c:v>8.8584693488392097E-2</c:v>
                </c:pt>
                <c:pt idx="198">
                  <c:v>8.3614870529141697E-2</c:v>
                </c:pt>
                <c:pt idx="199">
                  <c:v>8.3557081890080639E-2</c:v>
                </c:pt>
                <c:pt idx="200">
                  <c:v>8.3133298536966271E-2</c:v>
                </c:pt>
                <c:pt idx="201">
                  <c:v>7.7315908871487121E-2</c:v>
                </c:pt>
                <c:pt idx="202">
                  <c:v>7.1614096484130058E-2</c:v>
                </c:pt>
                <c:pt idx="203">
                  <c:v>7.1517782085694981E-2</c:v>
                </c:pt>
                <c:pt idx="204">
                  <c:v>6.5950809856147041E-2</c:v>
                </c:pt>
                <c:pt idx="205">
                  <c:v>6.5430712104597583E-2</c:v>
                </c:pt>
                <c:pt idx="206">
                  <c:v>6.5257346187414425E-2</c:v>
                </c:pt>
                <c:pt idx="207">
                  <c:v>6.5122506029605301E-2</c:v>
                </c:pt>
                <c:pt idx="208">
                  <c:v>6.4987665871796191E-2</c:v>
                </c:pt>
                <c:pt idx="209">
                  <c:v>6.4563882518681809E-2</c:v>
                </c:pt>
                <c:pt idx="210">
                  <c:v>6.404378476713235E-2</c:v>
                </c:pt>
                <c:pt idx="211">
                  <c:v>5.9632585318805435E-2</c:v>
                </c:pt>
                <c:pt idx="212">
                  <c:v>5.9632585318805435E-2</c:v>
                </c:pt>
                <c:pt idx="213">
                  <c:v>5.9536270920370352E-2</c:v>
                </c:pt>
                <c:pt idx="214">
                  <c:v>5.8669441334454585E-2</c:v>
                </c:pt>
                <c:pt idx="215">
                  <c:v>5.4450870682997844E-2</c:v>
                </c:pt>
                <c:pt idx="216">
                  <c:v>5.3738144134578211E-2</c:v>
                </c:pt>
                <c:pt idx="217">
                  <c:v>5.3622566856456111E-2</c:v>
                </c:pt>
                <c:pt idx="218">
                  <c:v>5.2775000150227361E-2</c:v>
                </c:pt>
                <c:pt idx="219">
                  <c:v>4.8363800701900453E-2</c:v>
                </c:pt>
                <c:pt idx="220">
                  <c:v>4.82000662245608E-2</c:v>
                </c:pt>
                <c:pt idx="221">
                  <c:v>4.686129608631312E-2</c:v>
                </c:pt>
                <c:pt idx="222">
                  <c:v>4.2305625040333583E-2</c:v>
                </c:pt>
                <c:pt idx="223">
                  <c:v>4.2045576164558854E-2</c:v>
                </c:pt>
                <c:pt idx="224">
                  <c:v>4.1949261766123763E-2</c:v>
                </c:pt>
                <c:pt idx="225">
                  <c:v>4.1429164014574305E-2</c:v>
                </c:pt>
                <c:pt idx="226">
                  <c:v>4.0870540503650812E-2</c:v>
                </c:pt>
                <c:pt idx="227">
                  <c:v>3.6035557702209522E-2</c:v>
                </c:pt>
                <c:pt idx="228">
                  <c:v>3.5708088747530231E-2</c:v>
                </c:pt>
                <c:pt idx="229">
                  <c:v>3.5284305394415849E-2</c:v>
                </c:pt>
                <c:pt idx="230">
                  <c:v>3.5187990995980772E-2</c:v>
                </c:pt>
                <c:pt idx="231">
                  <c:v>2.9909961961738091E-2</c:v>
                </c:pt>
                <c:pt idx="232">
                  <c:v>2.3514685905648425E-2</c:v>
                </c:pt>
                <c:pt idx="233">
                  <c:v>-2.3371163252551147E-2</c:v>
                </c:pt>
                <c:pt idx="234">
                  <c:v>-2.3467477650986224E-2</c:v>
                </c:pt>
                <c:pt idx="235">
                  <c:v>-3.0305799939877281E-2</c:v>
                </c:pt>
                <c:pt idx="236">
                  <c:v>-3.4582159230395065E-2</c:v>
                </c:pt>
                <c:pt idx="237">
                  <c:v>-4.6659984794154785E-2</c:v>
                </c:pt>
                <c:pt idx="238">
                  <c:v>-5.3517569962732853E-2</c:v>
                </c:pt>
                <c:pt idx="239">
                  <c:v>-5.9315696748524993E-2</c:v>
                </c:pt>
                <c:pt idx="240">
                  <c:v>-6.4718934500733294E-2</c:v>
                </c:pt>
                <c:pt idx="241">
                  <c:v>-6.4930826177290485E-2</c:v>
                </c:pt>
                <c:pt idx="242">
                  <c:v>-6.4978983376508009E-2</c:v>
                </c:pt>
                <c:pt idx="243">
                  <c:v>-6.6019178879606927E-2</c:v>
                </c:pt>
                <c:pt idx="244">
                  <c:v>-7.077711016230015E-2</c:v>
                </c:pt>
                <c:pt idx="245">
                  <c:v>-7.1865462864616619E-2</c:v>
                </c:pt>
                <c:pt idx="246">
                  <c:v>-7.207735454117381E-2</c:v>
                </c:pt>
                <c:pt idx="247">
                  <c:v>-7.2125511740391363E-2</c:v>
                </c:pt>
                <c:pt idx="248">
                  <c:v>-7.2250720458356954E-2</c:v>
                </c:pt>
                <c:pt idx="249">
                  <c:v>-7.7095334699641749E-2</c:v>
                </c:pt>
                <c:pt idx="250">
                  <c:v>-7.7355383575416492E-2</c:v>
                </c:pt>
                <c:pt idx="251">
                  <c:v>-7.7403540774634016E-2</c:v>
                </c:pt>
                <c:pt idx="252">
                  <c:v>-8.2209629256544792E-2</c:v>
                </c:pt>
                <c:pt idx="253">
                  <c:v>-8.237336373388443E-2</c:v>
                </c:pt>
                <c:pt idx="254">
                  <c:v>-8.2469678132319507E-2</c:v>
                </c:pt>
                <c:pt idx="255">
                  <c:v>-8.2604518290128631E-2</c:v>
                </c:pt>
                <c:pt idx="256">
                  <c:v>-8.2681569808876698E-2</c:v>
                </c:pt>
                <c:pt idx="257">
                  <c:v>-8.2845304286216337E-2</c:v>
                </c:pt>
                <c:pt idx="258">
                  <c:v>-8.3635082353384044E-2</c:v>
                </c:pt>
                <c:pt idx="259">
                  <c:v>-8.8479696594668839E-2</c:v>
                </c:pt>
                <c:pt idx="260">
                  <c:v>-8.865306251185201E-2</c:v>
                </c:pt>
                <c:pt idx="261">
                  <c:v>-9.5318018883559896E-2</c:v>
                </c:pt>
                <c:pt idx="262">
                  <c:v>-9.5529910560117087E-2</c:v>
                </c:pt>
                <c:pt idx="263">
                  <c:v>-9.5741802236674278E-2</c:v>
                </c:pt>
                <c:pt idx="264">
                  <c:v>-0.100490102079524</c:v>
                </c:pt>
                <c:pt idx="265">
                  <c:v>-0.10111614566935204</c:v>
                </c:pt>
                <c:pt idx="266">
                  <c:v>-0.10652901486140384</c:v>
                </c:pt>
                <c:pt idx="267">
                  <c:v>-0.10666385501921297</c:v>
                </c:pt>
                <c:pt idx="268">
                  <c:v>-0.10671201221843052</c:v>
                </c:pt>
                <c:pt idx="269">
                  <c:v>-0.11273166212062333</c:v>
                </c:pt>
                <c:pt idx="270">
                  <c:v>-0.11291465947765</c:v>
                </c:pt>
                <c:pt idx="271">
                  <c:v>-0.1187609434626597</c:v>
                </c:pt>
                <c:pt idx="272">
                  <c:v>-0.11904988665796495</c:v>
                </c:pt>
                <c:pt idx="273">
                  <c:v>-0.12515621951874936</c:v>
                </c:pt>
                <c:pt idx="274">
                  <c:v>-0.1262349407812223</c:v>
                </c:pt>
                <c:pt idx="275">
                  <c:v>-0.1262349407812223</c:v>
                </c:pt>
                <c:pt idx="276">
                  <c:v>-0.1262349407812223</c:v>
                </c:pt>
                <c:pt idx="277">
                  <c:v>-0.12991415080144256</c:v>
                </c:pt>
                <c:pt idx="278">
                  <c:v>-0.1362709010981582</c:v>
                </c:pt>
                <c:pt idx="279">
                  <c:v>-0.13628053253800171</c:v>
                </c:pt>
                <c:pt idx="280">
                  <c:v>-0.1365020556544024</c:v>
                </c:pt>
                <c:pt idx="281">
                  <c:v>-0.13651168709424591</c:v>
                </c:pt>
                <c:pt idx="282">
                  <c:v>-0.13667542157158558</c:v>
                </c:pt>
                <c:pt idx="283">
                  <c:v>-0.13668505301142908</c:v>
                </c:pt>
                <c:pt idx="284">
                  <c:v>-0.13736888524031818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EEA-4A0E-B89F-CAB9E6DC744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-4669</c:v>
                </c:pt>
                <c:pt idx="1">
                  <c:v>-4669</c:v>
                </c:pt>
                <c:pt idx="2">
                  <c:v>-4653</c:v>
                </c:pt>
                <c:pt idx="3">
                  <c:v>-4642</c:v>
                </c:pt>
                <c:pt idx="4">
                  <c:v>-4347</c:v>
                </c:pt>
                <c:pt idx="5">
                  <c:v>-4321</c:v>
                </c:pt>
                <c:pt idx="6">
                  <c:v>-4299</c:v>
                </c:pt>
                <c:pt idx="7">
                  <c:v>-4046</c:v>
                </c:pt>
                <c:pt idx="8">
                  <c:v>-4030</c:v>
                </c:pt>
                <c:pt idx="9">
                  <c:v>-4024</c:v>
                </c:pt>
                <c:pt idx="10">
                  <c:v>-4019</c:v>
                </c:pt>
                <c:pt idx="11">
                  <c:v>-4004</c:v>
                </c:pt>
                <c:pt idx="12">
                  <c:v>-3975</c:v>
                </c:pt>
                <c:pt idx="13">
                  <c:v>-3763</c:v>
                </c:pt>
                <c:pt idx="14">
                  <c:v>-3763</c:v>
                </c:pt>
                <c:pt idx="15">
                  <c:v>-3746</c:v>
                </c:pt>
                <c:pt idx="16">
                  <c:v>-3725</c:v>
                </c:pt>
                <c:pt idx="17">
                  <c:v>-3719</c:v>
                </c:pt>
                <c:pt idx="18">
                  <c:v>-3714</c:v>
                </c:pt>
                <c:pt idx="19">
                  <c:v>-3714</c:v>
                </c:pt>
                <c:pt idx="20">
                  <c:v>-3703</c:v>
                </c:pt>
                <c:pt idx="21">
                  <c:v>-3698</c:v>
                </c:pt>
                <c:pt idx="22">
                  <c:v>-3692</c:v>
                </c:pt>
                <c:pt idx="23">
                  <c:v>-3681</c:v>
                </c:pt>
                <c:pt idx="24">
                  <c:v>-3681</c:v>
                </c:pt>
                <c:pt idx="25">
                  <c:v>-3505</c:v>
                </c:pt>
                <c:pt idx="26">
                  <c:v>-3419</c:v>
                </c:pt>
                <c:pt idx="27">
                  <c:v>-3418</c:v>
                </c:pt>
                <c:pt idx="28">
                  <c:v>-3397</c:v>
                </c:pt>
                <c:pt idx="29">
                  <c:v>-3343</c:v>
                </c:pt>
                <c:pt idx="30">
                  <c:v>-3343</c:v>
                </c:pt>
                <c:pt idx="31">
                  <c:v>-3343</c:v>
                </c:pt>
                <c:pt idx="32">
                  <c:v>-3332</c:v>
                </c:pt>
                <c:pt idx="33">
                  <c:v>-3332</c:v>
                </c:pt>
                <c:pt idx="34">
                  <c:v>-3112</c:v>
                </c:pt>
                <c:pt idx="35">
                  <c:v>-3112</c:v>
                </c:pt>
                <c:pt idx="36">
                  <c:v>-3107</c:v>
                </c:pt>
                <c:pt idx="37">
                  <c:v>-3091</c:v>
                </c:pt>
                <c:pt idx="38">
                  <c:v>-3080</c:v>
                </c:pt>
                <c:pt idx="39">
                  <c:v>-3058</c:v>
                </c:pt>
                <c:pt idx="40">
                  <c:v>-3047</c:v>
                </c:pt>
                <c:pt idx="41">
                  <c:v>-3031</c:v>
                </c:pt>
                <c:pt idx="42">
                  <c:v>-3031</c:v>
                </c:pt>
                <c:pt idx="43">
                  <c:v>-2926</c:v>
                </c:pt>
                <c:pt idx="44">
                  <c:v>-2811</c:v>
                </c:pt>
                <c:pt idx="45">
                  <c:v>-2806</c:v>
                </c:pt>
                <c:pt idx="46">
                  <c:v>-2801</c:v>
                </c:pt>
                <c:pt idx="47">
                  <c:v>-2795</c:v>
                </c:pt>
                <c:pt idx="48">
                  <c:v>-2795</c:v>
                </c:pt>
                <c:pt idx="49">
                  <c:v>-2789</c:v>
                </c:pt>
                <c:pt idx="50">
                  <c:v>-2789</c:v>
                </c:pt>
                <c:pt idx="51">
                  <c:v>-2773</c:v>
                </c:pt>
                <c:pt idx="52">
                  <c:v>-2757</c:v>
                </c:pt>
                <c:pt idx="53">
                  <c:v>-2730</c:v>
                </c:pt>
                <c:pt idx="54">
                  <c:v>-2725</c:v>
                </c:pt>
                <c:pt idx="55">
                  <c:v>-2527</c:v>
                </c:pt>
                <c:pt idx="56">
                  <c:v>-2494</c:v>
                </c:pt>
                <c:pt idx="57">
                  <c:v>-2456</c:v>
                </c:pt>
                <c:pt idx="58">
                  <c:v>-2451</c:v>
                </c:pt>
                <c:pt idx="59">
                  <c:v>-2451</c:v>
                </c:pt>
                <c:pt idx="60">
                  <c:v>-2435</c:v>
                </c:pt>
                <c:pt idx="61">
                  <c:v>-2424</c:v>
                </c:pt>
                <c:pt idx="62">
                  <c:v>-2424</c:v>
                </c:pt>
                <c:pt idx="63">
                  <c:v>-2386</c:v>
                </c:pt>
                <c:pt idx="64">
                  <c:v>-2386</c:v>
                </c:pt>
                <c:pt idx="65">
                  <c:v>-2226</c:v>
                </c:pt>
                <c:pt idx="66">
                  <c:v>-2199</c:v>
                </c:pt>
                <c:pt idx="67">
                  <c:v>-2197</c:v>
                </c:pt>
                <c:pt idx="68">
                  <c:v>-2176</c:v>
                </c:pt>
                <c:pt idx="69">
                  <c:v>-2172</c:v>
                </c:pt>
                <c:pt idx="70">
                  <c:v>-2139</c:v>
                </c:pt>
                <c:pt idx="71">
                  <c:v>-2138</c:v>
                </c:pt>
                <c:pt idx="72">
                  <c:v>-1881</c:v>
                </c:pt>
                <c:pt idx="73">
                  <c:v>-1870</c:v>
                </c:pt>
                <c:pt idx="74">
                  <c:v>-1865</c:v>
                </c:pt>
                <c:pt idx="75">
                  <c:v>-1849</c:v>
                </c:pt>
                <c:pt idx="76">
                  <c:v>-1597</c:v>
                </c:pt>
                <c:pt idx="77">
                  <c:v>-1570</c:v>
                </c:pt>
                <c:pt idx="78">
                  <c:v>-1570</c:v>
                </c:pt>
                <c:pt idx="79">
                  <c:v>-1559</c:v>
                </c:pt>
                <c:pt idx="80">
                  <c:v>-1547</c:v>
                </c:pt>
                <c:pt idx="81">
                  <c:v>-1526</c:v>
                </c:pt>
                <c:pt idx="82">
                  <c:v>-1515</c:v>
                </c:pt>
                <c:pt idx="83">
                  <c:v>-1275</c:v>
                </c:pt>
                <c:pt idx="84">
                  <c:v>-1253</c:v>
                </c:pt>
                <c:pt idx="85">
                  <c:v>-1242</c:v>
                </c:pt>
                <c:pt idx="86">
                  <c:v>-1242</c:v>
                </c:pt>
                <c:pt idx="87">
                  <c:v>-1237</c:v>
                </c:pt>
                <c:pt idx="88">
                  <c:v>-1231</c:v>
                </c:pt>
                <c:pt idx="89">
                  <c:v>-1230</c:v>
                </c:pt>
                <c:pt idx="90">
                  <c:v>-1226</c:v>
                </c:pt>
                <c:pt idx="91">
                  <c:v>-1226</c:v>
                </c:pt>
                <c:pt idx="92">
                  <c:v>-1226</c:v>
                </c:pt>
                <c:pt idx="93">
                  <c:v>-1221</c:v>
                </c:pt>
                <c:pt idx="94">
                  <c:v>-1219</c:v>
                </c:pt>
                <c:pt idx="95">
                  <c:v>-1210</c:v>
                </c:pt>
                <c:pt idx="96">
                  <c:v>-1210</c:v>
                </c:pt>
                <c:pt idx="97">
                  <c:v>-1208</c:v>
                </c:pt>
                <c:pt idx="98">
                  <c:v>-1208</c:v>
                </c:pt>
                <c:pt idx="99">
                  <c:v>-1208</c:v>
                </c:pt>
                <c:pt idx="100">
                  <c:v>-1199</c:v>
                </c:pt>
                <c:pt idx="101">
                  <c:v>-1199</c:v>
                </c:pt>
                <c:pt idx="102">
                  <c:v>-1183</c:v>
                </c:pt>
                <c:pt idx="103">
                  <c:v>-1161</c:v>
                </c:pt>
                <c:pt idx="104">
                  <c:v>-956</c:v>
                </c:pt>
                <c:pt idx="105">
                  <c:v>-956</c:v>
                </c:pt>
                <c:pt idx="106">
                  <c:v>-941</c:v>
                </c:pt>
                <c:pt idx="107">
                  <c:v>-941</c:v>
                </c:pt>
                <c:pt idx="108">
                  <c:v>-941</c:v>
                </c:pt>
                <c:pt idx="109">
                  <c:v>-925</c:v>
                </c:pt>
                <c:pt idx="110">
                  <c:v>-925</c:v>
                </c:pt>
                <c:pt idx="111">
                  <c:v>-925</c:v>
                </c:pt>
                <c:pt idx="112">
                  <c:v>-925</c:v>
                </c:pt>
                <c:pt idx="113">
                  <c:v>-925</c:v>
                </c:pt>
                <c:pt idx="114">
                  <c:v>-924</c:v>
                </c:pt>
                <c:pt idx="115">
                  <c:v>-924</c:v>
                </c:pt>
                <c:pt idx="116">
                  <c:v>-898</c:v>
                </c:pt>
                <c:pt idx="117">
                  <c:v>-893</c:v>
                </c:pt>
                <c:pt idx="118">
                  <c:v>-876</c:v>
                </c:pt>
                <c:pt idx="119">
                  <c:v>-871</c:v>
                </c:pt>
                <c:pt idx="120">
                  <c:v>-651</c:v>
                </c:pt>
                <c:pt idx="121">
                  <c:v>-645</c:v>
                </c:pt>
                <c:pt idx="122">
                  <c:v>-640</c:v>
                </c:pt>
                <c:pt idx="123">
                  <c:v>-639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-624</c:v>
                </c:pt>
                <c:pt idx="129">
                  <c:v>-624</c:v>
                </c:pt>
                <c:pt idx="130">
                  <c:v>-623</c:v>
                </c:pt>
                <c:pt idx="131">
                  <c:v>-619</c:v>
                </c:pt>
                <c:pt idx="132">
                  <c:v>-619</c:v>
                </c:pt>
                <c:pt idx="133">
                  <c:v>-618</c:v>
                </c:pt>
                <c:pt idx="134">
                  <c:v>-618</c:v>
                </c:pt>
                <c:pt idx="135">
                  <c:v>-618</c:v>
                </c:pt>
                <c:pt idx="136">
                  <c:v>-608</c:v>
                </c:pt>
                <c:pt idx="137">
                  <c:v>-603</c:v>
                </c:pt>
                <c:pt idx="138">
                  <c:v>-601</c:v>
                </c:pt>
                <c:pt idx="139">
                  <c:v>-597</c:v>
                </c:pt>
                <c:pt idx="140">
                  <c:v>-596</c:v>
                </c:pt>
                <c:pt idx="141">
                  <c:v>-581</c:v>
                </c:pt>
                <c:pt idx="142">
                  <c:v>-554</c:v>
                </c:pt>
                <c:pt idx="143">
                  <c:v>-351</c:v>
                </c:pt>
                <c:pt idx="144">
                  <c:v>-351</c:v>
                </c:pt>
                <c:pt idx="145">
                  <c:v>-343</c:v>
                </c:pt>
                <c:pt idx="146">
                  <c:v>-329</c:v>
                </c:pt>
                <c:pt idx="147">
                  <c:v>-329</c:v>
                </c:pt>
                <c:pt idx="148">
                  <c:v>-323</c:v>
                </c:pt>
                <c:pt idx="149">
                  <c:v>-323</c:v>
                </c:pt>
                <c:pt idx="150">
                  <c:v>-313</c:v>
                </c:pt>
                <c:pt idx="151">
                  <c:v>-291</c:v>
                </c:pt>
                <c:pt idx="152">
                  <c:v>-291</c:v>
                </c:pt>
                <c:pt idx="153">
                  <c:v>-269</c:v>
                </c:pt>
                <c:pt idx="154">
                  <c:v>-237</c:v>
                </c:pt>
                <c:pt idx="155">
                  <c:v>-43</c:v>
                </c:pt>
                <c:pt idx="156">
                  <c:v>-22</c:v>
                </c:pt>
                <c:pt idx="157">
                  <c:v>-17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32</c:v>
                </c:pt>
                <c:pt idx="162">
                  <c:v>208</c:v>
                </c:pt>
                <c:pt idx="163">
                  <c:v>258</c:v>
                </c:pt>
                <c:pt idx="164">
                  <c:v>280</c:v>
                </c:pt>
                <c:pt idx="165">
                  <c:v>300</c:v>
                </c:pt>
                <c:pt idx="166">
                  <c:v>300</c:v>
                </c:pt>
                <c:pt idx="167">
                  <c:v>306</c:v>
                </c:pt>
                <c:pt idx="168">
                  <c:v>307</c:v>
                </c:pt>
                <c:pt idx="169">
                  <c:v>316</c:v>
                </c:pt>
                <c:pt idx="170">
                  <c:v>318</c:v>
                </c:pt>
                <c:pt idx="171">
                  <c:v>350</c:v>
                </c:pt>
                <c:pt idx="172">
                  <c:v>370</c:v>
                </c:pt>
                <c:pt idx="173">
                  <c:v>381</c:v>
                </c:pt>
                <c:pt idx="174">
                  <c:v>392</c:v>
                </c:pt>
                <c:pt idx="175">
                  <c:v>601</c:v>
                </c:pt>
                <c:pt idx="176">
                  <c:v>601</c:v>
                </c:pt>
                <c:pt idx="177">
                  <c:v>606</c:v>
                </c:pt>
                <c:pt idx="178">
                  <c:v>617</c:v>
                </c:pt>
                <c:pt idx="179">
                  <c:v>624</c:v>
                </c:pt>
                <c:pt idx="180">
                  <c:v>651</c:v>
                </c:pt>
                <c:pt idx="181">
                  <c:v>914.5</c:v>
                </c:pt>
                <c:pt idx="182">
                  <c:v>925</c:v>
                </c:pt>
                <c:pt idx="183">
                  <c:v>929</c:v>
                </c:pt>
                <c:pt idx="184">
                  <c:v>929</c:v>
                </c:pt>
                <c:pt idx="185">
                  <c:v>929</c:v>
                </c:pt>
                <c:pt idx="186">
                  <c:v>929</c:v>
                </c:pt>
                <c:pt idx="187">
                  <c:v>952</c:v>
                </c:pt>
                <c:pt idx="188">
                  <c:v>999</c:v>
                </c:pt>
                <c:pt idx="189">
                  <c:v>1177</c:v>
                </c:pt>
                <c:pt idx="190">
                  <c:v>1224</c:v>
                </c:pt>
                <c:pt idx="191">
                  <c:v>1224</c:v>
                </c:pt>
                <c:pt idx="192">
                  <c:v>1231</c:v>
                </c:pt>
                <c:pt idx="193">
                  <c:v>1246</c:v>
                </c:pt>
                <c:pt idx="194">
                  <c:v>1248</c:v>
                </c:pt>
                <c:pt idx="195">
                  <c:v>1253</c:v>
                </c:pt>
                <c:pt idx="196">
                  <c:v>1269</c:v>
                </c:pt>
                <c:pt idx="197">
                  <c:v>1269</c:v>
                </c:pt>
                <c:pt idx="198">
                  <c:v>1527</c:v>
                </c:pt>
                <c:pt idx="199">
                  <c:v>1530</c:v>
                </c:pt>
                <c:pt idx="200">
                  <c:v>1552</c:v>
                </c:pt>
                <c:pt idx="201">
                  <c:v>1854</c:v>
                </c:pt>
                <c:pt idx="202">
                  <c:v>2150</c:v>
                </c:pt>
                <c:pt idx="203">
                  <c:v>2155</c:v>
                </c:pt>
                <c:pt idx="204">
                  <c:v>2444</c:v>
                </c:pt>
                <c:pt idx="205">
                  <c:v>2471</c:v>
                </c:pt>
                <c:pt idx="206">
                  <c:v>2480</c:v>
                </c:pt>
                <c:pt idx="207">
                  <c:v>2487</c:v>
                </c:pt>
                <c:pt idx="208">
                  <c:v>2494</c:v>
                </c:pt>
                <c:pt idx="209">
                  <c:v>2516</c:v>
                </c:pt>
                <c:pt idx="210">
                  <c:v>2543</c:v>
                </c:pt>
                <c:pt idx="211">
                  <c:v>2772</c:v>
                </c:pt>
                <c:pt idx="212">
                  <c:v>2772</c:v>
                </c:pt>
                <c:pt idx="213">
                  <c:v>2777</c:v>
                </c:pt>
                <c:pt idx="214">
                  <c:v>2822</c:v>
                </c:pt>
                <c:pt idx="215">
                  <c:v>3041</c:v>
                </c:pt>
                <c:pt idx="216">
                  <c:v>3078</c:v>
                </c:pt>
                <c:pt idx="217">
                  <c:v>3084</c:v>
                </c:pt>
                <c:pt idx="218">
                  <c:v>3128</c:v>
                </c:pt>
                <c:pt idx="219">
                  <c:v>3357</c:v>
                </c:pt>
                <c:pt idx="220">
                  <c:v>3365.5</c:v>
                </c:pt>
                <c:pt idx="221">
                  <c:v>3435</c:v>
                </c:pt>
                <c:pt idx="222">
                  <c:v>3671.5</c:v>
                </c:pt>
                <c:pt idx="223">
                  <c:v>3685</c:v>
                </c:pt>
                <c:pt idx="224">
                  <c:v>3690</c:v>
                </c:pt>
                <c:pt idx="225">
                  <c:v>3717</c:v>
                </c:pt>
                <c:pt idx="226">
                  <c:v>3746</c:v>
                </c:pt>
                <c:pt idx="227">
                  <c:v>3997</c:v>
                </c:pt>
                <c:pt idx="228">
                  <c:v>4014</c:v>
                </c:pt>
                <c:pt idx="229">
                  <c:v>4036</c:v>
                </c:pt>
                <c:pt idx="230">
                  <c:v>4041</c:v>
                </c:pt>
                <c:pt idx="231">
                  <c:v>4315</c:v>
                </c:pt>
                <c:pt idx="232">
                  <c:v>4647</c:v>
                </c:pt>
                <c:pt idx="233">
                  <c:v>7081</c:v>
                </c:pt>
                <c:pt idx="234">
                  <c:v>7086</c:v>
                </c:pt>
                <c:pt idx="235">
                  <c:v>7441</c:v>
                </c:pt>
                <c:pt idx="236">
                  <c:v>7663</c:v>
                </c:pt>
                <c:pt idx="237">
                  <c:v>8290</c:v>
                </c:pt>
                <c:pt idx="238">
                  <c:v>8646</c:v>
                </c:pt>
                <c:pt idx="239">
                  <c:v>8947</c:v>
                </c:pt>
                <c:pt idx="240">
                  <c:v>9227.5</c:v>
                </c:pt>
                <c:pt idx="241">
                  <c:v>9238.5</c:v>
                </c:pt>
                <c:pt idx="242">
                  <c:v>9241</c:v>
                </c:pt>
                <c:pt idx="243">
                  <c:v>9295</c:v>
                </c:pt>
                <c:pt idx="244">
                  <c:v>9542</c:v>
                </c:pt>
                <c:pt idx="245">
                  <c:v>9598.5</c:v>
                </c:pt>
                <c:pt idx="246">
                  <c:v>9609.5</c:v>
                </c:pt>
                <c:pt idx="247">
                  <c:v>9612</c:v>
                </c:pt>
                <c:pt idx="248">
                  <c:v>9618.5</c:v>
                </c:pt>
                <c:pt idx="249">
                  <c:v>9870</c:v>
                </c:pt>
                <c:pt idx="250">
                  <c:v>9883.5</c:v>
                </c:pt>
                <c:pt idx="251">
                  <c:v>9886</c:v>
                </c:pt>
                <c:pt idx="252">
                  <c:v>10135.5</c:v>
                </c:pt>
                <c:pt idx="253">
                  <c:v>10144</c:v>
                </c:pt>
                <c:pt idx="254">
                  <c:v>10149</c:v>
                </c:pt>
                <c:pt idx="255">
                  <c:v>10156</c:v>
                </c:pt>
                <c:pt idx="256">
                  <c:v>10160</c:v>
                </c:pt>
                <c:pt idx="257">
                  <c:v>10168.5</c:v>
                </c:pt>
                <c:pt idx="258">
                  <c:v>10209.5</c:v>
                </c:pt>
                <c:pt idx="259">
                  <c:v>10461</c:v>
                </c:pt>
                <c:pt idx="260">
                  <c:v>10470</c:v>
                </c:pt>
                <c:pt idx="261">
                  <c:v>10816</c:v>
                </c:pt>
                <c:pt idx="262">
                  <c:v>10827</c:v>
                </c:pt>
                <c:pt idx="263">
                  <c:v>10838</c:v>
                </c:pt>
                <c:pt idx="264">
                  <c:v>11084.5</c:v>
                </c:pt>
                <c:pt idx="265">
                  <c:v>11117</c:v>
                </c:pt>
                <c:pt idx="266">
                  <c:v>11398</c:v>
                </c:pt>
                <c:pt idx="267">
                  <c:v>11405</c:v>
                </c:pt>
                <c:pt idx="268">
                  <c:v>11407.5</c:v>
                </c:pt>
                <c:pt idx="269">
                  <c:v>11720</c:v>
                </c:pt>
                <c:pt idx="270">
                  <c:v>11729.5</c:v>
                </c:pt>
                <c:pt idx="271">
                  <c:v>12033</c:v>
                </c:pt>
                <c:pt idx="272">
                  <c:v>12048</c:v>
                </c:pt>
                <c:pt idx="273">
                  <c:v>12365</c:v>
                </c:pt>
                <c:pt idx="274">
                  <c:v>12421</c:v>
                </c:pt>
                <c:pt idx="275">
                  <c:v>12421</c:v>
                </c:pt>
                <c:pt idx="276">
                  <c:v>12421</c:v>
                </c:pt>
                <c:pt idx="277">
                  <c:v>12612</c:v>
                </c:pt>
                <c:pt idx="278">
                  <c:v>12942</c:v>
                </c:pt>
                <c:pt idx="279">
                  <c:v>12942.5</c:v>
                </c:pt>
                <c:pt idx="280">
                  <c:v>12954</c:v>
                </c:pt>
                <c:pt idx="281">
                  <c:v>12954.5</c:v>
                </c:pt>
                <c:pt idx="282">
                  <c:v>12963</c:v>
                </c:pt>
                <c:pt idx="283">
                  <c:v>12963.5</c:v>
                </c:pt>
                <c:pt idx="284">
                  <c:v>12999</c:v>
                </c:pt>
              </c:numCache>
            </c:numRef>
          </c:xVal>
          <c:yVal>
            <c:numRef>
              <c:f>Active!$U$21:$U$988</c:f>
              <c:numCache>
                <c:formatCode>General</c:formatCode>
                <c:ptCount val="968"/>
                <c:pt idx="233">
                  <c:v>9.7383640000771265E-2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EEA-4A0E-B89F-CAB9E6DC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771096"/>
        <c:axId val="1"/>
      </c:scatterChart>
      <c:valAx>
        <c:axId val="803771096"/>
        <c:scaling>
          <c:orientation val="minMax"/>
          <c:min val="-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401993462474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079754601226995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771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25154984461298"/>
          <c:y val="0.9204921861831491"/>
          <c:w val="0.73773054441814412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9525</xdr:colOff>
      <xdr:row>18</xdr:row>
      <xdr:rowOff>19050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34B9F122-33E9-E684-C6C7-613BA81B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0</xdr:row>
      <xdr:rowOff>104775</xdr:rowOff>
    </xdr:from>
    <xdr:to>
      <xdr:col>26</xdr:col>
      <xdr:colOff>133350</xdr:colOff>
      <xdr:row>18</xdr:row>
      <xdr:rowOff>133350</xdr:rowOff>
    </xdr:to>
    <xdr:graphicFrame macro="">
      <xdr:nvGraphicFramePr>
        <xdr:cNvPr id="1033" name="Chart 5">
          <a:extLst>
            <a:ext uri="{FF2B5EF4-FFF2-40B4-BE49-F238E27FC236}">
              <a16:creationId xmlns:a16="http://schemas.microsoft.com/office/drawing/2014/main" id="{BD18F945-41F8-0F6E-AEEA-BEDFB8D31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59"/>
  <sheetViews>
    <sheetView tabSelected="1" workbookViewId="0">
      <pane xSplit="14" ySplit="21" topLeftCell="O290" activePane="bottomRight" state="frozen"/>
      <selection pane="topRight" activeCell="O1" sqref="O1"/>
      <selection pane="bottomLeft" activeCell="A22" sqref="A22"/>
      <selection pane="bottomRight" activeCell="E12" sqref="E12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6.5703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177</v>
      </c>
    </row>
    <row r="2" spans="1:6" s="46" customFormat="1" ht="12.95" customHeight="1" x14ac:dyDescent="0.2">
      <c r="A2" s="46" t="s">
        <v>28</v>
      </c>
      <c r="B2" s="8" t="s">
        <v>160</v>
      </c>
    </row>
    <row r="3" spans="1:6" s="46" customFormat="1" ht="12.95" customHeight="1" thickBot="1" x14ac:dyDescent="0.25">
      <c r="C3" s="3" t="s">
        <v>150</v>
      </c>
    </row>
    <row r="4" spans="1:6" s="46" customFormat="1" ht="12.95" customHeight="1" thickTop="1" thickBot="1" x14ac:dyDescent="0.25">
      <c r="A4" s="49" t="s">
        <v>4</v>
      </c>
      <c r="C4" s="50">
        <v>44461.590700000001</v>
      </c>
      <c r="D4" s="51">
        <v>1.1828715599999999</v>
      </c>
    </row>
    <row r="5" spans="1:6" s="46" customFormat="1" ht="12.95" customHeight="1" thickTop="1" x14ac:dyDescent="0.2">
      <c r="A5" s="9" t="s">
        <v>161</v>
      </c>
      <c r="B5" s="52"/>
      <c r="C5" s="10">
        <v>-9.5</v>
      </c>
      <c r="D5" s="52" t="s">
        <v>162</v>
      </c>
    </row>
    <row r="6" spans="1:6" s="46" customFormat="1" ht="12.95" customHeight="1" x14ac:dyDescent="0.2">
      <c r="A6" s="49" t="s">
        <v>5</v>
      </c>
    </row>
    <row r="7" spans="1:6" s="46" customFormat="1" ht="12.95" customHeight="1" x14ac:dyDescent="0.2">
      <c r="A7" s="46" t="s">
        <v>6</v>
      </c>
      <c r="C7" s="46">
        <f>+C4</f>
        <v>44461.590700000001</v>
      </c>
      <c r="F7" s="53" t="s">
        <v>200</v>
      </c>
    </row>
    <row r="8" spans="1:6" s="46" customFormat="1" ht="12.95" customHeight="1" x14ac:dyDescent="0.2">
      <c r="A8" s="46" t="s">
        <v>7</v>
      </c>
      <c r="C8" s="46">
        <f>+D4</f>
        <v>1.1828715599999999</v>
      </c>
      <c r="F8" s="54" t="s">
        <v>198</v>
      </c>
    </row>
    <row r="9" spans="1:6" s="46" customFormat="1" ht="12.95" customHeight="1" x14ac:dyDescent="0.2">
      <c r="A9" s="13" t="s">
        <v>166</v>
      </c>
      <c r="B9" s="18">
        <v>256</v>
      </c>
      <c r="C9" s="16" t="str">
        <f>"F"&amp;B9</f>
        <v>F256</v>
      </c>
      <c r="D9" s="17" t="str">
        <f>"G"&amp;B9</f>
        <v>G256</v>
      </c>
      <c r="F9" s="55"/>
    </row>
    <row r="10" spans="1:6" s="46" customFormat="1" ht="12.95" customHeight="1" thickBot="1" x14ac:dyDescent="0.25">
      <c r="A10" s="52"/>
      <c r="B10" s="52"/>
      <c r="C10" s="56" t="s">
        <v>24</v>
      </c>
      <c r="D10" s="56" t="s">
        <v>25</v>
      </c>
      <c r="E10" s="52"/>
    </row>
    <row r="11" spans="1:6" s="46" customFormat="1" ht="12.95" customHeight="1" x14ac:dyDescent="0.2">
      <c r="A11" s="52" t="s">
        <v>20</v>
      </c>
      <c r="B11" s="52"/>
      <c r="C11" s="15">
        <f ca="1">INTERCEPT(INDIRECT($D$9):G987,INDIRECT($C$9):F987)</f>
        <v>0.11302928781121677</v>
      </c>
      <c r="D11" s="57"/>
      <c r="E11" s="52"/>
    </row>
    <row r="12" spans="1:6" s="46" customFormat="1" ht="12.95" customHeight="1" x14ac:dyDescent="0.2">
      <c r="A12" s="52" t="s">
        <v>21</v>
      </c>
      <c r="B12" s="52"/>
      <c r="C12" s="15">
        <f ca="1">SLOPE(INDIRECT($D$9):G987,INDIRECT($C$9):F987)</f>
        <v>-1.9262879687017074E-5</v>
      </c>
      <c r="D12" s="57"/>
      <c r="E12" s="52"/>
    </row>
    <row r="13" spans="1:6" s="46" customFormat="1" ht="12.95" customHeight="1" x14ac:dyDescent="0.2">
      <c r="A13" s="52" t="s">
        <v>23</v>
      </c>
      <c r="B13" s="52"/>
      <c r="C13" s="57" t="s">
        <v>18</v>
      </c>
    </row>
    <row r="14" spans="1:6" s="46" customFormat="1" ht="12.95" customHeight="1" x14ac:dyDescent="0.2">
      <c r="A14" s="52"/>
      <c r="B14" s="52"/>
      <c r="C14" s="52"/>
    </row>
    <row r="15" spans="1:6" s="46" customFormat="1" ht="12.95" customHeight="1" x14ac:dyDescent="0.2">
      <c r="A15" s="11" t="s">
        <v>22</v>
      </c>
      <c r="B15" s="52"/>
      <c r="C15" s="12">
        <f ca="1">(C7+C11)+(C8+C12)*INT(MAX(F21:F3528))</f>
        <v>59837.600739554757</v>
      </c>
      <c r="E15" s="13" t="s">
        <v>168</v>
      </c>
      <c r="F15" s="10">
        <v>1</v>
      </c>
    </row>
    <row r="16" spans="1:6" s="46" customFormat="1" ht="12.95" customHeight="1" x14ac:dyDescent="0.2">
      <c r="A16" s="11" t="s">
        <v>8</v>
      </c>
      <c r="B16" s="52"/>
      <c r="C16" s="12">
        <f ca="1">+C8+C12</f>
        <v>1.1828522971203128</v>
      </c>
      <c r="E16" s="13" t="s">
        <v>163</v>
      </c>
      <c r="F16" s="15">
        <f ca="1">NOW()+15018.5+$C$5/24</f>
        <v>60325.817952893514</v>
      </c>
    </row>
    <row r="17" spans="1:33" s="46" customFormat="1" ht="12.95" customHeight="1" thickBot="1" x14ac:dyDescent="0.25">
      <c r="A17" s="13" t="s">
        <v>159</v>
      </c>
      <c r="B17" s="52"/>
      <c r="C17" s="52">
        <f>COUNT(C21:C2186)</f>
        <v>285</v>
      </c>
      <c r="E17" s="13" t="s">
        <v>169</v>
      </c>
      <c r="F17" s="15">
        <f ca="1">ROUND(2*(F16-$C$7)/$C$8,0)/2+F15</f>
        <v>13412.5</v>
      </c>
    </row>
    <row r="18" spans="1:33" s="46" customFormat="1" ht="12.95" customHeight="1" thickTop="1" thickBot="1" x14ac:dyDescent="0.25">
      <c r="A18" s="11" t="s">
        <v>9</v>
      </c>
      <c r="B18" s="52"/>
      <c r="C18" s="58">
        <f ca="1">+C15</f>
        <v>59837.600739554757</v>
      </c>
      <c r="D18" s="59">
        <f ca="1">+C16</f>
        <v>1.1828522971203128</v>
      </c>
      <c r="E18" s="13" t="s">
        <v>164</v>
      </c>
      <c r="F18" s="17">
        <f ca="1">ROUND(2*(F16-$C$15)/$C$16,0)/2+F15</f>
        <v>413.5</v>
      </c>
    </row>
    <row r="19" spans="1:33" s="46" customFormat="1" ht="12.95" customHeight="1" thickTop="1" x14ac:dyDescent="0.2">
      <c r="E19" s="13" t="s">
        <v>165</v>
      </c>
      <c r="F19" s="14">
        <f ca="1">+$C$15+$C$16*F18-15018.5-$C$5/24</f>
        <v>45308.605997747341</v>
      </c>
    </row>
    <row r="20" spans="1:33" s="46" customFormat="1" ht="12.95" customHeight="1" thickBot="1" x14ac:dyDescent="0.25">
      <c r="A20" s="56" t="s">
        <v>10</v>
      </c>
      <c r="B20" s="56" t="s">
        <v>11</v>
      </c>
      <c r="C20" s="56" t="s">
        <v>12</v>
      </c>
      <c r="D20" s="56" t="s">
        <v>17</v>
      </c>
      <c r="E20" s="56" t="s">
        <v>13</v>
      </c>
      <c r="F20" s="56" t="s">
        <v>14</v>
      </c>
      <c r="G20" s="56" t="s">
        <v>15</v>
      </c>
      <c r="H20" s="2" t="s">
        <v>184</v>
      </c>
      <c r="I20" s="2" t="s">
        <v>185</v>
      </c>
      <c r="J20" s="2" t="s">
        <v>170</v>
      </c>
      <c r="K20" s="2" t="s">
        <v>186</v>
      </c>
      <c r="L20" s="2" t="s">
        <v>199</v>
      </c>
      <c r="M20" s="2" t="s">
        <v>29</v>
      </c>
      <c r="N20" s="2" t="s">
        <v>30</v>
      </c>
      <c r="O20" s="2" t="s">
        <v>27</v>
      </c>
      <c r="P20" s="2" t="s">
        <v>26</v>
      </c>
      <c r="Q20" s="56" t="s">
        <v>19</v>
      </c>
      <c r="U20" s="27" t="s">
        <v>183</v>
      </c>
    </row>
    <row r="21" spans="1:33" s="46" customFormat="1" ht="12.95" customHeight="1" x14ac:dyDescent="0.2">
      <c r="A21" s="4" t="s">
        <v>151</v>
      </c>
      <c r="B21" s="60"/>
      <c r="C21" s="48">
        <v>38938.76</v>
      </c>
      <c r="D21" s="48"/>
      <c r="E21" s="46">
        <f t="shared" ref="E21:E84" si="0">+(C21-C$7)/C$8</f>
        <v>-4669.0028628298396</v>
      </c>
      <c r="F21" s="46">
        <f t="shared" ref="F21:F84" si="1">ROUND(2*E21,0)/2</f>
        <v>-4669</v>
      </c>
      <c r="G21" s="46">
        <f t="shared" ref="G21:G84" si="2">+C21-(C$7+F21*C$8)</f>
        <v>-3.3863599965116009E-3</v>
      </c>
      <c r="I21" s="46">
        <f>+G21</f>
        <v>-3.3863599965116009E-3</v>
      </c>
      <c r="O21" s="46">
        <f t="shared" ref="O21:O84" ca="1" si="3">+C$11+C$12*$F21</f>
        <v>0.20296767306989949</v>
      </c>
      <c r="Q21" s="47">
        <f t="shared" ref="Q21:Q84" si="4">+C21-15018.5</f>
        <v>23920.260000000002</v>
      </c>
    </row>
    <row r="22" spans="1:33" s="46" customFormat="1" ht="12.95" customHeight="1" x14ac:dyDescent="0.2">
      <c r="A22" s="4" t="s">
        <v>151</v>
      </c>
      <c r="B22" s="60"/>
      <c r="C22" s="48">
        <v>38938.773999999998</v>
      </c>
      <c r="D22" s="48"/>
      <c r="E22" s="46">
        <f t="shared" si="0"/>
        <v>-4668.9910272253082</v>
      </c>
      <c r="F22" s="46">
        <f t="shared" si="1"/>
        <v>-4669</v>
      </c>
      <c r="G22" s="46">
        <f t="shared" si="2"/>
        <v>1.0613639999064617E-2</v>
      </c>
      <c r="I22" s="46">
        <f>+G22</f>
        <v>1.0613639999064617E-2</v>
      </c>
      <c r="O22" s="46">
        <f t="shared" ca="1" si="3"/>
        <v>0.20296767306989949</v>
      </c>
      <c r="Q22" s="47">
        <f t="shared" si="4"/>
        <v>23920.273999999998</v>
      </c>
    </row>
    <row r="23" spans="1:33" s="46" customFormat="1" ht="12.95" customHeight="1" x14ac:dyDescent="0.2">
      <c r="A23" s="4" t="s">
        <v>152</v>
      </c>
      <c r="B23" s="60"/>
      <c r="C23" s="48">
        <v>38957.709000000003</v>
      </c>
      <c r="D23" s="48"/>
      <c r="E23" s="46">
        <f t="shared" si="0"/>
        <v>-4652.9833720915549</v>
      </c>
      <c r="F23" s="46">
        <f t="shared" si="1"/>
        <v>-4653</v>
      </c>
      <c r="G23" s="46">
        <f t="shared" si="2"/>
        <v>1.9668680004542693E-2</v>
      </c>
      <c r="I23" s="46">
        <f>+G23</f>
        <v>1.9668680004542693E-2</v>
      </c>
      <c r="O23" s="46">
        <f t="shared" ca="1" si="3"/>
        <v>0.20265946699490722</v>
      </c>
      <c r="Q23" s="47">
        <f t="shared" si="4"/>
        <v>23939.209000000003</v>
      </c>
    </row>
    <row r="24" spans="1:33" s="46" customFormat="1" ht="12.95" customHeight="1" x14ac:dyDescent="0.2">
      <c r="A24" s="4" t="s">
        <v>152</v>
      </c>
      <c r="B24" s="60"/>
      <c r="C24" s="48">
        <v>38970.713000000003</v>
      </c>
      <c r="D24" s="48"/>
      <c r="E24" s="46">
        <f t="shared" si="0"/>
        <v>-4641.9897862790767</v>
      </c>
      <c r="F24" s="46">
        <f t="shared" si="1"/>
        <v>-4642</v>
      </c>
      <c r="G24" s="46">
        <f t="shared" si="2"/>
        <v>1.2081520006177016E-2</v>
      </c>
      <c r="I24" s="46">
        <f>+G24</f>
        <v>1.2081520006177016E-2</v>
      </c>
      <c r="O24" s="46">
        <f t="shared" ca="1" si="3"/>
        <v>0.20244757531835</v>
      </c>
      <c r="Q24" s="47">
        <f t="shared" si="4"/>
        <v>23952.213000000003</v>
      </c>
    </row>
    <row r="25" spans="1:33" s="46" customFormat="1" ht="12.95" customHeight="1" x14ac:dyDescent="0.2">
      <c r="A25" s="4" t="s">
        <v>153</v>
      </c>
      <c r="B25" s="60" t="s">
        <v>154</v>
      </c>
      <c r="C25" s="48">
        <v>39319.664000000004</v>
      </c>
      <c r="D25" s="48"/>
      <c r="E25" s="46">
        <f t="shared" si="0"/>
        <v>-4346.986497840895</v>
      </c>
      <c r="F25" s="46">
        <f t="shared" si="1"/>
        <v>-4347</v>
      </c>
      <c r="G25" s="46">
        <f t="shared" si="2"/>
        <v>1.5971320004609879E-2</v>
      </c>
      <c r="I25" s="46">
        <f>+G25</f>
        <v>1.5971320004609879E-2</v>
      </c>
      <c r="O25" s="46">
        <f t="shared" ca="1" si="3"/>
        <v>0.19676502581068001</v>
      </c>
      <c r="Q25" s="47">
        <f t="shared" si="4"/>
        <v>24301.164000000004</v>
      </c>
    </row>
    <row r="26" spans="1:33" s="46" customFormat="1" ht="12.95" customHeight="1" x14ac:dyDescent="0.2">
      <c r="A26" s="5" t="s">
        <v>32</v>
      </c>
      <c r="C26" s="48">
        <v>39350.428999999996</v>
      </c>
      <c r="D26" s="48"/>
      <c r="E26" s="46">
        <f t="shared" si="0"/>
        <v>-4320.9777568749769</v>
      </c>
      <c r="F26" s="46">
        <f t="shared" si="1"/>
        <v>-4321</v>
      </c>
      <c r="G26" s="46">
        <f t="shared" si="2"/>
        <v>2.6310759996704292E-2</v>
      </c>
      <c r="J26" s="46">
        <f>+G26</f>
        <v>2.6310759996704292E-2</v>
      </c>
      <c r="O26" s="46">
        <f t="shared" ca="1" si="3"/>
        <v>0.19626419093881753</v>
      </c>
      <c r="Q26" s="47">
        <f t="shared" si="4"/>
        <v>24331.928999999996</v>
      </c>
      <c r="AC26" s="46">
        <v>8</v>
      </c>
      <c r="AE26" s="46" t="s">
        <v>31</v>
      </c>
      <c r="AG26" s="46" t="s">
        <v>33</v>
      </c>
    </row>
    <row r="27" spans="1:33" s="46" customFormat="1" ht="12.95" customHeight="1" x14ac:dyDescent="0.2">
      <c r="A27" s="5" t="s">
        <v>32</v>
      </c>
      <c r="C27" s="48">
        <v>39376.444000000003</v>
      </c>
      <c r="D27" s="48"/>
      <c r="E27" s="46">
        <f t="shared" si="0"/>
        <v>-4298.9846674477467</v>
      </c>
      <c r="F27" s="46">
        <f t="shared" si="1"/>
        <v>-4299</v>
      </c>
      <c r="G27" s="46">
        <f t="shared" si="2"/>
        <v>1.8136440005037002E-2</v>
      </c>
      <c r="J27" s="46">
        <f>+G27</f>
        <v>1.8136440005037002E-2</v>
      </c>
      <c r="O27" s="46">
        <f t="shared" ca="1" si="3"/>
        <v>0.19584040758570317</v>
      </c>
      <c r="Q27" s="47">
        <f t="shared" si="4"/>
        <v>24357.944000000003</v>
      </c>
      <c r="AC27" s="46">
        <v>7</v>
      </c>
      <c r="AE27" s="46" t="s">
        <v>31</v>
      </c>
      <c r="AG27" s="46" t="s">
        <v>33</v>
      </c>
    </row>
    <row r="28" spans="1:33" s="46" customFormat="1" ht="12.95" customHeight="1" x14ac:dyDescent="0.2">
      <c r="A28" s="4" t="s">
        <v>155</v>
      </c>
      <c r="B28" s="60"/>
      <c r="C28" s="48">
        <v>39675.703000000001</v>
      </c>
      <c r="D28" s="48"/>
      <c r="E28" s="46">
        <f t="shared" si="0"/>
        <v>-4045.9910119066517</v>
      </c>
      <c r="F28" s="46">
        <f t="shared" si="1"/>
        <v>-4046</v>
      </c>
      <c r="G28" s="46">
        <f t="shared" si="2"/>
        <v>1.0631760000251234E-2</v>
      </c>
      <c r="I28" s="46">
        <f>+G28</f>
        <v>1.0631760000251234E-2</v>
      </c>
      <c r="O28" s="46">
        <f t="shared" ca="1" si="3"/>
        <v>0.19096689902488784</v>
      </c>
      <c r="Q28" s="47">
        <f t="shared" si="4"/>
        <v>24657.203000000001</v>
      </c>
    </row>
    <row r="29" spans="1:33" s="46" customFormat="1" ht="12.95" customHeight="1" x14ac:dyDescent="0.2">
      <c r="A29" s="4" t="s">
        <v>155</v>
      </c>
      <c r="B29" s="60"/>
      <c r="C29" s="48">
        <v>39694.633000000002</v>
      </c>
      <c r="D29" s="48"/>
      <c r="E29" s="46">
        <f t="shared" si="0"/>
        <v>-4029.9875837745217</v>
      </c>
      <c r="F29" s="46">
        <f t="shared" si="1"/>
        <v>-4030</v>
      </c>
      <c r="G29" s="46">
        <f t="shared" si="2"/>
        <v>1.4686800001072697E-2</v>
      </c>
      <c r="I29" s="46">
        <f>+G29</f>
        <v>1.4686800001072697E-2</v>
      </c>
      <c r="O29" s="46">
        <f t="shared" ca="1" si="3"/>
        <v>0.19065869294989557</v>
      </c>
      <c r="Q29" s="47">
        <f t="shared" si="4"/>
        <v>24676.133000000002</v>
      </c>
    </row>
    <row r="30" spans="1:33" s="46" customFormat="1" ht="12.95" customHeight="1" x14ac:dyDescent="0.2">
      <c r="A30" s="4" t="s">
        <v>155</v>
      </c>
      <c r="B30" s="60"/>
      <c r="C30" s="48">
        <v>39701.728000000003</v>
      </c>
      <c r="D30" s="48"/>
      <c r="E30" s="46">
        <f t="shared" si="0"/>
        <v>-4023.9894684761871</v>
      </c>
      <c r="F30" s="46">
        <f t="shared" si="1"/>
        <v>-4024</v>
      </c>
      <c r="G30" s="46">
        <f t="shared" si="2"/>
        <v>1.2457440003345255E-2</v>
      </c>
      <c r="I30" s="46">
        <f>+G30</f>
        <v>1.2457440003345255E-2</v>
      </c>
      <c r="O30" s="46">
        <f t="shared" ca="1" si="3"/>
        <v>0.19054311567177346</v>
      </c>
      <c r="Q30" s="47">
        <f t="shared" si="4"/>
        <v>24683.228000000003</v>
      </c>
    </row>
    <row r="31" spans="1:33" s="46" customFormat="1" ht="12.95" customHeight="1" x14ac:dyDescent="0.2">
      <c r="A31" s="4" t="s">
        <v>155</v>
      </c>
      <c r="B31" s="60"/>
      <c r="C31" s="48">
        <v>39707.654000000002</v>
      </c>
      <c r="D31" s="48"/>
      <c r="E31" s="46">
        <f t="shared" si="0"/>
        <v>-4018.9796261565361</v>
      </c>
      <c r="F31" s="46">
        <f t="shared" si="1"/>
        <v>-4019</v>
      </c>
      <c r="G31" s="46">
        <f t="shared" si="2"/>
        <v>2.4099640002532396E-2</v>
      </c>
      <c r="I31" s="46">
        <f>+G31</f>
        <v>2.4099640002532396E-2</v>
      </c>
      <c r="O31" s="46">
        <f t="shared" ca="1" si="3"/>
        <v>0.19044680127333841</v>
      </c>
      <c r="Q31" s="47">
        <f t="shared" si="4"/>
        <v>24689.154000000002</v>
      </c>
    </row>
    <row r="32" spans="1:33" s="46" customFormat="1" ht="12.95" customHeight="1" x14ac:dyDescent="0.2">
      <c r="A32" s="5" t="s">
        <v>34</v>
      </c>
      <c r="C32" s="48">
        <v>39725.387999999999</v>
      </c>
      <c r="D32" s="48"/>
      <c r="E32" s="46">
        <f t="shared" si="0"/>
        <v>-4003.987296811838</v>
      </c>
      <c r="F32" s="46">
        <f t="shared" si="1"/>
        <v>-4004</v>
      </c>
      <c r="G32" s="46">
        <f t="shared" si="2"/>
        <v>1.5026239998405799E-2</v>
      </c>
      <c r="J32" s="46">
        <f>+G32</f>
        <v>1.5026239998405799E-2</v>
      </c>
      <c r="O32" s="46">
        <f t="shared" ca="1" si="3"/>
        <v>0.19015785807803315</v>
      </c>
      <c r="Q32" s="47">
        <f t="shared" si="4"/>
        <v>24706.887999999999</v>
      </c>
      <c r="AC32" s="46">
        <v>6</v>
      </c>
      <c r="AE32" s="46" t="s">
        <v>31</v>
      </c>
      <c r="AG32" s="46" t="s">
        <v>33</v>
      </c>
    </row>
    <row r="33" spans="1:33" s="46" customFormat="1" ht="12.95" customHeight="1" x14ac:dyDescent="0.2">
      <c r="A33" s="4" t="s">
        <v>155</v>
      </c>
      <c r="B33" s="60"/>
      <c r="C33" s="48">
        <v>39759.690999999999</v>
      </c>
      <c r="D33" s="48"/>
      <c r="E33" s="46">
        <f t="shared" si="0"/>
        <v>-3974.9875294998233</v>
      </c>
      <c r="F33" s="46">
        <f t="shared" si="1"/>
        <v>-3975</v>
      </c>
      <c r="G33" s="46">
        <f t="shared" si="2"/>
        <v>1.4750999995158054E-2</v>
      </c>
      <c r="I33" s="46">
        <f>+G33</f>
        <v>1.4750999995158054E-2</v>
      </c>
      <c r="O33" s="46">
        <f t="shared" ca="1" si="3"/>
        <v>0.18959923456710964</v>
      </c>
      <c r="Q33" s="47">
        <f t="shared" si="4"/>
        <v>24741.190999999999</v>
      </c>
    </row>
    <row r="34" spans="1:33" s="46" customFormat="1" ht="12.95" customHeight="1" x14ac:dyDescent="0.2">
      <c r="A34" s="5" t="s">
        <v>36</v>
      </c>
      <c r="C34" s="48">
        <v>40010.455999999998</v>
      </c>
      <c r="D34" s="48"/>
      <c r="E34" s="46">
        <f t="shared" si="0"/>
        <v>-3762.9907172677331</v>
      </c>
      <c r="F34" s="46">
        <f t="shared" si="1"/>
        <v>-3763</v>
      </c>
      <c r="G34" s="46">
        <f t="shared" si="2"/>
        <v>1.0980279999785125E-2</v>
      </c>
      <c r="J34" s="46">
        <f t="shared" ref="J34:J44" si="5">+G34</f>
        <v>1.0980279999785125E-2</v>
      </c>
      <c r="O34" s="46">
        <f t="shared" ca="1" si="3"/>
        <v>0.18551550407346201</v>
      </c>
      <c r="Q34" s="47">
        <f t="shared" si="4"/>
        <v>24991.955999999998</v>
      </c>
      <c r="AC34" s="46">
        <v>8</v>
      </c>
      <c r="AE34" s="46" t="s">
        <v>35</v>
      </c>
      <c r="AG34" s="46" t="s">
        <v>33</v>
      </c>
    </row>
    <row r="35" spans="1:33" s="46" customFormat="1" ht="12.95" customHeight="1" x14ac:dyDescent="0.2">
      <c r="A35" s="5" t="s">
        <v>36</v>
      </c>
      <c r="C35" s="48">
        <v>40010.457000000002</v>
      </c>
      <c r="D35" s="48"/>
      <c r="E35" s="46">
        <f t="shared" si="0"/>
        <v>-3762.9898718674062</v>
      </c>
      <c r="F35" s="46">
        <f t="shared" si="1"/>
        <v>-3763</v>
      </c>
      <c r="G35" s="46">
        <f t="shared" si="2"/>
        <v>1.1980280003626831E-2</v>
      </c>
      <c r="J35" s="46">
        <f t="shared" si="5"/>
        <v>1.1980280003626831E-2</v>
      </c>
      <c r="O35" s="46">
        <f t="shared" ca="1" si="3"/>
        <v>0.18551550407346201</v>
      </c>
      <c r="Q35" s="47">
        <f t="shared" si="4"/>
        <v>24991.957000000002</v>
      </c>
      <c r="AC35" s="46">
        <v>7</v>
      </c>
      <c r="AE35" s="46" t="s">
        <v>31</v>
      </c>
      <c r="AG35" s="46" t="s">
        <v>33</v>
      </c>
    </row>
    <row r="36" spans="1:33" s="46" customFormat="1" ht="12.95" customHeight="1" x14ac:dyDescent="0.2">
      <c r="A36" s="5" t="s">
        <v>37</v>
      </c>
      <c r="C36" s="48">
        <v>40030.563999999998</v>
      </c>
      <c r="D36" s="48"/>
      <c r="E36" s="46">
        <f t="shared" si="0"/>
        <v>-3745.9914075540055</v>
      </c>
      <c r="F36" s="46">
        <f t="shared" si="1"/>
        <v>-3746</v>
      </c>
      <c r="G36" s="46">
        <f t="shared" si="2"/>
        <v>1.016375999461161E-2</v>
      </c>
      <c r="J36" s="46">
        <f t="shared" si="5"/>
        <v>1.016375999461161E-2</v>
      </c>
      <c r="O36" s="46">
        <f t="shared" ca="1" si="3"/>
        <v>0.18518803511878273</v>
      </c>
      <c r="Q36" s="47">
        <f t="shared" si="4"/>
        <v>25012.063999999998</v>
      </c>
      <c r="AC36" s="46">
        <v>10</v>
      </c>
      <c r="AE36" s="46" t="s">
        <v>31</v>
      </c>
      <c r="AG36" s="46" t="s">
        <v>33</v>
      </c>
    </row>
    <row r="37" spans="1:33" s="46" customFormat="1" ht="12.95" customHeight="1" x14ac:dyDescent="0.2">
      <c r="A37" s="4" t="s">
        <v>156</v>
      </c>
      <c r="B37" s="60"/>
      <c r="C37" s="48">
        <v>40055.399100000002</v>
      </c>
      <c r="D37" s="48"/>
      <c r="E37" s="46">
        <f t="shared" si="0"/>
        <v>-3724.9958059689916</v>
      </c>
      <c r="F37" s="46">
        <f t="shared" si="1"/>
        <v>-3725</v>
      </c>
      <c r="G37" s="46">
        <f t="shared" si="2"/>
        <v>4.960999998729676E-3</v>
      </c>
      <c r="J37" s="46">
        <f t="shared" si="5"/>
        <v>4.960999998729676E-3</v>
      </c>
      <c r="O37" s="46">
        <f t="shared" ca="1" si="3"/>
        <v>0.18478351464535536</v>
      </c>
      <c r="Q37" s="47">
        <f t="shared" si="4"/>
        <v>25036.899100000002</v>
      </c>
    </row>
    <row r="38" spans="1:33" s="46" customFormat="1" ht="12.95" customHeight="1" x14ac:dyDescent="0.2">
      <c r="A38" s="5" t="s">
        <v>37</v>
      </c>
      <c r="C38" s="48">
        <v>40062.497000000003</v>
      </c>
      <c r="D38" s="48"/>
      <c r="E38" s="46">
        <f t="shared" si="0"/>
        <v>-3718.9952390097178</v>
      </c>
      <c r="F38" s="46">
        <f t="shared" si="1"/>
        <v>-3719</v>
      </c>
      <c r="G38" s="46">
        <f t="shared" si="2"/>
        <v>5.6316400005016476E-3</v>
      </c>
      <c r="J38" s="46">
        <f t="shared" si="5"/>
        <v>5.6316400005016476E-3</v>
      </c>
      <c r="O38" s="46">
        <f t="shared" ca="1" si="3"/>
        <v>0.18466793736723325</v>
      </c>
      <c r="Q38" s="47">
        <f t="shared" si="4"/>
        <v>25043.997000000003</v>
      </c>
      <c r="AC38" s="46">
        <v>10</v>
      </c>
      <c r="AE38" s="46" t="s">
        <v>31</v>
      </c>
      <c r="AG38" s="46" t="s">
        <v>33</v>
      </c>
    </row>
    <row r="39" spans="1:33" s="46" customFormat="1" ht="12.95" customHeight="1" x14ac:dyDescent="0.2">
      <c r="A39" s="5" t="s">
        <v>37</v>
      </c>
      <c r="C39" s="48">
        <v>40068.411</v>
      </c>
      <c r="D39" s="48"/>
      <c r="E39" s="46">
        <f t="shared" si="0"/>
        <v>-3713.9955414939564</v>
      </c>
      <c r="F39" s="46">
        <f t="shared" si="1"/>
        <v>-3714</v>
      </c>
      <c r="G39" s="46">
        <f t="shared" si="2"/>
        <v>5.2738399972440675E-3</v>
      </c>
      <c r="J39" s="46">
        <f t="shared" si="5"/>
        <v>5.2738399972440675E-3</v>
      </c>
      <c r="O39" s="46">
        <f t="shared" ca="1" si="3"/>
        <v>0.1845716229687982</v>
      </c>
      <c r="Q39" s="47">
        <f t="shared" si="4"/>
        <v>25049.911</v>
      </c>
      <c r="AC39" s="46">
        <v>7</v>
      </c>
      <c r="AE39" s="46" t="s">
        <v>35</v>
      </c>
      <c r="AG39" s="46" t="s">
        <v>33</v>
      </c>
    </row>
    <row r="40" spans="1:33" s="46" customFormat="1" ht="12.95" customHeight="1" x14ac:dyDescent="0.2">
      <c r="A40" s="5" t="s">
        <v>37</v>
      </c>
      <c r="C40" s="48">
        <v>40068.425000000003</v>
      </c>
      <c r="D40" s="48"/>
      <c r="E40" s="46">
        <f t="shared" si="0"/>
        <v>-3713.9837058894186</v>
      </c>
      <c r="F40" s="46">
        <f t="shared" si="1"/>
        <v>-3714</v>
      </c>
      <c r="G40" s="46">
        <f t="shared" si="2"/>
        <v>1.9273840000096243E-2</v>
      </c>
      <c r="J40" s="46">
        <f t="shared" si="5"/>
        <v>1.9273840000096243E-2</v>
      </c>
      <c r="O40" s="46">
        <f t="shared" ca="1" si="3"/>
        <v>0.1845716229687982</v>
      </c>
      <c r="Q40" s="47">
        <f t="shared" si="4"/>
        <v>25049.925000000003</v>
      </c>
      <c r="AC40" s="46">
        <v>10</v>
      </c>
      <c r="AE40" s="46" t="s">
        <v>38</v>
      </c>
      <c r="AG40" s="46" t="s">
        <v>33</v>
      </c>
    </row>
    <row r="41" spans="1:33" s="46" customFormat="1" ht="12.95" customHeight="1" x14ac:dyDescent="0.2">
      <c r="A41" s="5" t="s">
        <v>37</v>
      </c>
      <c r="C41" s="48">
        <v>40081.432000000001</v>
      </c>
      <c r="D41" s="48"/>
      <c r="E41" s="46">
        <f t="shared" si="0"/>
        <v>-3702.9875838759708</v>
      </c>
      <c r="F41" s="46">
        <f t="shared" si="1"/>
        <v>-3703</v>
      </c>
      <c r="G41" s="46">
        <f t="shared" si="2"/>
        <v>1.4686679998703767E-2</v>
      </c>
      <c r="J41" s="46">
        <f t="shared" si="5"/>
        <v>1.4686679998703767E-2</v>
      </c>
      <c r="O41" s="46">
        <f t="shared" ca="1" si="3"/>
        <v>0.18435973129224098</v>
      </c>
      <c r="Q41" s="47">
        <f t="shared" si="4"/>
        <v>25062.932000000001</v>
      </c>
      <c r="AC41" s="46">
        <v>4</v>
      </c>
      <c r="AE41" s="46" t="s">
        <v>31</v>
      </c>
      <c r="AG41" s="46" t="s">
        <v>33</v>
      </c>
    </row>
    <row r="42" spans="1:33" s="46" customFormat="1" ht="12.95" customHeight="1" x14ac:dyDescent="0.2">
      <c r="A42" s="4" t="s">
        <v>156</v>
      </c>
      <c r="B42" s="60"/>
      <c r="C42" s="48">
        <v>40087.3367</v>
      </c>
      <c r="D42" s="48"/>
      <c r="E42" s="46">
        <f t="shared" si="0"/>
        <v>-3697.9957485832197</v>
      </c>
      <c r="F42" s="46">
        <f t="shared" si="1"/>
        <v>-3698</v>
      </c>
      <c r="G42" s="46">
        <f t="shared" si="2"/>
        <v>5.0288799975533038E-3</v>
      </c>
      <c r="J42" s="46">
        <f t="shared" si="5"/>
        <v>5.0288799975533038E-3</v>
      </c>
      <c r="O42" s="46">
        <f t="shared" ca="1" si="3"/>
        <v>0.1842634168938059</v>
      </c>
      <c r="Q42" s="47">
        <f t="shared" si="4"/>
        <v>25068.8367</v>
      </c>
    </row>
    <row r="43" spans="1:33" s="46" customFormat="1" ht="12.95" customHeight="1" x14ac:dyDescent="0.2">
      <c r="A43" s="5" t="s">
        <v>39</v>
      </c>
      <c r="C43" s="48">
        <v>40094.447</v>
      </c>
      <c r="D43" s="48"/>
      <c r="E43" s="46">
        <f t="shared" si="0"/>
        <v>-3691.9846986599296</v>
      </c>
      <c r="F43" s="46">
        <f t="shared" si="1"/>
        <v>-3692</v>
      </c>
      <c r="G43" s="46">
        <f t="shared" si="2"/>
        <v>1.8099519998941105E-2</v>
      </c>
      <c r="J43" s="46">
        <f t="shared" si="5"/>
        <v>1.8099519998941105E-2</v>
      </c>
      <c r="O43" s="46">
        <f t="shared" ca="1" si="3"/>
        <v>0.18414783961568382</v>
      </c>
      <c r="Q43" s="47">
        <f t="shared" si="4"/>
        <v>25075.947</v>
      </c>
      <c r="AC43" s="46">
        <v>14</v>
      </c>
      <c r="AE43" s="46" t="s">
        <v>38</v>
      </c>
      <c r="AG43" s="46" t="s">
        <v>33</v>
      </c>
    </row>
    <row r="44" spans="1:33" s="46" customFormat="1" ht="12.95" customHeight="1" x14ac:dyDescent="0.2">
      <c r="A44" s="5" t="s">
        <v>39</v>
      </c>
      <c r="C44" s="48">
        <v>40107.451000000001</v>
      </c>
      <c r="D44" s="48"/>
      <c r="E44" s="46">
        <f t="shared" si="0"/>
        <v>-3680.9911128474505</v>
      </c>
      <c r="F44" s="46">
        <f t="shared" si="1"/>
        <v>-3681</v>
      </c>
      <c r="G44" s="46">
        <f t="shared" si="2"/>
        <v>1.0512360000575427E-2</v>
      </c>
      <c r="J44" s="46">
        <f t="shared" si="5"/>
        <v>1.0512360000575427E-2</v>
      </c>
      <c r="O44" s="46">
        <f t="shared" ca="1" si="3"/>
        <v>0.1839359479391266</v>
      </c>
      <c r="Q44" s="47">
        <f t="shared" si="4"/>
        <v>25088.951000000001</v>
      </c>
      <c r="AC44" s="46">
        <v>5</v>
      </c>
      <c r="AE44" s="46" t="s">
        <v>31</v>
      </c>
      <c r="AG44" s="46" t="s">
        <v>33</v>
      </c>
    </row>
    <row r="45" spans="1:33" s="46" customFormat="1" ht="12.95" customHeight="1" x14ac:dyDescent="0.2">
      <c r="A45" s="5" t="s">
        <v>41</v>
      </c>
      <c r="C45" s="48">
        <v>40107.451000000001</v>
      </c>
      <c r="D45" s="48"/>
      <c r="E45" s="46">
        <f t="shared" si="0"/>
        <v>-3680.9911128474505</v>
      </c>
      <c r="F45" s="46">
        <f t="shared" si="1"/>
        <v>-3681</v>
      </c>
      <c r="G45" s="46">
        <f t="shared" si="2"/>
        <v>1.0512360000575427E-2</v>
      </c>
      <c r="I45" s="46">
        <f>+G45</f>
        <v>1.0512360000575427E-2</v>
      </c>
      <c r="O45" s="46">
        <f t="shared" ca="1" si="3"/>
        <v>0.1839359479391266</v>
      </c>
      <c r="Q45" s="47">
        <f t="shared" si="4"/>
        <v>25088.951000000001</v>
      </c>
      <c r="AB45" s="46" t="s">
        <v>40</v>
      </c>
      <c r="AG45" s="46" t="s">
        <v>42</v>
      </c>
    </row>
    <row r="46" spans="1:33" s="46" customFormat="1" ht="12.95" customHeight="1" x14ac:dyDescent="0.2">
      <c r="A46" s="5" t="s">
        <v>43</v>
      </c>
      <c r="C46" s="48">
        <v>40315.635999999999</v>
      </c>
      <c r="D46" s="48"/>
      <c r="E46" s="46">
        <f t="shared" si="0"/>
        <v>-3504.9914464086046</v>
      </c>
      <c r="F46" s="46">
        <f t="shared" si="1"/>
        <v>-3505</v>
      </c>
      <c r="G46" s="46">
        <f t="shared" si="2"/>
        <v>1.0117799996805843E-2</v>
      </c>
      <c r="J46" s="46">
        <f t="shared" ref="J46:J75" si="6">+G46</f>
        <v>1.0117799996805843E-2</v>
      </c>
      <c r="O46" s="46">
        <f t="shared" ca="1" si="3"/>
        <v>0.1805456811142116</v>
      </c>
      <c r="Q46" s="47">
        <f t="shared" si="4"/>
        <v>25297.135999999999</v>
      </c>
      <c r="AC46" s="46">
        <v>11</v>
      </c>
      <c r="AE46" s="46" t="s">
        <v>31</v>
      </c>
      <c r="AG46" s="46" t="s">
        <v>33</v>
      </c>
    </row>
    <row r="47" spans="1:33" s="46" customFormat="1" ht="12.95" customHeight="1" x14ac:dyDescent="0.2">
      <c r="A47" s="5" t="s">
        <v>44</v>
      </c>
      <c r="C47" s="48">
        <v>40417.370000000003</v>
      </c>
      <c r="D47" s="48"/>
      <c r="E47" s="46">
        <f t="shared" si="0"/>
        <v>-3418.9854898531826</v>
      </c>
      <c r="F47" s="46">
        <f t="shared" si="1"/>
        <v>-3419</v>
      </c>
      <c r="G47" s="46">
        <f t="shared" si="2"/>
        <v>1.7163640004582703E-2</v>
      </c>
      <c r="J47" s="46">
        <f t="shared" si="6"/>
        <v>1.7163640004582703E-2</v>
      </c>
      <c r="O47" s="46">
        <f t="shared" ca="1" si="3"/>
        <v>0.17888907346112815</v>
      </c>
      <c r="Q47" s="47">
        <f t="shared" si="4"/>
        <v>25398.870000000003</v>
      </c>
      <c r="AC47" s="46">
        <v>17</v>
      </c>
      <c r="AE47" s="46" t="s">
        <v>31</v>
      </c>
      <c r="AG47" s="46" t="s">
        <v>33</v>
      </c>
    </row>
    <row r="48" spans="1:33" s="46" customFormat="1" ht="12.95" customHeight="1" x14ac:dyDescent="0.2">
      <c r="A48" s="5" t="s">
        <v>44</v>
      </c>
      <c r="C48" s="48">
        <v>40418.544999999998</v>
      </c>
      <c r="D48" s="48"/>
      <c r="E48" s="46">
        <f t="shared" si="0"/>
        <v>-3417.9921444725601</v>
      </c>
      <c r="F48" s="46">
        <f t="shared" si="1"/>
        <v>-3418</v>
      </c>
      <c r="G48" s="46">
        <f t="shared" si="2"/>
        <v>9.2920799943385646E-3</v>
      </c>
      <c r="J48" s="46">
        <f t="shared" si="6"/>
        <v>9.2920799943385646E-3</v>
      </c>
      <c r="O48" s="46">
        <f t="shared" ca="1" si="3"/>
        <v>0.17886981058144114</v>
      </c>
      <c r="Q48" s="47">
        <f t="shared" si="4"/>
        <v>25400.044999999998</v>
      </c>
      <c r="AC48" s="46">
        <v>6</v>
      </c>
      <c r="AE48" s="46" t="s">
        <v>35</v>
      </c>
      <c r="AG48" s="46" t="s">
        <v>33</v>
      </c>
    </row>
    <row r="49" spans="1:33" s="46" customFormat="1" ht="12.95" customHeight="1" x14ac:dyDescent="0.2">
      <c r="A49" s="5" t="s">
        <v>45</v>
      </c>
      <c r="C49" s="48">
        <v>40443.387000000002</v>
      </c>
      <c r="D49" s="48"/>
      <c r="E49" s="46">
        <f t="shared" si="0"/>
        <v>-3396.990709625311</v>
      </c>
      <c r="F49" s="46">
        <f t="shared" si="1"/>
        <v>-3397</v>
      </c>
      <c r="G49" s="46">
        <f t="shared" si="2"/>
        <v>1.0989319998770952E-2</v>
      </c>
      <c r="J49" s="46">
        <f t="shared" si="6"/>
        <v>1.0989319998770952E-2</v>
      </c>
      <c r="O49" s="46">
        <f t="shared" ca="1" si="3"/>
        <v>0.17846529010801376</v>
      </c>
      <c r="Q49" s="47">
        <f t="shared" si="4"/>
        <v>25424.887000000002</v>
      </c>
      <c r="AC49" s="46">
        <v>17</v>
      </c>
      <c r="AE49" s="46" t="s">
        <v>31</v>
      </c>
      <c r="AG49" s="46" t="s">
        <v>33</v>
      </c>
    </row>
    <row r="50" spans="1:33" s="46" customFormat="1" ht="12.95" customHeight="1" x14ac:dyDescent="0.2">
      <c r="A50" s="5" t="s">
        <v>45</v>
      </c>
      <c r="C50" s="48">
        <v>40507.25</v>
      </c>
      <c r="D50" s="48"/>
      <c r="E50" s="46">
        <f t="shared" si="0"/>
        <v>-3343.0009087377171</v>
      </c>
      <c r="F50" s="46">
        <f t="shared" si="1"/>
        <v>-3343</v>
      </c>
      <c r="G50" s="46">
        <f t="shared" si="2"/>
        <v>-1.0749200009740889E-3</v>
      </c>
      <c r="J50" s="46">
        <f t="shared" si="6"/>
        <v>-1.0749200009740889E-3</v>
      </c>
      <c r="O50" s="46">
        <f t="shared" ca="1" si="3"/>
        <v>0.17742509460491485</v>
      </c>
      <c r="Q50" s="47">
        <f t="shared" si="4"/>
        <v>25488.75</v>
      </c>
      <c r="AC50" s="46">
        <v>12</v>
      </c>
      <c r="AE50" s="46" t="s">
        <v>31</v>
      </c>
      <c r="AG50" s="46" t="s">
        <v>33</v>
      </c>
    </row>
    <row r="51" spans="1:33" s="46" customFormat="1" ht="12.95" customHeight="1" x14ac:dyDescent="0.2">
      <c r="A51" s="5" t="s">
        <v>46</v>
      </c>
      <c r="C51" s="48">
        <v>40507.252</v>
      </c>
      <c r="D51" s="48"/>
      <c r="E51" s="46">
        <f t="shared" si="0"/>
        <v>-3342.9992179370688</v>
      </c>
      <c r="F51" s="46">
        <f t="shared" si="1"/>
        <v>-3343</v>
      </c>
      <c r="G51" s="46">
        <f t="shared" si="2"/>
        <v>9.2507999943336472E-4</v>
      </c>
      <c r="J51" s="46">
        <f t="shared" si="6"/>
        <v>9.2507999943336472E-4</v>
      </c>
      <c r="O51" s="46">
        <f t="shared" ca="1" si="3"/>
        <v>0.17742509460491485</v>
      </c>
      <c r="Q51" s="47">
        <f t="shared" si="4"/>
        <v>25488.752</v>
      </c>
      <c r="AC51" s="46">
        <v>9</v>
      </c>
      <c r="AE51" s="46" t="s">
        <v>35</v>
      </c>
      <c r="AG51" s="46" t="s">
        <v>33</v>
      </c>
    </row>
    <row r="52" spans="1:33" s="46" customFormat="1" ht="12.95" customHeight="1" x14ac:dyDescent="0.2">
      <c r="A52" s="5" t="s">
        <v>46</v>
      </c>
      <c r="C52" s="48">
        <v>40507.252999999997</v>
      </c>
      <c r="D52" s="48"/>
      <c r="E52" s="46">
        <f t="shared" si="0"/>
        <v>-3342.9983725367479</v>
      </c>
      <c r="F52" s="46">
        <f t="shared" si="1"/>
        <v>-3343</v>
      </c>
      <c r="G52" s="46">
        <f t="shared" si="2"/>
        <v>1.9250799959991127E-3</v>
      </c>
      <c r="J52" s="46">
        <f t="shared" si="6"/>
        <v>1.9250799959991127E-3</v>
      </c>
      <c r="O52" s="46">
        <f t="shared" ca="1" si="3"/>
        <v>0.17742509460491485</v>
      </c>
      <c r="Q52" s="47">
        <f t="shared" si="4"/>
        <v>25488.752999999997</v>
      </c>
      <c r="AC52" s="46">
        <v>13</v>
      </c>
      <c r="AE52" s="46" t="s">
        <v>38</v>
      </c>
      <c r="AG52" s="46" t="s">
        <v>33</v>
      </c>
    </row>
    <row r="53" spans="1:33" s="46" customFormat="1" ht="12.95" customHeight="1" x14ac:dyDescent="0.2">
      <c r="A53" s="5" t="s">
        <v>46</v>
      </c>
      <c r="C53" s="48">
        <v>40520.269</v>
      </c>
      <c r="D53" s="48"/>
      <c r="E53" s="46">
        <f t="shared" si="0"/>
        <v>-3331.9946419203793</v>
      </c>
      <c r="F53" s="46">
        <f t="shared" si="1"/>
        <v>-3332</v>
      </c>
      <c r="G53" s="46">
        <f t="shared" si="2"/>
        <v>6.3379200000781566E-3</v>
      </c>
      <c r="J53" s="46">
        <f t="shared" si="6"/>
        <v>6.3379200000781566E-3</v>
      </c>
      <c r="O53" s="46">
        <f t="shared" ca="1" si="3"/>
        <v>0.17721320292835765</v>
      </c>
      <c r="Q53" s="47">
        <f t="shared" si="4"/>
        <v>25501.769</v>
      </c>
      <c r="AC53" s="46">
        <v>13</v>
      </c>
      <c r="AE53" s="46" t="s">
        <v>31</v>
      </c>
      <c r="AG53" s="46" t="s">
        <v>33</v>
      </c>
    </row>
    <row r="54" spans="1:33" s="46" customFormat="1" ht="12.95" customHeight="1" x14ac:dyDescent="0.2">
      <c r="A54" s="5" t="s">
        <v>46</v>
      </c>
      <c r="C54" s="48">
        <v>40520.275999999998</v>
      </c>
      <c r="D54" s="48"/>
      <c r="E54" s="46">
        <f t="shared" si="0"/>
        <v>-3331.9887241181136</v>
      </c>
      <c r="F54" s="46">
        <f t="shared" si="1"/>
        <v>-3332</v>
      </c>
      <c r="G54" s="46">
        <f t="shared" si="2"/>
        <v>1.3337919997866265E-2</v>
      </c>
      <c r="J54" s="46">
        <f t="shared" si="6"/>
        <v>1.3337919997866265E-2</v>
      </c>
      <c r="O54" s="46">
        <f t="shared" ca="1" si="3"/>
        <v>0.17721320292835765</v>
      </c>
      <c r="Q54" s="47">
        <f t="shared" si="4"/>
        <v>25501.775999999998</v>
      </c>
      <c r="AC54" s="46">
        <v>12</v>
      </c>
      <c r="AE54" s="46" t="s">
        <v>38</v>
      </c>
      <c r="AG54" s="46" t="s">
        <v>33</v>
      </c>
    </row>
    <row r="55" spans="1:33" s="46" customFormat="1" ht="12.95" customHeight="1" x14ac:dyDescent="0.2">
      <c r="A55" s="5" t="s">
        <v>47</v>
      </c>
      <c r="C55" s="48">
        <v>40780.485999999997</v>
      </c>
      <c r="D55" s="48"/>
      <c r="E55" s="46">
        <f t="shared" si="0"/>
        <v>-3112.007105826438</v>
      </c>
      <c r="F55" s="46">
        <f t="shared" si="1"/>
        <v>-3112</v>
      </c>
      <c r="G55" s="46">
        <f t="shared" si="2"/>
        <v>-8.4052800011704676E-3</v>
      </c>
      <c r="J55" s="46">
        <f t="shared" si="6"/>
        <v>-8.4052800011704676E-3</v>
      </c>
      <c r="O55" s="46">
        <f t="shared" ca="1" si="3"/>
        <v>0.17297536939721389</v>
      </c>
      <c r="Q55" s="47">
        <f t="shared" si="4"/>
        <v>25761.985999999997</v>
      </c>
      <c r="AC55" s="46">
        <v>9</v>
      </c>
      <c r="AE55" s="46" t="s">
        <v>35</v>
      </c>
      <c r="AG55" s="46" t="s">
        <v>33</v>
      </c>
    </row>
    <row r="56" spans="1:33" s="46" customFormat="1" ht="12.95" customHeight="1" x14ac:dyDescent="0.2">
      <c r="A56" s="5" t="s">
        <v>47</v>
      </c>
      <c r="C56" s="48">
        <v>40780.499000000003</v>
      </c>
      <c r="D56" s="48"/>
      <c r="E56" s="46">
        <f t="shared" si="0"/>
        <v>-3111.9961156222216</v>
      </c>
      <c r="F56" s="46">
        <f t="shared" si="1"/>
        <v>-3112</v>
      </c>
      <c r="G56" s="46">
        <f t="shared" si="2"/>
        <v>4.5947200051159598E-3</v>
      </c>
      <c r="J56" s="46">
        <f t="shared" si="6"/>
        <v>4.5947200051159598E-3</v>
      </c>
      <c r="O56" s="46">
        <f t="shared" ca="1" si="3"/>
        <v>0.17297536939721389</v>
      </c>
      <c r="Q56" s="47">
        <f t="shared" si="4"/>
        <v>25761.999000000003</v>
      </c>
      <c r="AC56" s="46">
        <v>10</v>
      </c>
      <c r="AE56" s="46" t="s">
        <v>31</v>
      </c>
      <c r="AG56" s="46" t="s">
        <v>33</v>
      </c>
    </row>
    <row r="57" spans="1:33" s="46" customFormat="1" ht="12.95" customHeight="1" x14ac:dyDescent="0.2">
      <c r="A57" s="5" t="s">
        <v>47</v>
      </c>
      <c r="C57" s="48">
        <v>40786.406000000003</v>
      </c>
      <c r="D57" s="48"/>
      <c r="E57" s="46">
        <f t="shared" si="0"/>
        <v>-3107.0023359087254</v>
      </c>
      <c r="F57" s="46">
        <f t="shared" si="1"/>
        <v>-3107</v>
      </c>
      <c r="G57" s="46">
        <f t="shared" si="2"/>
        <v>-2.7630799959297292E-3</v>
      </c>
      <c r="J57" s="46">
        <f t="shared" si="6"/>
        <v>-2.7630799959297292E-3</v>
      </c>
      <c r="O57" s="46">
        <f t="shared" ca="1" si="3"/>
        <v>0.17287905499877881</v>
      </c>
      <c r="Q57" s="47">
        <f t="shared" si="4"/>
        <v>25767.906000000003</v>
      </c>
      <c r="AC57" s="46">
        <v>6</v>
      </c>
      <c r="AE57" s="46" t="s">
        <v>31</v>
      </c>
      <c r="AG57" s="46" t="s">
        <v>33</v>
      </c>
    </row>
    <row r="58" spans="1:33" s="46" customFormat="1" ht="12.95" customHeight="1" x14ac:dyDescent="0.2">
      <c r="A58" s="5" t="s">
        <v>47</v>
      </c>
      <c r="C58" s="48">
        <v>40805.341</v>
      </c>
      <c r="D58" s="48"/>
      <c r="E58" s="46">
        <f t="shared" si="0"/>
        <v>-3090.9946807749784</v>
      </c>
      <c r="F58" s="46">
        <f t="shared" si="1"/>
        <v>-3091</v>
      </c>
      <c r="G58" s="46">
        <f t="shared" si="2"/>
        <v>6.2919600022723898E-3</v>
      </c>
      <c r="J58" s="46">
        <f t="shared" si="6"/>
        <v>6.2919600022723898E-3</v>
      </c>
      <c r="O58" s="46">
        <f t="shared" ca="1" si="3"/>
        <v>0.17257084892378655</v>
      </c>
      <c r="Q58" s="47">
        <f t="shared" si="4"/>
        <v>25786.841</v>
      </c>
      <c r="AC58" s="46">
        <v>7</v>
      </c>
      <c r="AE58" s="46" t="s">
        <v>35</v>
      </c>
      <c r="AG58" s="46" t="s">
        <v>33</v>
      </c>
    </row>
    <row r="59" spans="1:33" s="46" customFormat="1" ht="12.95" customHeight="1" x14ac:dyDescent="0.2">
      <c r="A59" s="6" t="s">
        <v>157</v>
      </c>
      <c r="B59" s="60"/>
      <c r="C59" s="48">
        <v>40818.349199999997</v>
      </c>
      <c r="D59" s="48"/>
      <c r="E59" s="46">
        <f t="shared" si="0"/>
        <v>-3079.9975442811424</v>
      </c>
      <c r="F59" s="46">
        <f t="shared" si="1"/>
        <v>-3080</v>
      </c>
      <c r="G59" s="46">
        <f t="shared" si="2"/>
        <v>2.9047999996691942E-3</v>
      </c>
      <c r="J59" s="46">
        <f t="shared" si="6"/>
        <v>2.9047999996691942E-3</v>
      </c>
      <c r="O59" s="46">
        <f t="shared" ca="1" si="3"/>
        <v>0.17235895724722936</v>
      </c>
      <c r="Q59" s="47">
        <f t="shared" si="4"/>
        <v>25799.849199999997</v>
      </c>
    </row>
    <row r="60" spans="1:33" s="46" customFormat="1" ht="12.95" customHeight="1" x14ac:dyDescent="0.2">
      <c r="A60" s="5" t="s">
        <v>48</v>
      </c>
      <c r="C60" s="48">
        <v>40844.373</v>
      </c>
      <c r="D60" s="48"/>
      <c r="E60" s="46">
        <f t="shared" si="0"/>
        <v>-3057.9970153310655</v>
      </c>
      <c r="F60" s="46">
        <f t="shared" si="1"/>
        <v>-3058</v>
      </c>
      <c r="G60" s="46">
        <f t="shared" si="2"/>
        <v>3.5304799966979772E-3</v>
      </c>
      <c r="J60" s="46">
        <f t="shared" si="6"/>
        <v>3.5304799966979772E-3</v>
      </c>
      <c r="O60" s="46">
        <f t="shared" ca="1" si="3"/>
        <v>0.17193517389411497</v>
      </c>
      <c r="Q60" s="47">
        <f t="shared" si="4"/>
        <v>25825.873</v>
      </c>
      <c r="AC60" s="46">
        <v>14</v>
      </c>
      <c r="AE60" s="46" t="s">
        <v>31</v>
      </c>
      <c r="AG60" s="46" t="s">
        <v>33</v>
      </c>
    </row>
    <row r="61" spans="1:33" s="46" customFormat="1" ht="12.95" customHeight="1" x14ac:dyDescent="0.2">
      <c r="A61" s="5" t="s">
        <v>48</v>
      </c>
      <c r="C61" s="48">
        <v>40857.375999999997</v>
      </c>
      <c r="D61" s="48"/>
      <c r="E61" s="46">
        <f t="shared" si="0"/>
        <v>-3047.0042749189138</v>
      </c>
      <c r="F61" s="46">
        <f t="shared" si="1"/>
        <v>-3047</v>
      </c>
      <c r="G61" s="46">
        <f t="shared" si="2"/>
        <v>-5.0566800055094063E-3</v>
      </c>
      <c r="J61" s="46">
        <f t="shared" si="6"/>
        <v>-5.0566800055094063E-3</v>
      </c>
      <c r="O61" s="46">
        <f t="shared" ca="1" si="3"/>
        <v>0.17172328221755778</v>
      </c>
      <c r="Q61" s="47">
        <f t="shared" si="4"/>
        <v>25838.875999999997</v>
      </c>
      <c r="AC61" s="46">
        <v>11</v>
      </c>
      <c r="AE61" s="46" t="s">
        <v>31</v>
      </c>
      <c r="AG61" s="46" t="s">
        <v>33</v>
      </c>
    </row>
    <row r="62" spans="1:33" s="46" customFormat="1" ht="12.95" customHeight="1" x14ac:dyDescent="0.2">
      <c r="A62" s="5" t="s">
        <v>49</v>
      </c>
      <c r="C62" s="48">
        <v>40876.296999999999</v>
      </c>
      <c r="D62" s="48"/>
      <c r="E62" s="46">
        <f t="shared" si="0"/>
        <v>-3031.0084553896977</v>
      </c>
      <c r="F62" s="46">
        <f t="shared" si="1"/>
        <v>-3031</v>
      </c>
      <c r="G62" s="46">
        <f t="shared" si="2"/>
        <v>-1.0001640002883505E-2</v>
      </c>
      <c r="J62" s="46">
        <f t="shared" si="6"/>
        <v>-1.0001640002883505E-2</v>
      </c>
      <c r="O62" s="46">
        <f t="shared" ca="1" si="3"/>
        <v>0.17141507614256551</v>
      </c>
      <c r="Q62" s="47">
        <f t="shared" si="4"/>
        <v>25857.796999999999</v>
      </c>
      <c r="AC62" s="46">
        <v>16</v>
      </c>
      <c r="AE62" s="46" t="s">
        <v>38</v>
      </c>
      <c r="AG62" s="46" t="s">
        <v>33</v>
      </c>
    </row>
    <row r="63" spans="1:33" s="46" customFormat="1" ht="12.95" customHeight="1" x14ac:dyDescent="0.2">
      <c r="A63" s="5" t="s">
        <v>49</v>
      </c>
      <c r="C63" s="48">
        <v>40876.302000000003</v>
      </c>
      <c r="D63" s="48"/>
      <c r="E63" s="46">
        <f t="shared" si="0"/>
        <v>-3031.0042283880744</v>
      </c>
      <c r="F63" s="46">
        <f t="shared" si="1"/>
        <v>-3031</v>
      </c>
      <c r="G63" s="46">
        <f t="shared" si="2"/>
        <v>-5.0016399982268922E-3</v>
      </c>
      <c r="J63" s="46">
        <f t="shared" si="6"/>
        <v>-5.0016399982268922E-3</v>
      </c>
      <c r="O63" s="46">
        <f t="shared" ca="1" si="3"/>
        <v>0.17141507614256551</v>
      </c>
      <c r="Q63" s="47">
        <f t="shared" si="4"/>
        <v>25857.802000000003</v>
      </c>
      <c r="AC63" s="46">
        <v>6</v>
      </c>
      <c r="AE63" s="46" t="s">
        <v>31</v>
      </c>
      <c r="AG63" s="46" t="s">
        <v>33</v>
      </c>
    </row>
    <row r="64" spans="1:33" s="46" customFormat="1" ht="12.95" customHeight="1" x14ac:dyDescent="0.2">
      <c r="A64" s="6" t="s">
        <v>158</v>
      </c>
      <c r="B64" s="19" t="s">
        <v>18</v>
      </c>
      <c r="C64" s="6">
        <v>41000.466899999999</v>
      </c>
      <c r="D64" s="6" t="s">
        <v>170</v>
      </c>
      <c r="E64" s="46">
        <f t="shared" si="0"/>
        <v>-2926.0351817064579</v>
      </c>
      <c r="F64" s="46">
        <f t="shared" si="1"/>
        <v>-2926</v>
      </c>
      <c r="G64" s="46">
        <f t="shared" si="2"/>
        <v>-4.1615440000896342E-2</v>
      </c>
      <c r="J64" s="46">
        <f t="shared" si="6"/>
        <v>-4.1615440000896342E-2</v>
      </c>
      <c r="O64" s="46">
        <f t="shared" ca="1" si="3"/>
        <v>0.16939247377542871</v>
      </c>
      <c r="Q64" s="47">
        <f t="shared" si="4"/>
        <v>25981.966899999999</v>
      </c>
    </row>
    <row r="65" spans="1:33" s="46" customFormat="1" ht="12.95" customHeight="1" x14ac:dyDescent="0.2">
      <c r="A65" s="5" t="s">
        <v>51</v>
      </c>
      <c r="C65" s="48">
        <v>41136.542000000001</v>
      </c>
      <c r="D65" s="48"/>
      <c r="E65" s="46">
        <f t="shared" si="0"/>
        <v>-2810.9972480866813</v>
      </c>
      <c r="F65" s="46">
        <f t="shared" si="1"/>
        <v>-2811</v>
      </c>
      <c r="G65" s="46">
        <f t="shared" si="2"/>
        <v>3.2551600015722215E-3</v>
      </c>
      <c r="J65" s="46">
        <f t="shared" si="6"/>
        <v>3.2551600015722215E-3</v>
      </c>
      <c r="O65" s="46">
        <f t="shared" ca="1" si="3"/>
        <v>0.16717724261142175</v>
      </c>
      <c r="Q65" s="47">
        <f t="shared" si="4"/>
        <v>26118.042000000001</v>
      </c>
      <c r="AC65" s="46">
        <v>8</v>
      </c>
      <c r="AE65" s="46" t="s">
        <v>50</v>
      </c>
      <c r="AG65" s="46" t="s">
        <v>33</v>
      </c>
    </row>
    <row r="66" spans="1:33" s="46" customFormat="1" ht="12.95" customHeight="1" x14ac:dyDescent="0.2">
      <c r="A66" s="5" t="s">
        <v>51</v>
      </c>
      <c r="C66" s="48">
        <v>41142.455999999998</v>
      </c>
      <c r="D66" s="48"/>
      <c r="E66" s="46">
        <f t="shared" si="0"/>
        <v>-2805.9975505709194</v>
      </c>
      <c r="F66" s="46">
        <f t="shared" si="1"/>
        <v>-2806</v>
      </c>
      <c r="G66" s="46">
        <f t="shared" si="2"/>
        <v>2.8973599983146414E-3</v>
      </c>
      <c r="J66" s="46">
        <f t="shared" si="6"/>
        <v>2.8973599983146414E-3</v>
      </c>
      <c r="O66" s="46">
        <f t="shared" ca="1" si="3"/>
        <v>0.16708092821298667</v>
      </c>
      <c r="Q66" s="47">
        <f t="shared" si="4"/>
        <v>26123.955999999998</v>
      </c>
      <c r="AC66" s="46">
        <v>12</v>
      </c>
      <c r="AE66" s="46" t="s">
        <v>31</v>
      </c>
      <c r="AG66" s="46" t="s">
        <v>33</v>
      </c>
    </row>
    <row r="67" spans="1:33" s="46" customFormat="1" ht="12.95" customHeight="1" x14ac:dyDescent="0.2">
      <c r="A67" s="5" t="s">
        <v>51</v>
      </c>
      <c r="C67" s="48">
        <v>41148.370999999999</v>
      </c>
      <c r="D67" s="48"/>
      <c r="E67" s="46">
        <f t="shared" si="0"/>
        <v>-2800.9970076548307</v>
      </c>
      <c r="F67" s="46">
        <f t="shared" si="1"/>
        <v>-2801</v>
      </c>
      <c r="G67" s="46">
        <f t="shared" si="2"/>
        <v>3.5395599988987669E-3</v>
      </c>
      <c r="J67" s="46">
        <f t="shared" si="6"/>
        <v>3.5395599988987669E-3</v>
      </c>
      <c r="O67" s="46">
        <f t="shared" ca="1" si="3"/>
        <v>0.1669846138145516</v>
      </c>
      <c r="Q67" s="47">
        <f t="shared" si="4"/>
        <v>26129.870999999999</v>
      </c>
      <c r="AC67" s="46">
        <v>10</v>
      </c>
      <c r="AE67" s="46" t="s">
        <v>31</v>
      </c>
      <c r="AG67" s="46" t="s">
        <v>33</v>
      </c>
    </row>
    <row r="68" spans="1:33" s="46" customFormat="1" ht="12.95" customHeight="1" x14ac:dyDescent="0.2">
      <c r="A68" s="6" t="s">
        <v>158</v>
      </c>
      <c r="B68" s="60"/>
      <c r="C68" s="48">
        <v>41155.466899999999</v>
      </c>
      <c r="D68" s="48"/>
      <c r="E68" s="46">
        <f t="shared" si="0"/>
        <v>-2794.9981314962051</v>
      </c>
      <c r="F68" s="46">
        <f t="shared" si="1"/>
        <v>-2795</v>
      </c>
      <c r="G68" s="46">
        <f t="shared" si="2"/>
        <v>2.2102000002632849E-3</v>
      </c>
      <c r="J68" s="46">
        <f t="shared" si="6"/>
        <v>2.2102000002632849E-3</v>
      </c>
      <c r="O68" s="46">
        <f t="shared" ca="1" si="3"/>
        <v>0.16686903653642948</v>
      </c>
      <c r="Q68" s="47">
        <f t="shared" si="4"/>
        <v>26136.966899999999</v>
      </c>
    </row>
    <row r="69" spans="1:33" s="46" customFormat="1" ht="12.95" customHeight="1" x14ac:dyDescent="0.2">
      <c r="A69" s="5" t="s">
        <v>51</v>
      </c>
      <c r="C69" s="48">
        <v>41155.470999999998</v>
      </c>
      <c r="D69" s="48"/>
      <c r="E69" s="46">
        <f t="shared" si="0"/>
        <v>-2794.9946653548786</v>
      </c>
      <c r="F69" s="46">
        <f t="shared" si="1"/>
        <v>-2795</v>
      </c>
      <c r="G69" s="46">
        <f t="shared" si="2"/>
        <v>6.3101999985519797E-3</v>
      </c>
      <c r="J69" s="46">
        <f t="shared" si="6"/>
        <v>6.3101999985519797E-3</v>
      </c>
      <c r="O69" s="46">
        <f t="shared" ca="1" si="3"/>
        <v>0.16686903653642948</v>
      </c>
      <c r="Q69" s="47">
        <f t="shared" si="4"/>
        <v>26136.970999999998</v>
      </c>
      <c r="AC69" s="46">
        <v>11</v>
      </c>
      <c r="AE69" s="46" t="s">
        <v>31</v>
      </c>
      <c r="AG69" s="46" t="s">
        <v>33</v>
      </c>
    </row>
    <row r="70" spans="1:33" s="46" customFormat="1" ht="12.95" customHeight="1" x14ac:dyDescent="0.2">
      <c r="A70" s="5" t="s">
        <v>51</v>
      </c>
      <c r="C70" s="48">
        <v>41162.553999999996</v>
      </c>
      <c r="D70" s="48"/>
      <c r="E70" s="46">
        <f t="shared" si="0"/>
        <v>-2789.0066948604331</v>
      </c>
      <c r="F70" s="46">
        <f t="shared" si="1"/>
        <v>-2789</v>
      </c>
      <c r="G70" s="46">
        <f t="shared" si="2"/>
        <v>-7.9191600016201846E-3</v>
      </c>
      <c r="J70" s="46">
        <f t="shared" si="6"/>
        <v>-7.9191600016201846E-3</v>
      </c>
      <c r="O70" s="46">
        <f t="shared" ca="1" si="3"/>
        <v>0.1667534592583074</v>
      </c>
      <c r="Q70" s="47">
        <f t="shared" si="4"/>
        <v>26144.053999999996</v>
      </c>
      <c r="AC70" s="46">
        <v>11</v>
      </c>
      <c r="AE70" s="46" t="s">
        <v>31</v>
      </c>
      <c r="AG70" s="46" t="s">
        <v>33</v>
      </c>
    </row>
    <row r="71" spans="1:33" s="46" customFormat="1" ht="12.95" customHeight="1" x14ac:dyDescent="0.2">
      <c r="A71" s="5" t="s">
        <v>51</v>
      </c>
      <c r="C71" s="48">
        <v>41162.557999999997</v>
      </c>
      <c r="D71" s="48"/>
      <c r="E71" s="46">
        <f t="shared" si="0"/>
        <v>-2789.0033132591366</v>
      </c>
      <c r="F71" s="46">
        <f t="shared" si="1"/>
        <v>-2789</v>
      </c>
      <c r="G71" s="46">
        <f t="shared" si="2"/>
        <v>-3.9191600008052774E-3</v>
      </c>
      <c r="J71" s="46">
        <f t="shared" si="6"/>
        <v>-3.9191600008052774E-3</v>
      </c>
      <c r="O71" s="46">
        <f t="shared" ca="1" si="3"/>
        <v>0.1667534592583074</v>
      </c>
      <c r="Q71" s="47">
        <f t="shared" si="4"/>
        <v>26144.057999999997</v>
      </c>
      <c r="AC71" s="46">
        <v>10</v>
      </c>
      <c r="AE71" s="46" t="s">
        <v>35</v>
      </c>
      <c r="AG71" s="46" t="s">
        <v>33</v>
      </c>
    </row>
    <row r="72" spans="1:33" s="46" customFormat="1" ht="12.95" customHeight="1" x14ac:dyDescent="0.2">
      <c r="A72" s="5" t="s">
        <v>51</v>
      </c>
      <c r="C72" s="48">
        <v>41181.493999999999</v>
      </c>
      <c r="D72" s="48"/>
      <c r="E72" s="46">
        <f t="shared" si="0"/>
        <v>-2772.9948127250623</v>
      </c>
      <c r="F72" s="46">
        <f t="shared" si="1"/>
        <v>-2773</v>
      </c>
      <c r="G72" s="46">
        <f t="shared" si="2"/>
        <v>6.1358800012385473E-3</v>
      </c>
      <c r="J72" s="46">
        <f t="shared" si="6"/>
        <v>6.1358800012385473E-3</v>
      </c>
      <c r="O72" s="46">
        <f t="shared" ca="1" si="3"/>
        <v>0.1664452531833151</v>
      </c>
      <c r="Q72" s="47">
        <f t="shared" si="4"/>
        <v>26162.993999999999</v>
      </c>
      <c r="AC72" s="46">
        <v>12</v>
      </c>
      <c r="AE72" s="46" t="s">
        <v>31</v>
      </c>
      <c r="AG72" s="46" t="s">
        <v>33</v>
      </c>
    </row>
    <row r="73" spans="1:33" s="46" customFormat="1" ht="12.95" customHeight="1" x14ac:dyDescent="0.2">
      <c r="A73" s="5" t="s">
        <v>52</v>
      </c>
      <c r="C73" s="48">
        <v>41200.421000000002</v>
      </c>
      <c r="D73" s="48"/>
      <c r="E73" s="46">
        <f t="shared" si="0"/>
        <v>-2756.9939207939015</v>
      </c>
      <c r="F73" s="46">
        <f t="shared" si="1"/>
        <v>-2757</v>
      </c>
      <c r="G73" s="46">
        <f t="shared" si="2"/>
        <v>7.1909200050868094E-3</v>
      </c>
      <c r="J73" s="46">
        <f t="shared" si="6"/>
        <v>7.1909200050868094E-3</v>
      </c>
      <c r="O73" s="46">
        <f t="shared" ca="1" si="3"/>
        <v>0.16613704710832283</v>
      </c>
      <c r="Q73" s="47">
        <f t="shared" si="4"/>
        <v>26181.921000000002</v>
      </c>
      <c r="AC73" s="46">
        <v>14</v>
      </c>
      <c r="AE73" s="46" t="s">
        <v>38</v>
      </c>
      <c r="AG73" s="46" t="s">
        <v>33</v>
      </c>
    </row>
    <row r="74" spans="1:33" s="46" customFormat="1" ht="12.95" customHeight="1" x14ac:dyDescent="0.2">
      <c r="A74" s="5" t="s">
        <v>52</v>
      </c>
      <c r="C74" s="48">
        <v>41232.35</v>
      </c>
      <c r="D74" s="48"/>
      <c r="E74" s="46">
        <f t="shared" si="0"/>
        <v>-2730.0011338509162</v>
      </c>
      <c r="F74" s="46">
        <f t="shared" si="1"/>
        <v>-2730</v>
      </c>
      <c r="G74" s="46">
        <f t="shared" si="2"/>
        <v>-1.3412000043899752E-3</v>
      </c>
      <c r="J74" s="46">
        <f t="shared" si="6"/>
        <v>-1.3412000043899752E-3</v>
      </c>
      <c r="O74" s="46">
        <f t="shared" ca="1" si="3"/>
        <v>0.16561694935677337</v>
      </c>
      <c r="Q74" s="47">
        <f t="shared" si="4"/>
        <v>26213.85</v>
      </c>
      <c r="AC74" s="46">
        <v>10</v>
      </c>
      <c r="AE74" s="46" t="s">
        <v>31</v>
      </c>
      <c r="AG74" s="46" t="s">
        <v>33</v>
      </c>
    </row>
    <row r="75" spans="1:33" s="46" customFormat="1" ht="12.95" customHeight="1" x14ac:dyDescent="0.2">
      <c r="A75" s="5" t="s">
        <v>53</v>
      </c>
      <c r="C75" s="48">
        <v>41238.269999999997</v>
      </c>
      <c r="D75" s="48"/>
      <c r="E75" s="46">
        <f t="shared" si="0"/>
        <v>-2724.99636393321</v>
      </c>
      <c r="F75" s="46">
        <f t="shared" si="1"/>
        <v>-2725</v>
      </c>
      <c r="G75" s="46">
        <f t="shared" si="2"/>
        <v>4.3009999935748056E-3</v>
      </c>
      <c r="J75" s="46">
        <f t="shared" si="6"/>
        <v>4.3009999935748056E-3</v>
      </c>
      <c r="O75" s="46">
        <f t="shared" ca="1" si="3"/>
        <v>0.1655206349583383</v>
      </c>
      <c r="Q75" s="47">
        <f t="shared" si="4"/>
        <v>26219.769999999997</v>
      </c>
      <c r="AC75" s="46">
        <v>13</v>
      </c>
      <c r="AE75" s="46" t="s">
        <v>38</v>
      </c>
      <c r="AG75" s="46" t="s">
        <v>33</v>
      </c>
    </row>
    <row r="76" spans="1:33" s="46" customFormat="1" ht="12.95" customHeight="1" x14ac:dyDescent="0.2">
      <c r="A76" s="5" t="s">
        <v>54</v>
      </c>
      <c r="C76" s="48">
        <v>41472.476000000002</v>
      </c>
      <c r="D76" s="48"/>
      <c r="E76" s="46">
        <f t="shared" si="0"/>
        <v>-2526.9985356651896</v>
      </c>
      <c r="F76" s="46">
        <f t="shared" si="1"/>
        <v>-2527</v>
      </c>
      <c r="G76" s="46">
        <f t="shared" si="2"/>
        <v>1.7321199993602931E-3</v>
      </c>
      <c r="I76" s="46">
        <f t="shared" ref="I76:I86" si="7">+G76</f>
        <v>1.7321199993602931E-3</v>
      </c>
      <c r="O76" s="46">
        <f t="shared" ca="1" si="3"/>
        <v>0.16170658478030892</v>
      </c>
      <c r="Q76" s="47">
        <f t="shared" si="4"/>
        <v>26453.976000000002</v>
      </c>
      <c r="AC76" s="46">
        <v>6</v>
      </c>
      <c r="AE76" s="46" t="s">
        <v>31</v>
      </c>
      <c r="AG76" s="46" t="s">
        <v>33</v>
      </c>
    </row>
    <row r="77" spans="1:33" s="46" customFormat="1" ht="12.95" customHeight="1" x14ac:dyDescent="0.2">
      <c r="A77" s="5" t="s">
        <v>55</v>
      </c>
      <c r="C77" s="48">
        <v>41511.504000000001</v>
      </c>
      <c r="D77" s="48"/>
      <c r="E77" s="46">
        <f t="shared" si="0"/>
        <v>-2494.0042518225732</v>
      </c>
      <c r="F77" s="46">
        <f t="shared" si="1"/>
        <v>-2494</v>
      </c>
      <c r="G77" s="46">
        <f t="shared" si="2"/>
        <v>-5.0293599997530691E-3</v>
      </c>
      <c r="I77" s="46">
        <f t="shared" si="7"/>
        <v>-5.0293599997530691E-3</v>
      </c>
      <c r="O77" s="46">
        <f t="shared" ca="1" si="3"/>
        <v>0.16107090975063734</v>
      </c>
      <c r="Q77" s="47">
        <f t="shared" si="4"/>
        <v>26493.004000000001</v>
      </c>
      <c r="AC77" s="46">
        <v>11</v>
      </c>
      <c r="AE77" s="46" t="s">
        <v>31</v>
      </c>
      <c r="AG77" s="46" t="s">
        <v>33</v>
      </c>
    </row>
    <row r="78" spans="1:33" s="46" customFormat="1" ht="12.95" customHeight="1" x14ac:dyDescent="0.2">
      <c r="A78" s="5" t="s">
        <v>56</v>
      </c>
      <c r="C78" s="48">
        <v>41556.447999999997</v>
      </c>
      <c r="D78" s="48"/>
      <c r="E78" s="46">
        <f t="shared" si="0"/>
        <v>-2456.0085796635472</v>
      </c>
      <c r="F78" s="46">
        <f t="shared" si="1"/>
        <v>-2456</v>
      </c>
      <c r="G78" s="46">
        <f t="shared" si="2"/>
        <v>-1.0148640001716558E-2</v>
      </c>
      <c r="I78" s="46">
        <f t="shared" si="7"/>
        <v>-1.0148640001716558E-2</v>
      </c>
      <c r="O78" s="46">
        <f t="shared" ca="1" si="3"/>
        <v>0.16033892032253069</v>
      </c>
      <c r="Q78" s="47">
        <f t="shared" si="4"/>
        <v>26537.947999999997</v>
      </c>
      <c r="AC78" s="46">
        <v>11</v>
      </c>
      <c r="AE78" s="46" t="s">
        <v>38</v>
      </c>
      <c r="AG78" s="46" t="s">
        <v>33</v>
      </c>
    </row>
    <row r="79" spans="1:33" s="46" customFormat="1" ht="12.95" customHeight="1" x14ac:dyDescent="0.2">
      <c r="A79" s="5" t="s">
        <v>56</v>
      </c>
      <c r="C79" s="48">
        <v>41562.366999999998</v>
      </c>
      <c r="D79" s="48"/>
      <c r="E79" s="46">
        <f t="shared" si="0"/>
        <v>-2451.0046551461619</v>
      </c>
      <c r="F79" s="46">
        <f t="shared" si="1"/>
        <v>-2451</v>
      </c>
      <c r="G79" s="46">
        <f t="shared" si="2"/>
        <v>-5.5064400003175251E-3</v>
      </c>
      <c r="I79" s="46">
        <f t="shared" si="7"/>
        <v>-5.5064400003175251E-3</v>
      </c>
      <c r="O79" s="46">
        <f t="shared" ca="1" si="3"/>
        <v>0.16024260592409562</v>
      </c>
      <c r="Q79" s="47">
        <f t="shared" si="4"/>
        <v>26543.866999999998</v>
      </c>
      <c r="AC79" s="46">
        <v>11</v>
      </c>
      <c r="AE79" s="46" t="s">
        <v>38</v>
      </c>
      <c r="AG79" s="46" t="s">
        <v>33</v>
      </c>
    </row>
    <row r="80" spans="1:33" s="46" customFormat="1" ht="12.95" customHeight="1" x14ac:dyDescent="0.2">
      <c r="A80" s="5" t="s">
        <v>56</v>
      </c>
      <c r="C80" s="48">
        <v>41562.370999999999</v>
      </c>
      <c r="D80" s="48"/>
      <c r="E80" s="46">
        <f t="shared" si="0"/>
        <v>-2451.0012735448654</v>
      </c>
      <c r="F80" s="46">
        <f t="shared" si="1"/>
        <v>-2451</v>
      </c>
      <c r="G80" s="46">
        <f t="shared" si="2"/>
        <v>-1.5064399995026179E-3</v>
      </c>
      <c r="I80" s="46">
        <f t="shared" si="7"/>
        <v>-1.5064399995026179E-3</v>
      </c>
      <c r="O80" s="46">
        <f t="shared" ca="1" si="3"/>
        <v>0.16024260592409562</v>
      </c>
      <c r="Q80" s="47">
        <f t="shared" si="4"/>
        <v>26543.870999999999</v>
      </c>
      <c r="AC80" s="46">
        <v>13</v>
      </c>
      <c r="AE80" s="46" t="s">
        <v>31</v>
      </c>
      <c r="AG80" s="46" t="s">
        <v>33</v>
      </c>
    </row>
    <row r="81" spans="1:33" s="46" customFormat="1" ht="12.95" customHeight="1" x14ac:dyDescent="0.2">
      <c r="A81" s="5" t="s">
        <v>56</v>
      </c>
      <c r="C81" s="48">
        <v>41581.302000000003</v>
      </c>
      <c r="D81" s="48"/>
      <c r="E81" s="46">
        <f t="shared" si="0"/>
        <v>-2434.9970000124085</v>
      </c>
      <c r="F81" s="46">
        <f t="shared" si="1"/>
        <v>-2435</v>
      </c>
      <c r="G81" s="46">
        <f t="shared" si="2"/>
        <v>3.5486000051605515E-3</v>
      </c>
      <c r="I81" s="46">
        <f t="shared" si="7"/>
        <v>3.5486000051605515E-3</v>
      </c>
      <c r="O81" s="46">
        <f t="shared" ca="1" si="3"/>
        <v>0.15993439984910335</v>
      </c>
      <c r="Q81" s="47">
        <f t="shared" si="4"/>
        <v>26562.802000000003</v>
      </c>
      <c r="AC81" s="46">
        <v>7</v>
      </c>
      <c r="AE81" s="46" t="s">
        <v>31</v>
      </c>
      <c r="AG81" s="46" t="s">
        <v>33</v>
      </c>
    </row>
    <row r="82" spans="1:33" s="46" customFormat="1" ht="12.95" customHeight="1" x14ac:dyDescent="0.2">
      <c r="A82" s="5" t="s">
        <v>57</v>
      </c>
      <c r="C82" s="48">
        <v>41594.307999999997</v>
      </c>
      <c r="D82" s="48"/>
      <c r="E82" s="46">
        <f t="shared" si="0"/>
        <v>-2424.0017233992876</v>
      </c>
      <c r="F82" s="46">
        <f t="shared" si="1"/>
        <v>-2424</v>
      </c>
      <c r="G82" s="46">
        <f t="shared" si="2"/>
        <v>-2.0385600000736304E-3</v>
      </c>
      <c r="I82" s="46">
        <f t="shared" si="7"/>
        <v>-2.0385600000736304E-3</v>
      </c>
      <c r="O82" s="46">
        <f t="shared" ca="1" si="3"/>
        <v>0.15972250817254616</v>
      </c>
      <c r="Q82" s="47">
        <f t="shared" si="4"/>
        <v>26575.807999999997</v>
      </c>
      <c r="AB82" s="46" t="s">
        <v>40</v>
      </c>
      <c r="AC82" s="46">
        <v>9</v>
      </c>
      <c r="AE82" s="46" t="s">
        <v>31</v>
      </c>
      <c r="AG82" s="46" t="s">
        <v>33</v>
      </c>
    </row>
    <row r="83" spans="1:33" s="46" customFormat="1" ht="12.95" customHeight="1" x14ac:dyDescent="0.2">
      <c r="A83" s="5" t="s">
        <v>57</v>
      </c>
      <c r="C83" s="48">
        <v>41594.315000000002</v>
      </c>
      <c r="D83" s="48"/>
      <c r="E83" s="46">
        <f t="shared" si="0"/>
        <v>-2423.9958055970155</v>
      </c>
      <c r="F83" s="46">
        <f t="shared" si="1"/>
        <v>-2424</v>
      </c>
      <c r="G83" s="46">
        <f t="shared" si="2"/>
        <v>4.9614400049904361E-3</v>
      </c>
      <c r="I83" s="46">
        <f t="shared" si="7"/>
        <v>4.9614400049904361E-3</v>
      </c>
      <c r="O83" s="46">
        <f t="shared" ca="1" si="3"/>
        <v>0.15972250817254616</v>
      </c>
      <c r="Q83" s="47">
        <f t="shared" si="4"/>
        <v>26575.815000000002</v>
      </c>
      <c r="AB83" s="46" t="s">
        <v>40</v>
      </c>
      <c r="AC83" s="46">
        <v>10</v>
      </c>
      <c r="AE83" s="46" t="s">
        <v>38</v>
      </c>
      <c r="AG83" s="46" t="s">
        <v>33</v>
      </c>
    </row>
    <row r="84" spans="1:33" s="46" customFormat="1" ht="12.95" customHeight="1" x14ac:dyDescent="0.2">
      <c r="A84" s="5" t="s">
        <v>57</v>
      </c>
      <c r="C84" s="48">
        <v>41639.250999999997</v>
      </c>
      <c r="D84" s="48"/>
      <c r="E84" s="46">
        <f t="shared" si="0"/>
        <v>-2386.006896640582</v>
      </c>
      <c r="F84" s="46">
        <f t="shared" si="1"/>
        <v>-2386</v>
      </c>
      <c r="G84" s="46">
        <f t="shared" si="2"/>
        <v>-8.1578400058788247E-3</v>
      </c>
      <c r="I84" s="46">
        <f t="shared" si="7"/>
        <v>-8.1578400058788247E-3</v>
      </c>
      <c r="O84" s="46">
        <f t="shared" ca="1" si="3"/>
        <v>0.15899051874443951</v>
      </c>
      <c r="Q84" s="47">
        <f t="shared" si="4"/>
        <v>26620.750999999997</v>
      </c>
      <c r="AB84" s="46" t="s">
        <v>40</v>
      </c>
      <c r="AC84" s="46">
        <v>12</v>
      </c>
      <c r="AE84" s="46" t="s">
        <v>31</v>
      </c>
      <c r="AG84" s="46" t="s">
        <v>33</v>
      </c>
    </row>
    <row r="85" spans="1:33" s="46" customFormat="1" ht="12.95" customHeight="1" x14ac:dyDescent="0.2">
      <c r="A85" s="5" t="s">
        <v>57</v>
      </c>
      <c r="C85" s="48">
        <v>41639.254000000001</v>
      </c>
      <c r="D85" s="48"/>
      <c r="E85" s="46">
        <f t="shared" ref="E85:E148" si="8">+(C85-C$7)/C$8</f>
        <v>-2386.0043604396069</v>
      </c>
      <c r="F85" s="46">
        <f t="shared" ref="F85:F148" si="9">ROUND(2*E85,0)/2</f>
        <v>-2386</v>
      </c>
      <c r="G85" s="46">
        <f t="shared" ref="G85:G148" si="10">+C85-(C$7+F85*C$8)</f>
        <v>-5.1578400016296655E-3</v>
      </c>
      <c r="I85" s="46">
        <f t="shared" si="7"/>
        <v>-5.1578400016296655E-3</v>
      </c>
      <c r="O85" s="46">
        <f t="shared" ref="O85:O148" ca="1" si="11">+C$11+C$12*$F85</f>
        <v>0.15899051874443951</v>
      </c>
      <c r="Q85" s="47">
        <f t="shared" ref="Q85:Q148" si="12">+C85-15018.5</f>
        <v>26620.754000000001</v>
      </c>
      <c r="AB85" s="46" t="s">
        <v>40</v>
      </c>
      <c r="AC85" s="46">
        <v>14</v>
      </c>
      <c r="AE85" s="46" t="s">
        <v>35</v>
      </c>
      <c r="AG85" s="46" t="s">
        <v>33</v>
      </c>
    </row>
    <row r="86" spans="1:33" s="46" customFormat="1" ht="12.95" customHeight="1" x14ac:dyDescent="0.2">
      <c r="A86" s="5" t="s">
        <v>58</v>
      </c>
      <c r="C86" s="48">
        <v>41828.519</v>
      </c>
      <c r="D86" s="48"/>
      <c r="E86" s="46">
        <f t="shared" si="8"/>
        <v>-2225.9996681296493</v>
      </c>
      <c r="F86" s="46">
        <f t="shared" si="9"/>
        <v>-2226</v>
      </c>
      <c r="G86" s="46">
        <f t="shared" si="10"/>
        <v>3.9256000309251249E-4</v>
      </c>
      <c r="I86" s="46">
        <f t="shared" si="7"/>
        <v>3.9256000309251249E-4</v>
      </c>
      <c r="O86" s="46">
        <f t="shared" ca="1" si="11"/>
        <v>0.15590845799451677</v>
      </c>
      <c r="Q86" s="47">
        <f t="shared" si="12"/>
        <v>26810.019</v>
      </c>
      <c r="AB86" s="46" t="s">
        <v>40</v>
      </c>
      <c r="AC86" s="46">
        <v>21</v>
      </c>
      <c r="AE86" s="46" t="s">
        <v>31</v>
      </c>
      <c r="AG86" s="46" t="s">
        <v>33</v>
      </c>
    </row>
    <row r="87" spans="1:33" s="46" customFormat="1" ht="12.95" customHeight="1" x14ac:dyDescent="0.2">
      <c r="A87" s="5" t="s">
        <v>59</v>
      </c>
      <c r="C87" s="48">
        <v>41860.459000000003</v>
      </c>
      <c r="D87" s="48"/>
      <c r="E87" s="46">
        <f t="shared" si="8"/>
        <v>-2198.9975817830959</v>
      </c>
      <c r="F87" s="46">
        <f t="shared" si="9"/>
        <v>-2199</v>
      </c>
      <c r="G87" s="46">
        <f t="shared" si="10"/>
        <v>2.8604399994947016E-3</v>
      </c>
      <c r="J87" s="46">
        <f>+G87</f>
        <v>2.8604399994947016E-3</v>
      </c>
      <c r="O87" s="46">
        <f t="shared" ca="1" si="11"/>
        <v>0.15538836024296732</v>
      </c>
      <c r="Q87" s="47">
        <f t="shared" si="12"/>
        <v>26841.959000000003</v>
      </c>
      <c r="AB87" s="46" t="s">
        <v>40</v>
      </c>
      <c r="AC87" s="46">
        <v>16</v>
      </c>
      <c r="AE87" s="46" t="s">
        <v>31</v>
      </c>
      <c r="AG87" s="46" t="s">
        <v>33</v>
      </c>
    </row>
    <row r="88" spans="1:33" s="46" customFormat="1" ht="12.95" customHeight="1" x14ac:dyDescent="0.2">
      <c r="A88" s="5" t="s">
        <v>61</v>
      </c>
      <c r="C88" s="48">
        <v>41862.823700000001</v>
      </c>
      <c r="D88" s="48"/>
      <c r="E88" s="46">
        <f t="shared" si="8"/>
        <v>-2196.9984636370832</v>
      </c>
      <c r="F88" s="46">
        <f t="shared" si="9"/>
        <v>-2197</v>
      </c>
      <c r="G88" s="46">
        <f t="shared" si="10"/>
        <v>1.8173200005549006E-3</v>
      </c>
      <c r="N88" s="46">
        <f>+G88</f>
        <v>1.8173200005549006E-3</v>
      </c>
      <c r="O88" s="46">
        <f t="shared" ca="1" si="11"/>
        <v>0.15534983448359327</v>
      </c>
      <c r="Q88" s="47">
        <f t="shared" si="12"/>
        <v>26844.323700000001</v>
      </c>
      <c r="AB88" s="46" t="s">
        <v>60</v>
      </c>
      <c r="AG88" s="46" t="s">
        <v>42</v>
      </c>
    </row>
    <row r="89" spans="1:33" s="46" customFormat="1" ht="12.95" customHeight="1" x14ac:dyDescent="0.2">
      <c r="A89" s="5" t="s">
        <v>59</v>
      </c>
      <c r="C89" s="48">
        <v>41887.673000000003</v>
      </c>
      <c r="D89" s="48"/>
      <c r="E89" s="46">
        <f t="shared" si="8"/>
        <v>-2175.9908573674711</v>
      </c>
      <c r="F89" s="46">
        <f t="shared" si="9"/>
        <v>-2176</v>
      </c>
      <c r="G89" s="46">
        <f t="shared" si="10"/>
        <v>1.0814560002472717E-2</v>
      </c>
      <c r="J89" s="46">
        <f>+G89</f>
        <v>1.0814560002472717E-2</v>
      </c>
      <c r="O89" s="46">
        <f t="shared" ca="1" si="11"/>
        <v>0.15494531401016592</v>
      </c>
      <c r="Q89" s="47">
        <f t="shared" si="12"/>
        <v>26869.173000000003</v>
      </c>
      <c r="AB89" s="46" t="s">
        <v>40</v>
      </c>
      <c r="AC89" s="46">
        <v>8</v>
      </c>
      <c r="AE89" s="46" t="s">
        <v>62</v>
      </c>
      <c r="AG89" s="46" t="s">
        <v>33</v>
      </c>
    </row>
    <row r="90" spans="1:33" s="46" customFormat="1" ht="12.95" customHeight="1" x14ac:dyDescent="0.2">
      <c r="A90" s="5" t="s">
        <v>59</v>
      </c>
      <c r="C90" s="48">
        <v>41892.39</v>
      </c>
      <c r="D90" s="48"/>
      <c r="E90" s="46">
        <f t="shared" si="8"/>
        <v>-2172.0031040394624</v>
      </c>
      <c r="F90" s="46">
        <f t="shared" si="9"/>
        <v>-2172</v>
      </c>
      <c r="G90" s="46">
        <f t="shared" si="10"/>
        <v>-3.6716800022986718E-3</v>
      </c>
      <c r="J90" s="46">
        <f>+G90</f>
        <v>-3.6716800022986718E-3</v>
      </c>
      <c r="O90" s="46">
        <f t="shared" ca="1" si="11"/>
        <v>0.15486826249141786</v>
      </c>
      <c r="Q90" s="47">
        <f t="shared" si="12"/>
        <v>26873.89</v>
      </c>
      <c r="AB90" s="46" t="s">
        <v>40</v>
      </c>
      <c r="AC90" s="46">
        <v>12</v>
      </c>
      <c r="AE90" s="46" t="s">
        <v>31</v>
      </c>
      <c r="AG90" s="46" t="s">
        <v>33</v>
      </c>
    </row>
    <row r="91" spans="1:33" s="46" customFormat="1" ht="12.95" customHeight="1" x14ac:dyDescent="0.2">
      <c r="A91" s="5" t="s">
        <v>63</v>
      </c>
      <c r="C91" s="48">
        <v>41931.415999999997</v>
      </c>
      <c r="D91" s="48"/>
      <c r="E91" s="46">
        <f t="shared" si="8"/>
        <v>-2139.0105109974943</v>
      </c>
      <c r="F91" s="46">
        <f t="shared" si="9"/>
        <v>-2139</v>
      </c>
      <c r="G91" s="46">
        <f t="shared" si="10"/>
        <v>-1.2433160001819488E-2</v>
      </c>
      <c r="I91" s="46">
        <f>+G91</f>
        <v>-1.2433160001819488E-2</v>
      </c>
      <c r="O91" s="46">
        <f t="shared" ca="1" si="11"/>
        <v>0.15423258746174628</v>
      </c>
      <c r="Q91" s="47">
        <f t="shared" si="12"/>
        <v>26912.915999999997</v>
      </c>
      <c r="AB91" s="46" t="s">
        <v>40</v>
      </c>
      <c r="AC91" s="46">
        <v>7</v>
      </c>
      <c r="AE91" s="46" t="s">
        <v>35</v>
      </c>
      <c r="AG91" s="46" t="s">
        <v>33</v>
      </c>
    </row>
    <row r="92" spans="1:33" s="46" customFormat="1" ht="12.95" customHeight="1" x14ac:dyDescent="0.2">
      <c r="A92" s="5" t="s">
        <v>63</v>
      </c>
      <c r="C92" s="48">
        <v>41932.599000000002</v>
      </c>
      <c r="D92" s="48"/>
      <c r="E92" s="46">
        <f t="shared" si="8"/>
        <v>-2138.0104024142729</v>
      </c>
      <c r="F92" s="46">
        <f t="shared" si="9"/>
        <v>-2138</v>
      </c>
      <c r="G92" s="46">
        <f t="shared" si="10"/>
        <v>-1.2304719995881896E-2</v>
      </c>
      <c r="I92" s="46">
        <f>+G92</f>
        <v>-1.2304719995881896E-2</v>
      </c>
      <c r="O92" s="46">
        <f t="shared" ca="1" si="11"/>
        <v>0.15421332458205927</v>
      </c>
      <c r="Q92" s="47">
        <f t="shared" si="12"/>
        <v>26914.099000000002</v>
      </c>
      <c r="AB92" s="46" t="s">
        <v>40</v>
      </c>
      <c r="AC92" s="46">
        <v>7</v>
      </c>
      <c r="AE92" s="46" t="s">
        <v>62</v>
      </c>
      <c r="AG92" s="46" t="s">
        <v>33</v>
      </c>
    </row>
    <row r="93" spans="1:33" s="46" customFormat="1" ht="12.95" customHeight="1" x14ac:dyDescent="0.2">
      <c r="A93" s="5" t="s">
        <v>61</v>
      </c>
      <c r="C93" s="48">
        <v>42236.610399999998</v>
      </c>
      <c r="D93" s="48"/>
      <c r="E93" s="46">
        <f t="shared" si="8"/>
        <v>-1880.9990663737008</v>
      </c>
      <c r="F93" s="46">
        <f t="shared" si="9"/>
        <v>-1881</v>
      </c>
      <c r="G93" s="46">
        <f t="shared" si="10"/>
        <v>1.1043599952245131E-3</v>
      </c>
      <c r="N93" s="46">
        <f>+G93</f>
        <v>1.1043599952245131E-3</v>
      </c>
      <c r="O93" s="46">
        <f t="shared" ca="1" si="11"/>
        <v>0.14926276450249587</v>
      </c>
      <c r="Q93" s="47">
        <f t="shared" si="12"/>
        <v>27218.110399999998</v>
      </c>
      <c r="AB93" s="46" t="s">
        <v>60</v>
      </c>
      <c r="AG93" s="46" t="s">
        <v>42</v>
      </c>
    </row>
    <row r="94" spans="1:33" s="46" customFormat="1" ht="12.95" customHeight="1" x14ac:dyDescent="0.2">
      <c r="A94" s="5" t="s">
        <v>64</v>
      </c>
      <c r="C94" s="48">
        <v>42249.608999999997</v>
      </c>
      <c r="D94" s="48"/>
      <c r="E94" s="46">
        <f t="shared" si="8"/>
        <v>-1870.0100457229728</v>
      </c>
      <c r="F94" s="46">
        <f t="shared" si="9"/>
        <v>-1870</v>
      </c>
      <c r="G94" s="46">
        <f t="shared" si="10"/>
        <v>-1.1882800004968885E-2</v>
      </c>
      <c r="I94" s="46">
        <f t="shared" ref="I94:I101" si="13">+G94</f>
        <v>-1.1882800004968885E-2</v>
      </c>
      <c r="O94" s="46">
        <f t="shared" ca="1" si="11"/>
        <v>0.14905087282593871</v>
      </c>
      <c r="Q94" s="47">
        <f t="shared" si="12"/>
        <v>27231.108999999997</v>
      </c>
      <c r="AB94" s="46" t="s">
        <v>40</v>
      </c>
      <c r="AC94" s="46">
        <v>7</v>
      </c>
      <c r="AE94" s="46" t="s">
        <v>31</v>
      </c>
      <c r="AG94" s="46" t="s">
        <v>33</v>
      </c>
    </row>
    <row r="95" spans="1:33" s="46" customFormat="1" ht="12.95" customHeight="1" x14ac:dyDescent="0.2">
      <c r="A95" s="5" t="s">
        <v>64</v>
      </c>
      <c r="C95" s="48">
        <v>42255.54</v>
      </c>
      <c r="D95" s="48"/>
      <c r="E95" s="46">
        <f t="shared" si="8"/>
        <v>-1864.9959764016983</v>
      </c>
      <c r="F95" s="46">
        <f t="shared" si="9"/>
        <v>-1865</v>
      </c>
      <c r="G95" s="46">
        <f t="shared" si="10"/>
        <v>4.7593999988748692E-3</v>
      </c>
      <c r="I95" s="46">
        <f t="shared" si="13"/>
        <v>4.7593999988748692E-3</v>
      </c>
      <c r="O95" s="46">
        <f t="shared" ca="1" si="11"/>
        <v>0.1489545584275036</v>
      </c>
      <c r="Q95" s="47">
        <f t="shared" si="12"/>
        <v>27237.040000000001</v>
      </c>
      <c r="AB95" s="46" t="s">
        <v>40</v>
      </c>
      <c r="AC95" s="46">
        <v>9</v>
      </c>
      <c r="AE95" s="46" t="s">
        <v>50</v>
      </c>
      <c r="AG95" s="46" t="s">
        <v>33</v>
      </c>
    </row>
    <row r="96" spans="1:33" s="46" customFormat="1" ht="12.95" customHeight="1" x14ac:dyDescent="0.2">
      <c r="A96" s="5" t="s">
        <v>65</v>
      </c>
      <c r="C96" s="48">
        <v>42274.461000000003</v>
      </c>
      <c r="D96" s="48"/>
      <c r="E96" s="46">
        <f t="shared" si="8"/>
        <v>-1849.0001568724822</v>
      </c>
      <c r="F96" s="46">
        <f t="shared" si="9"/>
        <v>-1849</v>
      </c>
      <c r="G96" s="46">
        <f t="shared" si="10"/>
        <v>-1.8555999849922955E-4</v>
      </c>
      <c r="I96" s="46">
        <f t="shared" si="13"/>
        <v>-1.8555999849922955E-4</v>
      </c>
      <c r="O96" s="46">
        <f t="shared" ca="1" si="11"/>
        <v>0.14864635235251134</v>
      </c>
      <c r="Q96" s="47">
        <f t="shared" si="12"/>
        <v>27255.961000000003</v>
      </c>
      <c r="AB96" s="46" t="s">
        <v>40</v>
      </c>
      <c r="AC96" s="46">
        <v>15</v>
      </c>
      <c r="AE96" s="46" t="s">
        <v>38</v>
      </c>
      <c r="AG96" s="46" t="s">
        <v>33</v>
      </c>
    </row>
    <row r="97" spans="1:33" s="46" customFormat="1" ht="12.95" customHeight="1" x14ac:dyDescent="0.2">
      <c r="A97" s="5" t="s">
        <v>66</v>
      </c>
      <c r="C97" s="48">
        <v>42572.542999999998</v>
      </c>
      <c r="D97" s="48"/>
      <c r="E97" s="46">
        <f t="shared" si="8"/>
        <v>-1597.0015375126636</v>
      </c>
      <c r="F97" s="46">
        <f t="shared" si="9"/>
        <v>-1597</v>
      </c>
      <c r="G97" s="46">
        <f t="shared" si="10"/>
        <v>-1.8186800007242709E-3</v>
      </c>
      <c r="I97" s="46">
        <f t="shared" si="13"/>
        <v>-1.8186800007242709E-3</v>
      </c>
      <c r="O97" s="46">
        <f t="shared" ca="1" si="11"/>
        <v>0.14379210667138304</v>
      </c>
      <c r="Q97" s="47">
        <f t="shared" si="12"/>
        <v>27554.042999999998</v>
      </c>
      <c r="AB97" s="46" t="s">
        <v>40</v>
      </c>
      <c r="AC97" s="46">
        <v>8</v>
      </c>
      <c r="AE97" s="46" t="s">
        <v>31</v>
      </c>
      <c r="AG97" s="46" t="s">
        <v>33</v>
      </c>
    </row>
    <row r="98" spans="1:33" s="46" customFormat="1" ht="12.95" customHeight="1" x14ac:dyDescent="0.2">
      <c r="A98" s="5" t="s">
        <v>66</v>
      </c>
      <c r="C98" s="48">
        <v>42604.464999999997</v>
      </c>
      <c r="D98" s="48"/>
      <c r="E98" s="46">
        <f t="shared" si="8"/>
        <v>-1570.0146683719443</v>
      </c>
      <c r="F98" s="46">
        <f t="shared" si="9"/>
        <v>-1570</v>
      </c>
      <c r="G98" s="46">
        <f t="shared" si="10"/>
        <v>-1.7350800000713207E-2</v>
      </c>
      <c r="I98" s="46">
        <f t="shared" si="13"/>
        <v>-1.7350800000713207E-2</v>
      </c>
      <c r="O98" s="46">
        <f t="shared" ca="1" si="11"/>
        <v>0.14327200891983358</v>
      </c>
      <c r="Q98" s="47">
        <f t="shared" si="12"/>
        <v>27585.964999999997</v>
      </c>
      <c r="AB98" s="46" t="s">
        <v>40</v>
      </c>
      <c r="AC98" s="46">
        <v>13</v>
      </c>
      <c r="AE98" s="46" t="s">
        <v>35</v>
      </c>
      <c r="AG98" s="46" t="s">
        <v>33</v>
      </c>
    </row>
    <row r="99" spans="1:33" s="46" customFormat="1" ht="12.95" customHeight="1" x14ac:dyDescent="0.2">
      <c r="A99" s="5" t="s">
        <v>66</v>
      </c>
      <c r="C99" s="48">
        <v>42604.481</v>
      </c>
      <c r="D99" s="48"/>
      <c r="E99" s="46">
        <f t="shared" si="8"/>
        <v>-1570.0011419667585</v>
      </c>
      <c r="F99" s="46">
        <f t="shared" si="9"/>
        <v>-1570</v>
      </c>
      <c r="G99" s="46">
        <f t="shared" si="10"/>
        <v>-1.3507999974535778E-3</v>
      </c>
      <c r="I99" s="46">
        <f t="shared" si="13"/>
        <v>-1.3507999974535778E-3</v>
      </c>
      <c r="O99" s="46">
        <f t="shared" ca="1" si="11"/>
        <v>0.14327200891983358</v>
      </c>
      <c r="Q99" s="47">
        <f t="shared" si="12"/>
        <v>27585.981</v>
      </c>
      <c r="AB99" s="46" t="s">
        <v>40</v>
      </c>
      <c r="AC99" s="46">
        <v>11</v>
      </c>
      <c r="AE99" s="46" t="s">
        <v>38</v>
      </c>
      <c r="AG99" s="46" t="s">
        <v>33</v>
      </c>
    </row>
    <row r="100" spans="1:33" s="46" customFormat="1" ht="12.95" customHeight="1" x14ac:dyDescent="0.2">
      <c r="A100" s="5" t="s">
        <v>66</v>
      </c>
      <c r="C100" s="48">
        <v>42617.49</v>
      </c>
      <c r="D100" s="48"/>
      <c r="E100" s="46">
        <f t="shared" si="8"/>
        <v>-1559.003329152662</v>
      </c>
      <c r="F100" s="46">
        <f t="shared" si="9"/>
        <v>-1559</v>
      </c>
      <c r="G100" s="46">
        <f t="shared" si="10"/>
        <v>-3.9379600057145581E-3</v>
      </c>
      <c r="I100" s="46">
        <f t="shared" si="13"/>
        <v>-3.9379600057145581E-3</v>
      </c>
      <c r="O100" s="46">
        <f t="shared" ca="1" si="11"/>
        <v>0.14306011724327639</v>
      </c>
      <c r="Q100" s="47">
        <f t="shared" si="12"/>
        <v>27598.989999999998</v>
      </c>
      <c r="AB100" s="46" t="s">
        <v>40</v>
      </c>
      <c r="AC100" s="46">
        <v>14</v>
      </c>
      <c r="AE100" s="46" t="s">
        <v>38</v>
      </c>
      <c r="AG100" s="46" t="s">
        <v>33</v>
      </c>
    </row>
    <row r="101" spans="1:33" s="46" customFormat="1" ht="12.95" customHeight="1" x14ac:dyDescent="0.2">
      <c r="A101" s="5" t="s">
        <v>67</v>
      </c>
      <c r="C101" s="48">
        <v>42631.697999999997</v>
      </c>
      <c r="D101" s="48"/>
      <c r="E101" s="46">
        <f t="shared" si="8"/>
        <v>-1546.9918813501645</v>
      </c>
      <c r="F101" s="46">
        <f t="shared" si="9"/>
        <v>-1547</v>
      </c>
      <c r="G101" s="46">
        <f t="shared" si="10"/>
        <v>9.6033199952216819E-3</v>
      </c>
      <c r="I101" s="46">
        <f t="shared" si="13"/>
        <v>9.6033199952216819E-3</v>
      </c>
      <c r="O101" s="46">
        <f t="shared" ca="1" si="11"/>
        <v>0.14282896268703218</v>
      </c>
      <c r="Q101" s="47">
        <f t="shared" si="12"/>
        <v>27613.197999999997</v>
      </c>
      <c r="AB101" s="46" t="s">
        <v>40</v>
      </c>
      <c r="AG101" s="46" t="s">
        <v>42</v>
      </c>
    </row>
    <row r="102" spans="1:33" s="46" customFormat="1" ht="12.95" customHeight="1" x14ac:dyDescent="0.2">
      <c r="A102" s="5" t="s">
        <v>61</v>
      </c>
      <c r="C102" s="48">
        <v>42656.527999999998</v>
      </c>
      <c r="D102" s="48"/>
      <c r="E102" s="46">
        <f t="shared" si="8"/>
        <v>-1526.0005913068046</v>
      </c>
      <c r="F102" s="46">
        <f t="shared" si="9"/>
        <v>-1526</v>
      </c>
      <c r="G102" s="46">
        <f t="shared" si="10"/>
        <v>-6.9944000279065222E-4</v>
      </c>
      <c r="N102" s="46">
        <f>+G102</f>
        <v>-6.9944000279065222E-4</v>
      </c>
      <c r="O102" s="46">
        <f t="shared" ca="1" si="11"/>
        <v>0.14242444221360481</v>
      </c>
      <c r="Q102" s="47">
        <f t="shared" si="12"/>
        <v>27638.027999999998</v>
      </c>
      <c r="AB102" s="46" t="s">
        <v>60</v>
      </c>
      <c r="AG102" s="46" t="s">
        <v>42</v>
      </c>
    </row>
    <row r="103" spans="1:33" s="46" customFormat="1" ht="12.95" customHeight="1" x14ac:dyDescent="0.2">
      <c r="A103" s="5" t="s">
        <v>61</v>
      </c>
      <c r="C103" s="48">
        <v>42669.539499999999</v>
      </c>
      <c r="D103" s="48"/>
      <c r="E103" s="46">
        <f t="shared" si="8"/>
        <v>-1515.0006649918964</v>
      </c>
      <c r="F103" s="46">
        <f t="shared" si="9"/>
        <v>-1515</v>
      </c>
      <c r="G103" s="46">
        <f t="shared" si="10"/>
        <v>-7.8660000144736841E-4</v>
      </c>
      <c r="N103" s="46">
        <f>+G103</f>
        <v>-7.8660000144736841E-4</v>
      </c>
      <c r="O103" s="46">
        <f t="shared" ca="1" si="11"/>
        <v>0.14221255053704762</v>
      </c>
      <c r="Q103" s="47">
        <f t="shared" si="12"/>
        <v>27651.039499999999</v>
      </c>
      <c r="AB103" s="46" t="s">
        <v>60</v>
      </c>
      <c r="AG103" s="46" t="s">
        <v>42</v>
      </c>
    </row>
    <row r="104" spans="1:33" s="46" customFormat="1" ht="12.95" customHeight="1" x14ac:dyDescent="0.2">
      <c r="A104" s="5" t="s">
        <v>68</v>
      </c>
      <c r="C104" s="48">
        <v>42953.423999999999</v>
      </c>
      <c r="D104" s="48"/>
      <c r="E104" s="46">
        <f t="shared" si="8"/>
        <v>-1275.0046167311705</v>
      </c>
      <c r="F104" s="46">
        <f t="shared" si="9"/>
        <v>-1275</v>
      </c>
      <c r="G104" s="46">
        <f t="shared" si="10"/>
        <v>-5.4610000006505288E-3</v>
      </c>
      <c r="I104" s="46">
        <f t="shared" ref="I104:I135" si="14">+G104</f>
        <v>-5.4610000006505288E-3</v>
      </c>
      <c r="O104" s="46">
        <f t="shared" ca="1" si="11"/>
        <v>0.13758945941216355</v>
      </c>
      <c r="Q104" s="47">
        <f t="shared" si="12"/>
        <v>27934.923999999999</v>
      </c>
      <c r="AB104" s="46" t="s">
        <v>40</v>
      </c>
      <c r="AG104" s="46" t="s">
        <v>42</v>
      </c>
    </row>
    <row r="105" spans="1:33" s="46" customFormat="1" ht="12.95" customHeight="1" x14ac:dyDescent="0.2">
      <c r="A105" s="5" t="s">
        <v>69</v>
      </c>
      <c r="C105" s="48">
        <v>42979.451999999997</v>
      </c>
      <c r="D105" s="48"/>
      <c r="E105" s="46">
        <f t="shared" si="8"/>
        <v>-1253.0005370997364</v>
      </c>
      <c r="F105" s="46">
        <f t="shared" si="9"/>
        <v>-1253</v>
      </c>
      <c r="G105" s="46">
        <f t="shared" si="10"/>
        <v>-6.3532000058330595E-4</v>
      </c>
      <c r="I105" s="46">
        <f t="shared" si="14"/>
        <v>-6.3532000058330595E-4</v>
      </c>
      <c r="O105" s="46">
        <f t="shared" ca="1" si="11"/>
        <v>0.13716567605904917</v>
      </c>
      <c r="Q105" s="47">
        <f t="shared" si="12"/>
        <v>27960.951999999997</v>
      </c>
      <c r="AB105" s="46" t="s">
        <v>40</v>
      </c>
      <c r="AC105" s="46">
        <v>11</v>
      </c>
      <c r="AE105" s="46" t="s">
        <v>31</v>
      </c>
      <c r="AG105" s="46" t="s">
        <v>33</v>
      </c>
    </row>
    <row r="106" spans="1:33" s="46" customFormat="1" ht="12.95" customHeight="1" x14ac:dyDescent="0.2">
      <c r="A106" s="5" t="s">
        <v>69</v>
      </c>
      <c r="C106" s="48">
        <v>42992.464999999997</v>
      </c>
      <c r="D106" s="48"/>
      <c r="E106" s="46">
        <f t="shared" si="8"/>
        <v>-1241.9993426843437</v>
      </c>
      <c r="F106" s="46">
        <f t="shared" si="9"/>
        <v>-1242</v>
      </c>
      <c r="G106" s="46">
        <f t="shared" si="10"/>
        <v>7.7751999924657866E-4</v>
      </c>
      <c r="I106" s="46">
        <f t="shared" si="14"/>
        <v>7.7751999924657866E-4</v>
      </c>
      <c r="O106" s="46">
        <f t="shared" ca="1" si="11"/>
        <v>0.13695378438249198</v>
      </c>
      <c r="Q106" s="47">
        <f t="shared" si="12"/>
        <v>27973.964999999997</v>
      </c>
      <c r="AB106" s="46" t="s">
        <v>40</v>
      </c>
      <c r="AC106" s="46">
        <v>11</v>
      </c>
      <c r="AE106" s="46" t="s">
        <v>50</v>
      </c>
      <c r="AG106" s="46" t="s">
        <v>33</v>
      </c>
    </row>
    <row r="107" spans="1:33" s="46" customFormat="1" ht="12.95" customHeight="1" x14ac:dyDescent="0.2">
      <c r="A107" s="5" t="s">
        <v>71</v>
      </c>
      <c r="C107" s="48">
        <v>42992.466</v>
      </c>
      <c r="D107" s="48"/>
      <c r="E107" s="46">
        <f t="shared" si="8"/>
        <v>-1241.9984972840166</v>
      </c>
      <c r="F107" s="46">
        <f t="shared" si="9"/>
        <v>-1242</v>
      </c>
      <c r="G107" s="46">
        <f t="shared" si="10"/>
        <v>1.7775200030882843E-3</v>
      </c>
      <c r="I107" s="46">
        <f t="shared" si="14"/>
        <v>1.7775200030882843E-3</v>
      </c>
      <c r="O107" s="46">
        <f t="shared" ca="1" si="11"/>
        <v>0.13695378438249198</v>
      </c>
      <c r="Q107" s="47">
        <f t="shared" si="12"/>
        <v>27973.966</v>
      </c>
      <c r="AB107" s="46" t="s">
        <v>40</v>
      </c>
      <c r="AC107" s="46">
        <v>11</v>
      </c>
      <c r="AE107" s="46" t="s">
        <v>31</v>
      </c>
      <c r="AG107" s="46" t="s">
        <v>33</v>
      </c>
    </row>
    <row r="108" spans="1:33" s="46" customFormat="1" ht="12.95" customHeight="1" x14ac:dyDescent="0.2">
      <c r="A108" s="5" t="s">
        <v>69</v>
      </c>
      <c r="C108" s="48">
        <v>42998.381999999998</v>
      </c>
      <c r="D108" s="48"/>
      <c r="E108" s="46">
        <f t="shared" si="8"/>
        <v>-1236.9971089676067</v>
      </c>
      <c r="F108" s="46">
        <f t="shared" si="9"/>
        <v>-1237</v>
      </c>
      <c r="G108" s="46">
        <f t="shared" si="10"/>
        <v>3.4197200002381578E-3</v>
      </c>
      <c r="I108" s="46">
        <f t="shared" si="14"/>
        <v>3.4197200002381578E-3</v>
      </c>
      <c r="O108" s="46">
        <f t="shared" ca="1" si="11"/>
        <v>0.1368574699840569</v>
      </c>
      <c r="Q108" s="47">
        <f t="shared" si="12"/>
        <v>27979.881999999998</v>
      </c>
      <c r="AC108" s="46">
        <v>23</v>
      </c>
      <c r="AE108" s="46" t="s">
        <v>70</v>
      </c>
      <c r="AG108" s="46" t="s">
        <v>33</v>
      </c>
    </row>
    <row r="109" spans="1:33" s="46" customFormat="1" ht="12.95" customHeight="1" x14ac:dyDescent="0.2">
      <c r="A109" s="5" t="s">
        <v>69</v>
      </c>
      <c r="C109" s="48">
        <v>43005.474000000002</v>
      </c>
      <c r="D109" s="48"/>
      <c r="E109" s="46">
        <f t="shared" si="8"/>
        <v>-1231.0015298702413</v>
      </c>
      <c r="F109" s="46">
        <f t="shared" si="9"/>
        <v>-1231</v>
      </c>
      <c r="G109" s="46">
        <f t="shared" si="10"/>
        <v>-1.809640001738444E-3</v>
      </c>
      <c r="I109" s="46">
        <f t="shared" si="14"/>
        <v>-1.809640001738444E-3</v>
      </c>
      <c r="O109" s="46">
        <f t="shared" ca="1" si="11"/>
        <v>0.13674189270593479</v>
      </c>
      <c r="Q109" s="47">
        <f t="shared" si="12"/>
        <v>27986.974000000002</v>
      </c>
      <c r="AB109" s="46" t="s">
        <v>40</v>
      </c>
      <c r="AC109" s="46">
        <v>9</v>
      </c>
      <c r="AE109" s="46" t="s">
        <v>35</v>
      </c>
      <c r="AG109" s="46" t="s">
        <v>33</v>
      </c>
    </row>
    <row r="110" spans="1:33" s="46" customFormat="1" ht="12.95" customHeight="1" x14ac:dyDescent="0.2">
      <c r="A110" s="5" t="s">
        <v>72</v>
      </c>
      <c r="C110" s="48">
        <v>43006.695</v>
      </c>
      <c r="D110" s="48"/>
      <c r="E110" s="46">
        <f t="shared" si="8"/>
        <v>-1229.9692960747159</v>
      </c>
      <c r="F110" s="46">
        <f t="shared" si="9"/>
        <v>-1230</v>
      </c>
      <c r="G110" s="46">
        <f t="shared" si="10"/>
        <v>3.6318799997388851E-2</v>
      </c>
      <c r="I110" s="46">
        <f t="shared" si="14"/>
        <v>3.6318799997388851E-2</v>
      </c>
      <c r="O110" s="46">
        <f t="shared" ca="1" si="11"/>
        <v>0.13672262982624778</v>
      </c>
      <c r="Q110" s="47">
        <f t="shared" si="12"/>
        <v>27988.195</v>
      </c>
      <c r="AB110" s="46" t="s">
        <v>40</v>
      </c>
      <c r="AC110" s="46">
        <v>12</v>
      </c>
      <c r="AE110" s="46" t="s">
        <v>38</v>
      </c>
      <c r="AG110" s="46" t="s">
        <v>33</v>
      </c>
    </row>
    <row r="111" spans="1:33" s="46" customFormat="1" ht="12.95" customHeight="1" x14ac:dyDescent="0.2">
      <c r="A111" s="5" t="s">
        <v>73</v>
      </c>
      <c r="C111" s="48">
        <v>43011.385000000002</v>
      </c>
      <c r="D111" s="48"/>
      <c r="E111" s="46">
        <f t="shared" si="8"/>
        <v>-1226.0043685554488</v>
      </c>
      <c r="F111" s="46">
        <f t="shared" si="9"/>
        <v>-1226</v>
      </c>
      <c r="G111" s="46">
        <f t="shared" si="10"/>
        <v>-5.1674400019692257E-3</v>
      </c>
      <c r="I111" s="46">
        <f t="shared" si="14"/>
        <v>-5.1674400019692257E-3</v>
      </c>
      <c r="O111" s="46">
        <f t="shared" ca="1" si="11"/>
        <v>0.13664557830749971</v>
      </c>
      <c r="Q111" s="47">
        <f t="shared" si="12"/>
        <v>27992.885000000002</v>
      </c>
      <c r="AB111" s="46" t="s">
        <v>40</v>
      </c>
      <c r="AG111" s="46" t="s">
        <v>42</v>
      </c>
    </row>
    <row r="112" spans="1:33" s="46" customFormat="1" ht="12.95" customHeight="1" x14ac:dyDescent="0.2">
      <c r="A112" s="5" t="s">
        <v>69</v>
      </c>
      <c r="C112" s="48">
        <v>43011.394999999997</v>
      </c>
      <c r="D112" s="48"/>
      <c r="E112" s="46">
        <f t="shared" si="8"/>
        <v>-1225.9959145522139</v>
      </c>
      <c r="F112" s="46">
        <f t="shared" si="9"/>
        <v>-1226</v>
      </c>
      <c r="G112" s="46">
        <f t="shared" si="10"/>
        <v>4.8325599927920848E-3</v>
      </c>
      <c r="I112" s="46">
        <f t="shared" si="14"/>
        <v>4.8325599927920848E-3</v>
      </c>
      <c r="O112" s="46">
        <f t="shared" ca="1" si="11"/>
        <v>0.13664557830749971</v>
      </c>
      <c r="Q112" s="47">
        <f t="shared" si="12"/>
        <v>27992.894999999997</v>
      </c>
      <c r="AB112" s="46" t="s">
        <v>40</v>
      </c>
      <c r="AC112" s="46">
        <v>16</v>
      </c>
      <c r="AE112" s="46" t="s">
        <v>70</v>
      </c>
      <c r="AG112" s="46" t="s">
        <v>33</v>
      </c>
    </row>
    <row r="113" spans="1:33" s="46" customFormat="1" ht="12.95" customHeight="1" x14ac:dyDescent="0.2">
      <c r="A113" s="5" t="s">
        <v>71</v>
      </c>
      <c r="C113" s="48">
        <v>43011.396999999997</v>
      </c>
      <c r="D113" s="48"/>
      <c r="E113" s="46">
        <f t="shared" si="8"/>
        <v>-1225.9942237515656</v>
      </c>
      <c r="F113" s="46">
        <f t="shared" si="9"/>
        <v>-1226</v>
      </c>
      <c r="G113" s="46">
        <f t="shared" si="10"/>
        <v>6.8325599931995384E-3</v>
      </c>
      <c r="I113" s="46">
        <f t="shared" si="14"/>
        <v>6.8325599931995384E-3</v>
      </c>
      <c r="O113" s="46">
        <f t="shared" ca="1" si="11"/>
        <v>0.13664557830749971</v>
      </c>
      <c r="Q113" s="47">
        <f t="shared" si="12"/>
        <v>27992.896999999997</v>
      </c>
      <c r="AB113" s="46" t="s">
        <v>40</v>
      </c>
      <c r="AC113" s="46">
        <v>8</v>
      </c>
      <c r="AE113" s="46" t="s">
        <v>35</v>
      </c>
      <c r="AG113" s="46" t="s">
        <v>33</v>
      </c>
    </row>
    <row r="114" spans="1:33" s="46" customFormat="1" ht="12.95" customHeight="1" x14ac:dyDescent="0.2">
      <c r="A114" s="5" t="s">
        <v>69</v>
      </c>
      <c r="C114" s="48">
        <v>43017.313999999998</v>
      </c>
      <c r="D114" s="48"/>
      <c r="E114" s="46">
        <f t="shared" si="8"/>
        <v>-1220.9919900348286</v>
      </c>
      <c r="F114" s="46">
        <f t="shared" si="9"/>
        <v>-1221</v>
      </c>
      <c r="G114" s="46">
        <f t="shared" si="10"/>
        <v>9.4747599941911176E-3</v>
      </c>
      <c r="I114" s="46">
        <f t="shared" si="14"/>
        <v>9.4747599941911176E-3</v>
      </c>
      <c r="O114" s="46">
        <f t="shared" ca="1" si="11"/>
        <v>0.13654926390906461</v>
      </c>
      <c r="Q114" s="47">
        <f t="shared" si="12"/>
        <v>27998.813999999998</v>
      </c>
      <c r="AC114" s="46">
        <v>15</v>
      </c>
      <c r="AE114" s="46" t="s">
        <v>74</v>
      </c>
      <c r="AG114" s="46" t="s">
        <v>33</v>
      </c>
    </row>
    <row r="115" spans="1:33" s="46" customFormat="1" ht="12.95" customHeight="1" x14ac:dyDescent="0.2">
      <c r="A115" s="5" t="s">
        <v>76</v>
      </c>
      <c r="C115" s="48">
        <v>43019.673999999999</v>
      </c>
      <c r="D115" s="48"/>
      <c r="E115" s="46">
        <f t="shared" si="8"/>
        <v>-1218.9968452703365</v>
      </c>
      <c r="F115" s="46">
        <f t="shared" si="9"/>
        <v>-1219</v>
      </c>
      <c r="G115" s="46">
        <f t="shared" si="10"/>
        <v>3.7316399975679815E-3</v>
      </c>
      <c r="I115" s="46">
        <f t="shared" si="14"/>
        <v>3.7316399975679815E-3</v>
      </c>
      <c r="O115" s="46">
        <f t="shared" ca="1" si="11"/>
        <v>0.13651073814969059</v>
      </c>
      <c r="Q115" s="47">
        <f t="shared" si="12"/>
        <v>28001.173999999999</v>
      </c>
      <c r="AB115" s="46" t="s">
        <v>40</v>
      </c>
      <c r="AC115" s="46">
        <v>9</v>
      </c>
      <c r="AE115" s="46" t="s">
        <v>35</v>
      </c>
      <c r="AG115" s="46" t="s">
        <v>33</v>
      </c>
    </row>
    <row r="116" spans="1:33" s="46" customFormat="1" ht="12.95" customHeight="1" x14ac:dyDescent="0.2">
      <c r="A116" s="5" t="s">
        <v>71</v>
      </c>
      <c r="C116" s="48">
        <v>43030.307999999997</v>
      </c>
      <c r="D116" s="48"/>
      <c r="E116" s="46">
        <f t="shared" si="8"/>
        <v>-1210.0068582255908</v>
      </c>
      <c r="F116" s="46">
        <f t="shared" si="9"/>
        <v>-1210</v>
      </c>
      <c r="G116" s="46">
        <f t="shared" si="10"/>
        <v>-8.1124000062118284E-3</v>
      </c>
      <c r="I116" s="46">
        <f t="shared" si="14"/>
        <v>-8.1124000062118284E-3</v>
      </c>
      <c r="O116" s="46">
        <f t="shared" ca="1" si="11"/>
        <v>0.13633737223250741</v>
      </c>
      <c r="Q116" s="47">
        <f t="shared" si="12"/>
        <v>28011.807999999997</v>
      </c>
      <c r="AB116" s="46" t="s">
        <v>40</v>
      </c>
      <c r="AC116" s="46">
        <v>7</v>
      </c>
      <c r="AE116" s="46" t="s">
        <v>75</v>
      </c>
      <c r="AG116" s="46" t="s">
        <v>77</v>
      </c>
    </row>
    <row r="117" spans="1:33" s="46" customFormat="1" ht="12.95" customHeight="1" x14ac:dyDescent="0.2">
      <c r="A117" s="5" t="s">
        <v>71</v>
      </c>
      <c r="C117" s="48">
        <v>43030.317999999999</v>
      </c>
      <c r="D117" s="48"/>
      <c r="E117" s="46">
        <f t="shared" si="8"/>
        <v>-1209.9984042223498</v>
      </c>
      <c r="F117" s="46">
        <f t="shared" si="9"/>
        <v>-1210</v>
      </c>
      <c r="G117" s="46">
        <f t="shared" si="10"/>
        <v>1.8875999958254397E-3</v>
      </c>
      <c r="I117" s="46">
        <f t="shared" si="14"/>
        <v>1.8875999958254397E-3</v>
      </c>
      <c r="O117" s="46">
        <f t="shared" ca="1" si="11"/>
        <v>0.13633737223250741</v>
      </c>
      <c r="Q117" s="47">
        <f t="shared" si="12"/>
        <v>28011.817999999999</v>
      </c>
      <c r="AC117" s="46">
        <v>7</v>
      </c>
      <c r="AE117" s="46" t="s">
        <v>35</v>
      </c>
      <c r="AG117" s="46" t="s">
        <v>33</v>
      </c>
    </row>
    <row r="118" spans="1:33" s="46" customFormat="1" ht="12.95" customHeight="1" x14ac:dyDescent="0.2">
      <c r="A118" s="5" t="s">
        <v>76</v>
      </c>
      <c r="C118" s="48">
        <v>43032.671000000002</v>
      </c>
      <c r="D118" s="48"/>
      <c r="E118" s="46">
        <f t="shared" si="8"/>
        <v>-1208.0091772601234</v>
      </c>
      <c r="F118" s="46">
        <f t="shared" si="9"/>
        <v>-1208</v>
      </c>
      <c r="G118" s="46">
        <f t="shared" si="10"/>
        <v>-1.0855519998585805E-2</v>
      </c>
      <c r="I118" s="46">
        <f t="shared" si="14"/>
        <v>-1.0855519998585805E-2</v>
      </c>
      <c r="O118" s="46">
        <f t="shared" ca="1" si="11"/>
        <v>0.13629884647313339</v>
      </c>
      <c r="Q118" s="47">
        <f t="shared" si="12"/>
        <v>28014.171000000002</v>
      </c>
      <c r="AC118" s="46">
        <v>9</v>
      </c>
      <c r="AE118" s="46" t="s">
        <v>38</v>
      </c>
      <c r="AG118" s="46" t="s">
        <v>33</v>
      </c>
    </row>
    <row r="119" spans="1:33" s="46" customFormat="1" ht="12.95" customHeight="1" x14ac:dyDescent="0.2">
      <c r="A119" s="5" t="s">
        <v>76</v>
      </c>
      <c r="C119" s="48">
        <v>43032.682000000001</v>
      </c>
      <c r="D119" s="48"/>
      <c r="E119" s="46">
        <f t="shared" si="8"/>
        <v>-1207.9998778565612</v>
      </c>
      <c r="F119" s="46">
        <f t="shared" si="9"/>
        <v>-1208</v>
      </c>
      <c r="G119" s="46">
        <f t="shared" si="10"/>
        <v>1.4448000001721084E-4</v>
      </c>
      <c r="I119" s="46">
        <f t="shared" si="14"/>
        <v>1.4448000001721084E-4</v>
      </c>
      <c r="O119" s="46">
        <f t="shared" ca="1" si="11"/>
        <v>0.13629884647313339</v>
      </c>
      <c r="Q119" s="47">
        <f t="shared" si="12"/>
        <v>28014.182000000001</v>
      </c>
      <c r="AB119" s="46" t="s">
        <v>40</v>
      </c>
      <c r="AC119" s="46">
        <v>11</v>
      </c>
      <c r="AE119" s="46" t="s">
        <v>75</v>
      </c>
      <c r="AG119" s="46" t="s">
        <v>77</v>
      </c>
    </row>
    <row r="120" spans="1:33" s="46" customFormat="1" ht="12.95" customHeight="1" x14ac:dyDescent="0.2">
      <c r="A120" s="5" t="s">
        <v>76</v>
      </c>
      <c r="C120" s="48">
        <v>43032.703999999998</v>
      </c>
      <c r="D120" s="48"/>
      <c r="E120" s="46">
        <f t="shared" si="8"/>
        <v>-1207.981279049437</v>
      </c>
      <c r="F120" s="46">
        <f t="shared" si="9"/>
        <v>-1208</v>
      </c>
      <c r="G120" s="46">
        <f t="shared" si="10"/>
        <v>2.2144479997223243E-2</v>
      </c>
      <c r="I120" s="46">
        <f t="shared" si="14"/>
        <v>2.2144479997223243E-2</v>
      </c>
      <c r="O120" s="46">
        <f t="shared" ca="1" si="11"/>
        <v>0.13629884647313339</v>
      </c>
      <c r="Q120" s="47">
        <f t="shared" si="12"/>
        <v>28014.203999999998</v>
      </c>
      <c r="AB120" s="46" t="s">
        <v>40</v>
      </c>
      <c r="AC120" s="46">
        <v>10</v>
      </c>
      <c r="AE120" s="46" t="s">
        <v>78</v>
      </c>
      <c r="AG120" s="46" t="s">
        <v>77</v>
      </c>
    </row>
    <row r="121" spans="1:33" s="46" customFormat="1" ht="12.95" customHeight="1" x14ac:dyDescent="0.2">
      <c r="A121" s="5" t="s">
        <v>71</v>
      </c>
      <c r="C121" s="48">
        <v>43043.31</v>
      </c>
      <c r="D121" s="48"/>
      <c r="E121" s="46">
        <f t="shared" si="8"/>
        <v>-1199.0149632137602</v>
      </c>
      <c r="F121" s="46">
        <f t="shared" si="9"/>
        <v>-1199</v>
      </c>
      <c r="G121" s="46">
        <f t="shared" si="10"/>
        <v>-1.769956000498496E-2</v>
      </c>
      <c r="I121" s="46">
        <f t="shared" si="14"/>
        <v>-1.769956000498496E-2</v>
      </c>
      <c r="O121" s="46">
        <f t="shared" ca="1" si="11"/>
        <v>0.13612548055595025</v>
      </c>
      <c r="Q121" s="47">
        <f t="shared" si="12"/>
        <v>28024.809999999998</v>
      </c>
      <c r="AB121" s="46" t="s">
        <v>40</v>
      </c>
      <c r="AC121" s="46">
        <v>15</v>
      </c>
      <c r="AE121" s="46" t="s">
        <v>79</v>
      </c>
      <c r="AG121" s="46" t="s">
        <v>77</v>
      </c>
    </row>
    <row r="122" spans="1:33" s="46" customFormat="1" ht="12.95" customHeight="1" x14ac:dyDescent="0.2">
      <c r="A122" s="5" t="s">
        <v>71</v>
      </c>
      <c r="C122" s="48">
        <v>43043.322999999997</v>
      </c>
      <c r="D122" s="48"/>
      <c r="E122" s="46">
        <f t="shared" si="8"/>
        <v>-1199.0039730095498</v>
      </c>
      <c r="F122" s="46">
        <f t="shared" si="9"/>
        <v>-1199</v>
      </c>
      <c r="G122" s="46">
        <f t="shared" si="10"/>
        <v>-4.6995600059744902E-3</v>
      </c>
      <c r="I122" s="46">
        <f t="shared" si="14"/>
        <v>-4.6995600059744902E-3</v>
      </c>
      <c r="O122" s="46">
        <f t="shared" ca="1" si="11"/>
        <v>0.13612548055595025</v>
      </c>
      <c r="Q122" s="47">
        <f t="shared" si="12"/>
        <v>28024.822999999997</v>
      </c>
      <c r="AC122" s="46">
        <v>7</v>
      </c>
      <c r="AE122" s="46" t="s">
        <v>35</v>
      </c>
      <c r="AG122" s="46" t="s">
        <v>33</v>
      </c>
    </row>
    <row r="123" spans="1:33" s="46" customFormat="1" ht="12.95" customHeight="1" x14ac:dyDescent="0.2">
      <c r="A123" s="5" t="s">
        <v>71</v>
      </c>
      <c r="C123" s="48">
        <v>43062.262000000002</v>
      </c>
      <c r="D123" s="48"/>
      <c r="E123" s="46">
        <f t="shared" si="8"/>
        <v>-1182.9929362744999</v>
      </c>
      <c r="F123" s="46">
        <f t="shared" si="9"/>
        <v>-1183</v>
      </c>
      <c r="G123" s="46">
        <f t="shared" si="10"/>
        <v>8.3554800003184937E-3</v>
      </c>
      <c r="I123" s="46">
        <f t="shared" si="14"/>
        <v>8.3554800003184937E-3</v>
      </c>
      <c r="O123" s="46">
        <f t="shared" ca="1" si="11"/>
        <v>0.13581727448095796</v>
      </c>
      <c r="Q123" s="47">
        <f t="shared" si="12"/>
        <v>28043.762000000002</v>
      </c>
      <c r="AC123" s="46">
        <v>11</v>
      </c>
      <c r="AE123" s="46" t="s">
        <v>31</v>
      </c>
      <c r="AG123" s="46" t="s">
        <v>33</v>
      </c>
    </row>
    <row r="124" spans="1:33" s="46" customFormat="1" ht="12.95" customHeight="1" x14ac:dyDescent="0.2">
      <c r="A124" s="5" t="s">
        <v>80</v>
      </c>
      <c r="C124" s="48">
        <v>43088.273999999998</v>
      </c>
      <c r="D124" s="48"/>
      <c r="E124" s="46">
        <f t="shared" si="8"/>
        <v>-1161.0023830482517</v>
      </c>
      <c r="F124" s="46">
        <f t="shared" si="9"/>
        <v>-1161</v>
      </c>
      <c r="G124" s="46">
        <f t="shared" si="10"/>
        <v>-2.8188400028739125E-3</v>
      </c>
      <c r="I124" s="46">
        <f t="shared" si="14"/>
        <v>-2.8188400028739125E-3</v>
      </c>
      <c r="O124" s="46">
        <f t="shared" ca="1" si="11"/>
        <v>0.1353934911278436</v>
      </c>
      <c r="Q124" s="47">
        <f t="shared" si="12"/>
        <v>28069.773999999998</v>
      </c>
      <c r="AC124" s="46">
        <v>6</v>
      </c>
      <c r="AE124" s="46" t="s">
        <v>31</v>
      </c>
      <c r="AG124" s="46" t="s">
        <v>33</v>
      </c>
    </row>
    <row r="125" spans="1:33" s="46" customFormat="1" ht="12.95" customHeight="1" x14ac:dyDescent="0.2">
      <c r="A125" s="5" t="s">
        <v>76</v>
      </c>
      <c r="C125" s="48">
        <v>43330.764999999999</v>
      </c>
      <c r="D125" s="48"/>
      <c r="E125" s="46">
        <f t="shared" si="8"/>
        <v>-956.0004130964154</v>
      </c>
      <c r="F125" s="46">
        <f t="shared" si="9"/>
        <v>-956</v>
      </c>
      <c r="G125" s="46">
        <f t="shared" si="10"/>
        <v>-4.8863999836612493E-4</v>
      </c>
      <c r="I125" s="46">
        <f t="shared" si="14"/>
        <v>-4.8863999836612493E-4</v>
      </c>
      <c r="O125" s="46">
        <f t="shared" ca="1" si="11"/>
        <v>0.1314446007920051</v>
      </c>
      <c r="Q125" s="47">
        <f t="shared" si="12"/>
        <v>28312.264999999999</v>
      </c>
      <c r="AB125" s="46" t="s">
        <v>40</v>
      </c>
      <c r="AC125" s="46">
        <v>10</v>
      </c>
      <c r="AE125" s="46" t="s">
        <v>31</v>
      </c>
      <c r="AG125" s="46" t="s">
        <v>33</v>
      </c>
    </row>
    <row r="126" spans="1:33" s="46" customFormat="1" ht="12.95" customHeight="1" x14ac:dyDescent="0.2">
      <c r="A126" s="5" t="s">
        <v>76</v>
      </c>
      <c r="C126" s="48">
        <v>43330.775999999998</v>
      </c>
      <c r="D126" s="48"/>
      <c r="E126" s="46">
        <f t="shared" si="8"/>
        <v>-955.99111369285322</v>
      </c>
      <c r="F126" s="46">
        <f t="shared" si="9"/>
        <v>-956</v>
      </c>
      <c r="G126" s="46">
        <f t="shared" si="10"/>
        <v>1.0511360000236891E-2</v>
      </c>
      <c r="I126" s="46">
        <f t="shared" si="14"/>
        <v>1.0511360000236891E-2</v>
      </c>
      <c r="O126" s="46">
        <f t="shared" ca="1" si="11"/>
        <v>0.1314446007920051</v>
      </c>
      <c r="Q126" s="47">
        <f t="shared" si="12"/>
        <v>28312.275999999998</v>
      </c>
      <c r="AB126" s="46" t="s">
        <v>40</v>
      </c>
      <c r="AC126" s="46">
        <v>15</v>
      </c>
      <c r="AE126" s="46" t="s">
        <v>79</v>
      </c>
      <c r="AG126" s="46" t="s">
        <v>77</v>
      </c>
    </row>
    <row r="127" spans="1:33" s="46" customFormat="1" ht="12.95" customHeight="1" x14ac:dyDescent="0.2">
      <c r="A127" s="5" t="s">
        <v>82</v>
      </c>
      <c r="C127" s="48">
        <v>43348.499000000003</v>
      </c>
      <c r="D127" s="48"/>
      <c r="E127" s="46">
        <f t="shared" si="8"/>
        <v>-941.00808375171118</v>
      </c>
      <c r="F127" s="46">
        <f t="shared" si="9"/>
        <v>-941</v>
      </c>
      <c r="G127" s="46">
        <f t="shared" si="10"/>
        <v>-9.5620399952167645E-3</v>
      </c>
      <c r="I127" s="46">
        <f t="shared" si="14"/>
        <v>-9.5620399952167645E-3</v>
      </c>
      <c r="O127" s="46">
        <f t="shared" ca="1" si="11"/>
        <v>0.13115565759669984</v>
      </c>
      <c r="Q127" s="47">
        <f t="shared" si="12"/>
        <v>28329.999000000003</v>
      </c>
      <c r="AB127" s="46" t="s">
        <v>40</v>
      </c>
      <c r="AC127" s="46">
        <v>12</v>
      </c>
      <c r="AE127" s="46" t="s">
        <v>75</v>
      </c>
      <c r="AG127" s="46" t="s">
        <v>77</v>
      </c>
    </row>
    <row r="128" spans="1:33" s="46" customFormat="1" ht="12.95" customHeight="1" x14ac:dyDescent="0.2">
      <c r="A128" s="5" t="s">
        <v>82</v>
      </c>
      <c r="C128" s="48">
        <v>43348.514999999999</v>
      </c>
      <c r="D128" s="48"/>
      <c r="E128" s="46">
        <f t="shared" si="8"/>
        <v>-940.99455734653156</v>
      </c>
      <c r="F128" s="46">
        <f t="shared" si="9"/>
        <v>-941</v>
      </c>
      <c r="G128" s="46">
        <f t="shared" si="10"/>
        <v>6.4379600007669069E-3</v>
      </c>
      <c r="I128" s="46">
        <f t="shared" si="14"/>
        <v>6.4379600007669069E-3</v>
      </c>
      <c r="O128" s="46">
        <f t="shared" ca="1" si="11"/>
        <v>0.13115565759669984</v>
      </c>
      <c r="Q128" s="47">
        <f t="shared" si="12"/>
        <v>28330.014999999999</v>
      </c>
      <c r="AB128" s="46" t="s">
        <v>40</v>
      </c>
      <c r="AC128" s="46">
        <v>14</v>
      </c>
      <c r="AE128" s="46" t="s">
        <v>81</v>
      </c>
      <c r="AG128" s="46" t="s">
        <v>33</v>
      </c>
    </row>
    <row r="129" spans="1:33" s="46" customFormat="1" ht="12.95" customHeight="1" x14ac:dyDescent="0.2">
      <c r="A129" s="5" t="s">
        <v>82</v>
      </c>
      <c r="B129" s="5"/>
      <c r="C129" s="20">
        <v>43348.517</v>
      </c>
      <c r="D129" s="20"/>
      <c r="E129" s="46">
        <f t="shared" si="8"/>
        <v>-940.99286654588343</v>
      </c>
      <c r="F129" s="46">
        <f t="shared" si="9"/>
        <v>-941</v>
      </c>
      <c r="G129" s="46">
        <f t="shared" si="10"/>
        <v>8.4379600011743605E-3</v>
      </c>
      <c r="I129" s="46">
        <f t="shared" si="14"/>
        <v>8.4379600011743605E-3</v>
      </c>
      <c r="O129" s="46">
        <f t="shared" ca="1" si="11"/>
        <v>0.13115565759669984</v>
      </c>
      <c r="Q129" s="47">
        <f t="shared" si="12"/>
        <v>28330.017</v>
      </c>
      <c r="AB129" s="46" t="s">
        <v>40</v>
      </c>
      <c r="AC129" s="46">
        <v>31</v>
      </c>
      <c r="AE129" s="46" t="s">
        <v>83</v>
      </c>
      <c r="AG129" s="46" t="s">
        <v>33</v>
      </c>
    </row>
    <row r="130" spans="1:33" s="46" customFormat="1" ht="12.95" customHeight="1" x14ac:dyDescent="0.2">
      <c r="A130" s="5" t="s">
        <v>86</v>
      </c>
      <c r="B130" s="5"/>
      <c r="C130" s="20">
        <v>43367.41</v>
      </c>
      <c r="D130" s="20"/>
      <c r="E130" s="46">
        <f t="shared" si="8"/>
        <v>-925.02071822573635</v>
      </c>
      <c r="F130" s="46">
        <f t="shared" si="9"/>
        <v>-925</v>
      </c>
      <c r="G130" s="46">
        <f t="shared" si="10"/>
        <v>-2.4506999994628131E-2</v>
      </c>
      <c r="I130" s="46">
        <f t="shared" si="14"/>
        <v>-2.4506999994628131E-2</v>
      </c>
      <c r="O130" s="46">
        <f t="shared" ca="1" si="11"/>
        <v>0.13084745152170757</v>
      </c>
      <c r="Q130" s="47">
        <f t="shared" si="12"/>
        <v>28348.910000000003</v>
      </c>
      <c r="AB130" s="46" t="s">
        <v>40</v>
      </c>
      <c r="AC130" s="46">
        <v>14</v>
      </c>
      <c r="AE130" s="46" t="s">
        <v>84</v>
      </c>
      <c r="AG130" s="46" t="s">
        <v>33</v>
      </c>
    </row>
    <row r="131" spans="1:33" s="46" customFormat="1" ht="12.95" customHeight="1" x14ac:dyDescent="0.2">
      <c r="A131" s="5" t="s">
        <v>86</v>
      </c>
      <c r="B131" s="5"/>
      <c r="C131" s="20">
        <v>43367.434000000001</v>
      </c>
      <c r="D131" s="20"/>
      <c r="E131" s="46">
        <f t="shared" si="8"/>
        <v>-925.00042861796385</v>
      </c>
      <c r="F131" s="46">
        <f t="shared" si="9"/>
        <v>-925</v>
      </c>
      <c r="G131" s="46">
        <f t="shared" si="10"/>
        <v>-5.0699999701464549E-4</v>
      </c>
      <c r="I131" s="46">
        <f t="shared" si="14"/>
        <v>-5.0699999701464549E-4</v>
      </c>
      <c r="O131" s="46">
        <f t="shared" ca="1" si="11"/>
        <v>0.13084745152170757</v>
      </c>
      <c r="Q131" s="47">
        <f t="shared" si="12"/>
        <v>28348.934000000001</v>
      </c>
      <c r="AB131" s="46" t="s">
        <v>40</v>
      </c>
      <c r="AC131" s="46">
        <v>12</v>
      </c>
      <c r="AE131" s="46" t="s">
        <v>85</v>
      </c>
      <c r="AG131" s="46" t="s">
        <v>33</v>
      </c>
    </row>
    <row r="132" spans="1:33" s="46" customFormat="1" ht="12.95" customHeight="1" x14ac:dyDescent="0.2">
      <c r="A132" s="5" t="s">
        <v>86</v>
      </c>
      <c r="B132" s="5"/>
      <c r="C132" s="20">
        <v>43367.436999999998</v>
      </c>
      <c r="D132" s="20"/>
      <c r="E132" s="46">
        <f t="shared" si="8"/>
        <v>-924.99789241699466</v>
      </c>
      <c r="F132" s="46">
        <f t="shared" si="9"/>
        <v>-925</v>
      </c>
      <c r="G132" s="46">
        <f t="shared" si="10"/>
        <v>2.4929999999585561E-3</v>
      </c>
      <c r="I132" s="46">
        <f t="shared" si="14"/>
        <v>2.4929999999585561E-3</v>
      </c>
      <c r="O132" s="46">
        <f t="shared" ca="1" si="11"/>
        <v>0.13084745152170757</v>
      </c>
      <c r="Q132" s="47">
        <f t="shared" si="12"/>
        <v>28348.936999999998</v>
      </c>
      <c r="AB132" s="46" t="s">
        <v>40</v>
      </c>
      <c r="AC132" s="46">
        <v>21</v>
      </c>
      <c r="AE132" s="46" t="s">
        <v>70</v>
      </c>
      <c r="AG132" s="46" t="s">
        <v>33</v>
      </c>
    </row>
    <row r="133" spans="1:33" s="46" customFormat="1" ht="12.95" customHeight="1" x14ac:dyDescent="0.2">
      <c r="A133" s="6" t="s">
        <v>135</v>
      </c>
      <c r="B133" s="19" t="s">
        <v>154</v>
      </c>
      <c r="C133" s="6">
        <v>43367.445999999996</v>
      </c>
      <c r="D133" s="6" t="s">
        <v>171</v>
      </c>
      <c r="E133" s="46">
        <f t="shared" si="8"/>
        <v>-924.99028381408073</v>
      </c>
      <c r="F133" s="46">
        <f t="shared" si="9"/>
        <v>-925</v>
      </c>
      <c r="G133" s="46">
        <f t="shared" si="10"/>
        <v>1.1492999998154119E-2</v>
      </c>
      <c r="I133" s="46">
        <f t="shared" si="14"/>
        <v>1.1492999998154119E-2</v>
      </c>
      <c r="O133" s="46">
        <f t="shared" ca="1" si="11"/>
        <v>0.13084745152170757</v>
      </c>
      <c r="Q133" s="47">
        <f t="shared" si="12"/>
        <v>28348.945999999996</v>
      </c>
      <c r="AB133" s="46" t="s">
        <v>40</v>
      </c>
      <c r="AC133" s="46">
        <v>0</v>
      </c>
      <c r="AE133" s="46" t="s">
        <v>87</v>
      </c>
      <c r="AG133" s="46" t="s">
        <v>33</v>
      </c>
    </row>
    <row r="134" spans="1:33" s="46" customFormat="1" ht="12.95" customHeight="1" x14ac:dyDescent="0.2">
      <c r="A134" s="5" t="s">
        <v>82</v>
      </c>
      <c r="B134" s="5"/>
      <c r="C134" s="20">
        <v>43367.446000000004</v>
      </c>
      <c r="D134" s="20"/>
      <c r="E134" s="46">
        <f t="shared" si="8"/>
        <v>-924.99028381407459</v>
      </c>
      <c r="F134" s="46">
        <f t="shared" si="9"/>
        <v>-925</v>
      </c>
      <c r="G134" s="46">
        <f t="shared" si="10"/>
        <v>1.1493000005430076E-2</v>
      </c>
      <c r="I134" s="46">
        <f t="shared" si="14"/>
        <v>1.1493000005430076E-2</v>
      </c>
      <c r="O134" s="46">
        <f t="shared" ca="1" si="11"/>
        <v>0.13084745152170757</v>
      </c>
      <c r="Q134" s="47">
        <f t="shared" si="12"/>
        <v>28348.946000000004</v>
      </c>
    </row>
    <row r="135" spans="1:33" s="46" customFormat="1" ht="12.95" customHeight="1" x14ac:dyDescent="0.2">
      <c r="A135" s="5" t="s">
        <v>76</v>
      </c>
      <c r="B135" s="5"/>
      <c r="C135" s="20">
        <v>43368.627</v>
      </c>
      <c r="D135" s="20"/>
      <c r="E135" s="46">
        <f t="shared" si="8"/>
        <v>-923.99186603150747</v>
      </c>
      <c r="F135" s="46">
        <f t="shared" si="9"/>
        <v>-924</v>
      </c>
      <c r="G135" s="46">
        <f t="shared" si="10"/>
        <v>9.6214399964082986E-3</v>
      </c>
      <c r="I135" s="46">
        <f t="shared" si="14"/>
        <v>9.6214399964082986E-3</v>
      </c>
      <c r="O135" s="46">
        <f t="shared" ca="1" si="11"/>
        <v>0.13082818864202053</v>
      </c>
      <c r="Q135" s="47">
        <f t="shared" si="12"/>
        <v>28350.127</v>
      </c>
      <c r="AB135" s="46" t="s">
        <v>40</v>
      </c>
      <c r="AC135" s="46">
        <v>12</v>
      </c>
      <c r="AE135" s="46" t="s">
        <v>74</v>
      </c>
      <c r="AG135" s="46" t="s">
        <v>33</v>
      </c>
    </row>
    <row r="136" spans="1:33" s="46" customFormat="1" ht="12.95" customHeight="1" x14ac:dyDescent="0.2">
      <c r="A136" s="6" t="s">
        <v>88</v>
      </c>
      <c r="B136" s="19"/>
      <c r="C136" s="20">
        <v>43368.627</v>
      </c>
      <c r="D136" s="20">
        <v>0.05</v>
      </c>
      <c r="E136" s="46">
        <f t="shared" si="8"/>
        <v>-923.99186603150747</v>
      </c>
      <c r="F136" s="46">
        <f t="shared" si="9"/>
        <v>-924</v>
      </c>
      <c r="G136" s="46">
        <f t="shared" si="10"/>
        <v>9.6214399964082986E-3</v>
      </c>
      <c r="I136" s="46">
        <f t="shared" ref="I136:I158" si="15">+G136</f>
        <v>9.6214399964082986E-3</v>
      </c>
      <c r="O136" s="46">
        <f t="shared" ca="1" si="11"/>
        <v>0.13082818864202053</v>
      </c>
      <c r="Q136" s="47">
        <f t="shared" si="12"/>
        <v>28350.127</v>
      </c>
      <c r="AB136" s="46" t="s">
        <v>40</v>
      </c>
      <c r="AC136" s="46">
        <v>9</v>
      </c>
      <c r="AE136" s="46" t="s">
        <v>89</v>
      </c>
      <c r="AG136" s="46" t="s">
        <v>77</v>
      </c>
    </row>
    <row r="137" spans="1:33" s="46" customFormat="1" ht="12.95" customHeight="1" x14ac:dyDescent="0.2">
      <c r="A137" s="5" t="s">
        <v>86</v>
      </c>
      <c r="C137" s="48">
        <v>43399.360000000001</v>
      </c>
      <c r="D137" s="48"/>
      <c r="E137" s="46">
        <f t="shared" si="8"/>
        <v>-898.01017787594799</v>
      </c>
      <c r="F137" s="46">
        <f t="shared" si="9"/>
        <v>-898</v>
      </c>
      <c r="G137" s="46">
        <f t="shared" si="10"/>
        <v>-1.2039120003464632E-2</v>
      </c>
      <c r="I137" s="46">
        <f t="shared" si="15"/>
        <v>-1.2039120003464632E-2</v>
      </c>
      <c r="O137" s="46">
        <f t="shared" ca="1" si="11"/>
        <v>0.13032735377015811</v>
      </c>
      <c r="Q137" s="47">
        <f t="shared" si="12"/>
        <v>28380.86</v>
      </c>
    </row>
    <row r="138" spans="1:33" s="46" customFormat="1" ht="12.95" customHeight="1" x14ac:dyDescent="0.2">
      <c r="A138" s="5" t="s">
        <v>86</v>
      </c>
      <c r="C138" s="48">
        <v>43405.31</v>
      </c>
      <c r="D138" s="48"/>
      <c r="E138" s="46">
        <f t="shared" si="8"/>
        <v>-892.98004594852466</v>
      </c>
      <c r="F138" s="46">
        <f t="shared" si="9"/>
        <v>-893</v>
      </c>
      <c r="G138" s="46">
        <f t="shared" si="10"/>
        <v>2.3603080000611953E-2</v>
      </c>
      <c r="I138" s="46">
        <f t="shared" si="15"/>
        <v>2.3603080000611953E-2</v>
      </c>
      <c r="O138" s="46">
        <f t="shared" ca="1" si="11"/>
        <v>0.13023103937172301</v>
      </c>
      <c r="Q138" s="47">
        <f t="shared" si="12"/>
        <v>28386.809999999998</v>
      </c>
      <c r="AB138" s="46" t="s">
        <v>40</v>
      </c>
      <c r="AC138" s="46">
        <v>7</v>
      </c>
      <c r="AE138" s="46" t="s">
        <v>35</v>
      </c>
      <c r="AG138" s="46" t="s">
        <v>33</v>
      </c>
    </row>
    <row r="139" spans="1:33" s="46" customFormat="1" ht="12.95" customHeight="1" x14ac:dyDescent="0.2">
      <c r="A139" s="5" t="s">
        <v>86</v>
      </c>
      <c r="C139" s="48">
        <v>43425.406000000003</v>
      </c>
      <c r="D139" s="48"/>
      <c r="E139" s="46">
        <f t="shared" si="8"/>
        <v>-875.99088103868019</v>
      </c>
      <c r="F139" s="46">
        <f t="shared" si="9"/>
        <v>-876</v>
      </c>
      <c r="G139" s="46">
        <f t="shared" si="10"/>
        <v>1.0786560000269674E-2</v>
      </c>
      <c r="I139" s="46">
        <f t="shared" si="15"/>
        <v>1.0786560000269674E-2</v>
      </c>
      <c r="O139" s="46">
        <f t="shared" ca="1" si="11"/>
        <v>0.12990357041704373</v>
      </c>
      <c r="Q139" s="47">
        <f t="shared" si="12"/>
        <v>28406.906000000003</v>
      </c>
      <c r="AC139" s="46">
        <v>8</v>
      </c>
      <c r="AE139" s="46" t="s">
        <v>74</v>
      </c>
      <c r="AG139" s="46" t="s">
        <v>33</v>
      </c>
    </row>
    <row r="140" spans="1:33" s="46" customFormat="1" ht="12.95" customHeight="1" x14ac:dyDescent="0.2">
      <c r="A140" s="5" t="s">
        <v>86</v>
      </c>
      <c r="C140" s="48">
        <v>43431.315000000002</v>
      </c>
      <c r="D140" s="48"/>
      <c r="E140" s="46">
        <f t="shared" si="8"/>
        <v>-870.99541052453606</v>
      </c>
      <c r="F140" s="46">
        <f t="shared" si="9"/>
        <v>-871</v>
      </c>
      <c r="G140" s="46">
        <f t="shared" si="10"/>
        <v>5.4287599996314384E-3</v>
      </c>
      <c r="I140" s="46">
        <f t="shared" si="15"/>
        <v>5.4287599996314384E-3</v>
      </c>
      <c r="O140" s="46">
        <f t="shared" ca="1" si="11"/>
        <v>0.12980725601860865</v>
      </c>
      <c r="Q140" s="47">
        <f t="shared" si="12"/>
        <v>28412.815000000002</v>
      </c>
      <c r="AC140" s="46">
        <v>11</v>
      </c>
      <c r="AE140" s="46" t="s">
        <v>74</v>
      </c>
      <c r="AG140" s="46" t="s">
        <v>33</v>
      </c>
    </row>
    <row r="141" spans="1:33" s="46" customFormat="1" ht="12.95" customHeight="1" x14ac:dyDescent="0.2">
      <c r="A141" s="5" t="s">
        <v>90</v>
      </c>
      <c r="C141" s="48">
        <v>43691.548000000003</v>
      </c>
      <c r="D141" s="48"/>
      <c r="E141" s="46">
        <f t="shared" si="8"/>
        <v>-650.99434802540873</v>
      </c>
      <c r="F141" s="46">
        <f t="shared" si="9"/>
        <v>-651</v>
      </c>
      <c r="G141" s="46">
        <f t="shared" si="10"/>
        <v>6.6855600016424432E-3</v>
      </c>
      <c r="I141" s="46">
        <f t="shared" si="15"/>
        <v>6.6855600016424432E-3</v>
      </c>
      <c r="O141" s="46">
        <f t="shared" ca="1" si="11"/>
        <v>0.12556942248746489</v>
      </c>
      <c r="Q141" s="47">
        <f t="shared" si="12"/>
        <v>28673.048000000003</v>
      </c>
      <c r="AC141" s="46">
        <v>10</v>
      </c>
      <c r="AE141" s="46" t="s">
        <v>74</v>
      </c>
      <c r="AG141" s="46" t="s">
        <v>33</v>
      </c>
    </row>
    <row r="142" spans="1:33" s="46" customFormat="1" ht="12.95" customHeight="1" x14ac:dyDescent="0.2">
      <c r="A142" s="5" t="s">
        <v>76</v>
      </c>
      <c r="C142" s="48">
        <v>43698.64</v>
      </c>
      <c r="D142" s="48"/>
      <c r="E142" s="46">
        <f t="shared" si="8"/>
        <v>-644.99876892804934</v>
      </c>
      <c r="F142" s="46">
        <f t="shared" si="9"/>
        <v>-645</v>
      </c>
      <c r="G142" s="46">
        <f t="shared" si="10"/>
        <v>1.4561999996658415E-3</v>
      </c>
      <c r="I142" s="46">
        <f t="shared" si="15"/>
        <v>1.4561999996658415E-3</v>
      </c>
      <c r="O142" s="46">
        <f t="shared" ca="1" si="11"/>
        <v>0.12545384520934277</v>
      </c>
      <c r="Q142" s="47">
        <f t="shared" si="12"/>
        <v>28680.14</v>
      </c>
      <c r="AB142" s="46" t="s">
        <v>40</v>
      </c>
      <c r="AC142" s="46">
        <v>11</v>
      </c>
      <c r="AE142" s="46" t="s">
        <v>81</v>
      </c>
      <c r="AG142" s="46" t="s">
        <v>33</v>
      </c>
    </row>
    <row r="143" spans="1:33" s="46" customFormat="1" ht="12.95" customHeight="1" x14ac:dyDescent="0.2">
      <c r="A143" s="5" t="s">
        <v>90</v>
      </c>
      <c r="C143" s="48">
        <v>43704.552000000003</v>
      </c>
      <c r="D143" s="48"/>
      <c r="E143" s="46">
        <f t="shared" si="8"/>
        <v>-640.00076221292989</v>
      </c>
      <c r="F143" s="46">
        <f t="shared" si="9"/>
        <v>-640</v>
      </c>
      <c r="G143" s="46">
        <f t="shared" si="10"/>
        <v>-9.0159999672323465E-4</v>
      </c>
      <c r="I143" s="46">
        <f t="shared" si="15"/>
        <v>-9.0159999672323465E-4</v>
      </c>
      <c r="O143" s="46">
        <f t="shared" ca="1" si="11"/>
        <v>0.1253575308109077</v>
      </c>
      <c r="Q143" s="47">
        <f t="shared" si="12"/>
        <v>28686.052000000003</v>
      </c>
      <c r="AB143" s="46" t="s">
        <v>40</v>
      </c>
      <c r="AC143" s="46">
        <v>8</v>
      </c>
      <c r="AE143" s="46" t="s">
        <v>91</v>
      </c>
      <c r="AG143" s="46" t="s">
        <v>77</v>
      </c>
    </row>
    <row r="144" spans="1:33" s="46" customFormat="1" ht="12.95" customHeight="1" x14ac:dyDescent="0.2">
      <c r="A144" s="5" t="s">
        <v>76</v>
      </c>
      <c r="C144" s="48">
        <v>43705.752</v>
      </c>
      <c r="D144" s="48"/>
      <c r="E144" s="46">
        <f t="shared" si="8"/>
        <v>-638.98628182420782</v>
      </c>
      <c r="F144" s="46">
        <f t="shared" si="9"/>
        <v>-639</v>
      </c>
      <c r="G144" s="46">
        <f t="shared" si="10"/>
        <v>1.6226840001763776E-2</v>
      </c>
      <c r="I144" s="46">
        <f t="shared" si="15"/>
        <v>1.6226840001763776E-2</v>
      </c>
      <c r="O144" s="46">
        <f t="shared" ca="1" si="11"/>
        <v>0.12533826793122069</v>
      </c>
      <c r="Q144" s="47">
        <f t="shared" si="12"/>
        <v>28687.252</v>
      </c>
      <c r="AB144" s="46" t="s">
        <v>40</v>
      </c>
      <c r="AC144" s="46">
        <v>9</v>
      </c>
      <c r="AE144" s="46" t="s">
        <v>85</v>
      </c>
      <c r="AG144" s="46" t="s">
        <v>33</v>
      </c>
    </row>
    <row r="145" spans="1:33" s="46" customFormat="1" ht="12.95" customHeight="1" x14ac:dyDescent="0.2">
      <c r="A145" s="5" t="s">
        <v>90</v>
      </c>
      <c r="C145" s="48">
        <v>43717.550999999999</v>
      </c>
      <c r="D145" s="48"/>
      <c r="E145" s="46">
        <f t="shared" si="8"/>
        <v>-629.01140340207451</v>
      </c>
      <c r="F145" s="46">
        <f t="shared" si="9"/>
        <v>-629</v>
      </c>
      <c r="G145" s="46">
        <f t="shared" si="10"/>
        <v>-1.3488759999745525E-2</v>
      </c>
      <c r="I145" s="46">
        <f t="shared" si="15"/>
        <v>-1.3488759999745525E-2</v>
      </c>
      <c r="O145" s="46">
        <f t="shared" ca="1" si="11"/>
        <v>0.12514563913435051</v>
      </c>
      <c r="Q145" s="47">
        <f t="shared" si="12"/>
        <v>28699.050999999999</v>
      </c>
      <c r="AB145" s="46" t="s">
        <v>40</v>
      </c>
      <c r="AC145" s="46">
        <v>16</v>
      </c>
      <c r="AE145" s="46" t="s">
        <v>79</v>
      </c>
      <c r="AG145" s="46" t="s">
        <v>77</v>
      </c>
    </row>
    <row r="146" spans="1:33" s="46" customFormat="1" ht="12.95" customHeight="1" x14ac:dyDescent="0.2">
      <c r="A146" s="5" t="s">
        <v>90</v>
      </c>
      <c r="C146" s="48">
        <v>43717.567000000003</v>
      </c>
      <c r="D146" s="48"/>
      <c r="E146" s="46">
        <f t="shared" si="8"/>
        <v>-628.99787699688875</v>
      </c>
      <c r="F146" s="46">
        <f t="shared" si="9"/>
        <v>-629</v>
      </c>
      <c r="G146" s="46">
        <f t="shared" si="10"/>
        <v>2.5112400035141036E-3</v>
      </c>
      <c r="I146" s="46">
        <f t="shared" si="15"/>
        <v>2.5112400035141036E-3</v>
      </c>
      <c r="O146" s="46">
        <f t="shared" ca="1" si="11"/>
        <v>0.12514563913435051</v>
      </c>
      <c r="Q146" s="47">
        <f t="shared" si="12"/>
        <v>28699.067000000003</v>
      </c>
      <c r="AC146" s="46">
        <v>12</v>
      </c>
      <c r="AE146" s="46" t="s">
        <v>35</v>
      </c>
      <c r="AG146" s="46" t="s">
        <v>33</v>
      </c>
    </row>
    <row r="147" spans="1:33" s="46" customFormat="1" ht="12.95" customHeight="1" x14ac:dyDescent="0.2">
      <c r="A147" s="5" t="s">
        <v>92</v>
      </c>
      <c r="C147" s="48">
        <v>43717.569000000003</v>
      </c>
      <c r="D147" s="48"/>
      <c r="E147" s="46">
        <f t="shared" si="8"/>
        <v>-628.99618619624061</v>
      </c>
      <c r="F147" s="46">
        <f t="shared" si="9"/>
        <v>-629</v>
      </c>
      <c r="G147" s="46">
        <f t="shared" si="10"/>
        <v>4.5112400039215572E-3</v>
      </c>
      <c r="I147" s="46">
        <f t="shared" si="15"/>
        <v>4.5112400039215572E-3</v>
      </c>
      <c r="O147" s="46">
        <f t="shared" ca="1" si="11"/>
        <v>0.12514563913435051</v>
      </c>
      <c r="Q147" s="47">
        <f t="shared" si="12"/>
        <v>28699.069000000003</v>
      </c>
      <c r="AB147" s="46" t="s">
        <v>40</v>
      </c>
      <c r="AC147" s="46">
        <v>6</v>
      </c>
      <c r="AE147" s="46" t="s">
        <v>31</v>
      </c>
      <c r="AG147" s="46" t="s">
        <v>33</v>
      </c>
    </row>
    <row r="148" spans="1:33" s="46" customFormat="1" ht="12.95" customHeight="1" x14ac:dyDescent="0.2">
      <c r="A148" s="5" t="s">
        <v>90</v>
      </c>
      <c r="C148" s="48">
        <v>43717.576999999997</v>
      </c>
      <c r="D148" s="48" t="s">
        <v>93</v>
      </c>
      <c r="E148" s="46">
        <f t="shared" si="8"/>
        <v>-628.98942299365387</v>
      </c>
      <c r="F148" s="46">
        <f t="shared" si="9"/>
        <v>-629</v>
      </c>
      <c r="G148" s="46">
        <f t="shared" si="10"/>
        <v>1.2511239998275414E-2</v>
      </c>
      <c r="I148" s="46">
        <f t="shared" si="15"/>
        <v>1.2511239998275414E-2</v>
      </c>
      <c r="O148" s="46">
        <f t="shared" ca="1" si="11"/>
        <v>0.12514563913435051</v>
      </c>
      <c r="Q148" s="47">
        <f t="shared" si="12"/>
        <v>28699.076999999997</v>
      </c>
      <c r="AB148" s="46" t="s">
        <v>40</v>
      </c>
      <c r="AC148" s="46">
        <v>11</v>
      </c>
      <c r="AE148" s="46" t="s">
        <v>70</v>
      </c>
      <c r="AG148" s="46" t="s">
        <v>33</v>
      </c>
    </row>
    <row r="149" spans="1:33" s="46" customFormat="1" ht="12.95" customHeight="1" x14ac:dyDescent="0.2">
      <c r="A149" s="5" t="s">
        <v>90</v>
      </c>
      <c r="C149" s="48">
        <v>43723.470999999998</v>
      </c>
      <c r="D149" s="48"/>
      <c r="E149" s="46">
        <f t="shared" ref="E149:E212" si="16">+(C149-C$7)/C$8</f>
        <v>-624.00663348436831</v>
      </c>
      <c r="F149" s="46">
        <f t="shared" ref="F149:F212" si="17">ROUND(2*E149,0)/2</f>
        <v>-624</v>
      </c>
      <c r="G149" s="46">
        <f t="shared" ref="G149:G212" si="18">+C149-(C$7+F149*C$8)</f>
        <v>-7.8465600017807446E-3</v>
      </c>
      <c r="I149" s="46">
        <f t="shared" si="15"/>
        <v>-7.8465600017807446E-3</v>
      </c>
      <c r="O149" s="46">
        <f t="shared" ref="O149:O212" ca="1" si="19">+C$11+C$12*$F149</f>
        <v>0.12504932473591543</v>
      </c>
      <c r="Q149" s="47">
        <f t="shared" ref="Q149:Q212" si="20">+C149-15018.5</f>
        <v>28704.970999999998</v>
      </c>
      <c r="AB149" s="46" t="s">
        <v>40</v>
      </c>
      <c r="AC149" s="46">
        <v>13</v>
      </c>
      <c r="AE149" s="46" t="s">
        <v>94</v>
      </c>
      <c r="AG149" s="46" t="s">
        <v>33</v>
      </c>
    </row>
    <row r="150" spans="1:33" s="46" customFormat="1" ht="12.95" customHeight="1" x14ac:dyDescent="0.2">
      <c r="A150" s="5" t="s">
        <v>92</v>
      </c>
      <c r="C150" s="48">
        <v>43723.491999999998</v>
      </c>
      <c r="D150" s="48" t="s">
        <v>93</v>
      </c>
      <c r="E150" s="46">
        <f t="shared" si="16"/>
        <v>-623.98888007756511</v>
      </c>
      <c r="F150" s="46">
        <f t="shared" si="17"/>
        <v>-624</v>
      </c>
      <c r="G150" s="46">
        <f t="shared" si="18"/>
        <v>1.315343999885954E-2</v>
      </c>
      <c r="I150" s="46">
        <f t="shared" si="15"/>
        <v>1.315343999885954E-2</v>
      </c>
      <c r="O150" s="46">
        <f t="shared" ca="1" si="19"/>
        <v>0.12504932473591543</v>
      </c>
      <c r="Q150" s="47">
        <f t="shared" si="20"/>
        <v>28704.991999999998</v>
      </c>
      <c r="AB150" s="46" t="s">
        <v>40</v>
      </c>
      <c r="AC150" s="46">
        <v>8</v>
      </c>
      <c r="AE150" s="46" t="s">
        <v>31</v>
      </c>
      <c r="AG150" s="46" t="s">
        <v>33</v>
      </c>
    </row>
    <row r="151" spans="1:33" s="46" customFormat="1" ht="12.95" customHeight="1" x14ac:dyDescent="0.2">
      <c r="A151" s="5" t="s">
        <v>76</v>
      </c>
      <c r="C151" s="48">
        <v>43724.663</v>
      </c>
      <c r="D151" s="48"/>
      <c r="E151" s="46">
        <f t="shared" si="16"/>
        <v>-622.99891629823298</v>
      </c>
      <c r="F151" s="46">
        <f t="shared" si="17"/>
        <v>-623</v>
      </c>
      <c r="G151" s="46">
        <f t="shared" si="18"/>
        <v>1.2818800023524091E-3</v>
      </c>
      <c r="I151" s="46">
        <f t="shared" si="15"/>
        <v>1.2818800023524091E-3</v>
      </c>
      <c r="O151" s="46">
        <f t="shared" ca="1" si="19"/>
        <v>0.12503006185622839</v>
      </c>
      <c r="Q151" s="47">
        <f t="shared" si="20"/>
        <v>28706.163</v>
      </c>
      <c r="AB151" s="46" t="s">
        <v>40</v>
      </c>
      <c r="AC151" s="46">
        <v>5</v>
      </c>
      <c r="AE151" s="46" t="s">
        <v>70</v>
      </c>
      <c r="AG151" s="46" t="s">
        <v>33</v>
      </c>
    </row>
    <row r="152" spans="1:33" s="46" customFormat="1" ht="12.95" customHeight="1" x14ac:dyDescent="0.2">
      <c r="A152" s="5" t="s">
        <v>92</v>
      </c>
      <c r="C152" s="48">
        <v>43729.392</v>
      </c>
      <c r="D152" s="48"/>
      <c r="E152" s="46">
        <f t="shared" si="16"/>
        <v>-619.00101816633492</v>
      </c>
      <c r="F152" s="46">
        <f t="shared" si="17"/>
        <v>-619</v>
      </c>
      <c r="G152" s="46">
        <f t="shared" si="18"/>
        <v>-1.2043599999742582E-3</v>
      </c>
      <c r="I152" s="46">
        <f t="shared" si="15"/>
        <v>-1.2043599999742582E-3</v>
      </c>
      <c r="O152" s="46">
        <f t="shared" ca="1" si="19"/>
        <v>0.12495301033748034</v>
      </c>
      <c r="Q152" s="47">
        <f t="shared" si="20"/>
        <v>28710.892</v>
      </c>
      <c r="AB152" s="46" t="s">
        <v>40</v>
      </c>
      <c r="AC152" s="46">
        <v>7</v>
      </c>
      <c r="AE152" s="46" t="s">
        <v>91</v>
      </c>
      <c r="AG152" s="46" t="s">
        <v>77</v>
      </c>
    </row>
    <row r="153" spans="1:33" s="46" customFormat="1" ht="12.95" customHeight="1" x14ac:dyDescent="0.2">
      <c r="A153" s="5" t="s">
        <v>92</v>
      </c>
      <c r="C153" s="48">
        <v>43729.394</v>
      </c>
      <c r="D153" s="48"/>
      <c r="E153" s="46">
        <f t="shared" si="16"/>
        <v>-618.99932736568667</v>
      </c>
      <c r="F153" s="46">
        <f t="shared" si="17"/>
        <v>-619</v>
      </c>
      <c r="G153" s="46">
        <f t="shared" si="18"/>
        <v>7.9564000043319538E-4</v>
      </c>
      <c r="I153" s="46">
        <f t="shared" si="15"/>
        <v>7.9564000043319538E-4</v>
      </c>
      <c r="O153" s="46">
        <f t="shared" ca="1" si="19"/>
        <v>0.12495301033748034</v>
      </c>
      <c r="Q153" s="47">
        <f t="shared" si="20"/>
        <v>28710.894</v>
      </c>
      <c r="AB153" s="46" t="s">
        <v>40</v>
      </c>
      <c r="AC153" s="46">
        <v>9</v>
      </c>
      <c r="AE153" s="46" t="s">
        <v>70</v>
      </c>
      <c r="AG153" s="46" t="s">
        <v>33</v>
      </c>
    </row>
    <row r="154" spans="1:33" s="46" customFormat="1" ht="12.95" customHeight="1" x14ac:dyDescent="0.2">
      <c r="A154" s="5" t="s">
        <v>92</v>
      </c>
      <c r="C154" s="48">
        <v>43730.574999999997</v>
      </c>
      <c r="D154" s="48"/>
      <c r="E154" s="46">
        <f t="shared" si="16"/>
        <v>-618.00090958311955</v>
      </c>
      <c r="F154" s="46">
        <f t="shared" si="17"/>
        <v>-618</v>
      </c>
      <c r="G154" s="46">
        <f t="shared" si="18"/>
        <v>-1.0759200013126247E-3</v>
      </c>
      <c r="I154" s="46">
        <f t="shared" si="15"/>
        <v>-1.0759200013126247E-3</v>
      </c>
      <c r="O154" s="46">
        <f t="shared" ca="1" si="19"/>
        <v>0.12493374745779331</v>
      </c>
      <c r="Q154" s="47">
        <f t="shared" si="20"/>
        <v>28712.074999999997</v>
      </c>
      <c r="AB154" s="46" t="s">
        <v>40</v>
      </c>
      <c r="AC154" s="46">
        <v>8</v>
      </c>
      <c r="AE154" s="46" t="s">
        <v>74</v>
      </c>
      <c r="AG154" s="46" t="s">
        <v>33</v>
      </c>
    </row>
    <row r="155" spans="1:33" s="46" customFormat="1" ht="12.95" customHeight="1" x14ac:dyDescent="0.2">
      <c r="A155" s="5" t="s">
        <v>90</v>
      </c>
      <c r="C155" s="48">
        <v>43730.58</v>
      </c>
      <c r="D155" s="48"/>
      <c r="E155" s="46">
        <f t="shared" si="16"/>
        <v>-617.99668258149597</v>
      </c>
      <c r="F155" s="46">
        <f t="shared" si="17"/>
        <v>-618</v>
      </c>
      <c r="G155" s="46">
        <f t="shared" si="18"/>
        <v>3.9240800033439882E-3</v>
      </c>
      <c r="I155" s="46">
        <f t="shared" si="15"/>
        <v>3.9240800033439882E-3</v>
      </c>
      <c r="O155" s="46">
        <f t="shared" ca="1" si="19"/>
        <v>0.12493374745779331</v>
      </c>
      <c r="Q155" s="47">
        <f t="shared" si="20"/>
        <v>28712.080000000002</v>
      </c>
      <c r="AB155" s="46" t="s">
        <v>40</v>
      </c>
      <c r="AC155" s="46">
        <v>16</v>
      </c>
      <c r="AE155" s="46" t="s">
        <v>70</v>
      </c>
      <c r="AG155" s="46" t="s">
        <v>33</v>
      </c>
    </row>
    <row r="156" spans="1:33" s="46" customFormat="1" ht="12.95" customHeight="1" x14ac:dyDescent="0.2">
      <c r="A156" s="5" t="s">
        <v>90</v>
      </c>
      <c r="C156" s="48">
        <v>43730.59</v>
      </c>
      <c r="D156" s="48"/>
      <c r="E156" s="46">
        <f t="shared" si="16"/>
        <v>-617.98822857826099</v>
      </c>
      <c r="F156" s="46">
        <f t="shared" si="17"/>
        <v>-618</v>
      </c>
      <c r="G156" s="46">
        <f t="shared" si="18"/>
        <v>1.3924079998105299E-2</v>
      </c>
      <c r="I156" s="46">
        <f t="shared" si="15"/>
        <v>1.3924079998105299E-2</v>
      </c>
      <c r="O156" s="46">
        <f t="shared" ca="1" si="19"/>
        <v>0.12493374745779331</v>
      </c>
      <c r="Q156" s="47">
        <f t="shared" si="20"/>
        <v>28712.089999999997</v>
      </c>
      <c r="AB156" s="46" t="s">
        <v>40</v>
      </c>
      <c r="AC156" s="46">
        <v>17</v>
      </c>
      <c r="AE156" s="46" t="s">
        <v>94</v>
      </c>
      <c r="AG156" s="46" t="s">
        <v>33</v>
      </c>
    </row>
    <row r="157" spans="1:33" s="46" customFormat="1" ht="12.95" customHeight="1" x14ac:dyDescent="0.2">
      <c r="A157" s="5" t="s">
        <v>90</v>
      </c>
      <c r="C157" s="48">
        <v>43742.387000000002</v>
      </c>
      <c r="D157" s="48"/>
      <c r="E157" s="46">
        <f t="shared" si="16"/>
        <v>-608.01504095676989</v>
      </c>
      <c r="F157" s="46">
        <f t="shared" si="17"/>
        <v>-608</v>
      </c>
      <c r="G157" s="46">
        <f t="shared" si="18"/>
        <v>-1.7791519996535499E-2</v>
      </c>
      <c r="I157" s="46">
        <f t="shared" si="15"/>
        <v>-1.7791519996535499E-2</v>
      </c>
      <c r="O157" s="46">
        <f t="shared" ca="1" si="19"/>
        <v>0.12474111866092315</v>
      </c>
      <c r="Q157" s="47">
        <f t="shared" si="20"/>
        <v>28723.887000000002</v>
      </c>
      <c r="AB157" s="46" t="s">
        <v>40</v>
      </c>
      <c r="AC157" s="46">
        <v>0</v>
      </c>
      <c r="AE157" s="46" t="s">
        <v>87</v>
      </c>
      <c r="AG157" s="46" t="s">
        <v>33</v>
      </c>
    </row>
    <row r="158" spans="1:33" s="46" customFormat="1" ht="12.95" customHeight="1" x14ac:dyDescent="0.2">
      <c r="A158" s="5" t="s">
        <v>90</v>
      </c>
      <c r="C158" s="48">
        <v>43748.317999999999</v>
      </c>
      <c r="D158" s="48"/>
      <c r="E158" s="46">
        <f t="shared" si="16"/>
        <v>-603.00097163550151</v>
      </c>
      <c r="F158" s="46">
        <f t="shared" si="17"/>
        <v>-603</v>
      </c>
      <c r="G158" s="46">
        <f t="shared" si="18"/>
        <v>-1.1493199999677017E-3</v>
      </c>
      <c r="I158" s="46">
        <f t="shared" si="15"/>
        <v>-1.1493199999677017E-3</v>
      </c>
      <c r="O158" s="46">
        <f t="shared" ca="1" si="19"/>
        <v>0.12464480426248806</v>
      </c>
      <c r="Q158" s="47">
        <f t="shared" si="20"/>
        <v>28729.817999999999</v>
      </c>
      <c r="AB158" s="46" t="s">
        <v>40</v>
      </c>
      <c r="AC158" s="46">
        <v>9</v>
      </c>
      <c r="AE158" s="46" t="s">
        <v>35</v>
      </c>
      <c r="AG158" s="46" t="s">
        <v>33</v>
      </c>
    </row>
    <row r="159" spans="1:33" s="46" customFormat="1" ht="12.95" customHeight="1" x14ac:dyDescent="0.2">
      <c r="A159" s="5" t="s">
        <v>61</v>
      </c>
      <c r="C159" s="48">
        <v>43750.685799999999</v>
      </c>
      <c r="D159" s="48"/>
      <c r="E159" s="46">
        <f t="shared" si="16"/>
        <v>-600.99923274848322</v>
      </c>
      <c r="F159" s="46">
        <f t="shared" si="17"/>
        <v>-601</v>
      </c>
      <c r="G159" s="46">
        <f t="shared" si="18"/>
        <v>9.0755999553948641E-4</v>
      </c>
      <c r="N159" s="46">
        <f>+G159</f>
        <v>9.0755999553948641E-4</v>
      </c>
      <c r="O159" s="46">
        <f t="shared" ca="1" si="19"/>
        <v>0.12460627850311402</v>
      </c>
      <c r="Q159" s="47">
        <f t="shared" si="20"/>
        <v>28732.185799999999</v>
      </c>
      <c r="AB159" s="46" t="s">
        <v>40</v>
      </c>
      <c r="AC159" s="46">
        <v>7</v>
      </c>
      <c r="AE159" s="46" t="s">
        <v>35</v>
      </c>
      <c r="AG159" s="46" t="s">
        <v>33</v>
      </c>
    </row>
    <row r="160" spans="1:33" s="46" customFormat="1" ht="12.95" customHeight="1" x14ac:dyDescent="0.2">
      <c r="A160" s="5" t="s">
        <v>92</v>
      </c>
      <c r="C160" s="48">
        <v>43755.423000000003</v>
      </c>
      <c r="D160" s="48"/>
      <c r="E160" s="46">
        <f t="shared" si="16"/>
        <v>-596.99440233392556</v>
      </c>
      <c r="F160" s="46">
        <f t="shared" si="17"/>
        <v>-597</v>
      </c>
      <c r="G160" s="46">
        <f t="shared" si="18"/>
        <v>6.6213200043421239E-3</v>
      </c>
      <c r="I160" s="46">
        <f t="shared" ref="I160:I179" si="21">+G160</f>
        <v>6.6213200043421239E-3</v>
      </c>
      <c r="O160" s="46">
        <f t="shared" ca="1" si="19"/>
        <v>0.12452922698436596</v>
      </c>
      <c r="Q160" s="47">
        <f t="shared" si="20"/>
        <v>28736.923000000003</v>
      </c>
      <c r="AB160" s="46" t="s">
        <v>60</v>
      </c>
      <c r="AG160" s="46" t="s">
        <v>42</v>
      </c>
    </row>
    <row r="161" spans="1:33" s="46" customFormat="1" ht="12.95" customHeight="1" x14ac:dyDescent="0.2">
      <c r="A161" s="5" t="s">
        <v>76</v>
      </c>
      <c r="C161" s="48">
        <v>43756.603000000003</v>
      </c>
      <c r="D161" s="48"/>
      <c r="E161" s="46">
        <f t="shared" si="16"/>
        <v>-595.9968299516795</v>
      </c>
      <c r="F161" s="46">
        <f t="shared" si="17"/>
        <v>-596</v>
      </c>
      <c r="G161" s="46">
        <f t="shared" si="18"/>
        <v>3.7497599987545982E-3</v>
      </c>
      <c r="I161" s="46">
        <f t="shared" si="21"/>
        <v>3.7497599987545982E-3</v>
      </c>
      <c r="O161" s="46">
        <f t="shared" ca="1" si="19"/>
        <v>0.12450996410467895</v>
      </c>
      <c r="Q161" s="47">
        <f t="shared" si="20"/>
        <v>28738.103000000003</v>
      </c>
      <c r="AB161" s="46" t="s">
        <v>40</v>
      </c>
      <c r="AC161" s="46">
        <v>11</v>
      </c>
      <c r="AE161" s="46" t="s">
        <v>38</v>
      </c>
      <c r="AG161" s="46" t="s">
        <v>33</v>
      </c>
    </row>
    <row r="162" spans="1:33" s="46" customFormat="1" ht="12.95" customHeight="1" x14ac:dyDescent="0.2">
      <c r="A162" s="5" t="s">
        <v>95</v>
      </c>
      <c r="B162" s="5"/>
      <c r="C162" s="20">
        <v>43774.343000000001</v>
      </c>
      <c r="D162" s="20"/>
      <c r="E162" s="46">
        <f t="shared" si="16"/>
        <v>-580.99942820503679</v>
      </c>
      <c r="F162" s="46">
        <f t="shared" si="17"/>
        <v>-581</v>
      </c>
      <c r="G162" s="46">
        <f t="shared" si="18"/>
        <v>6.763600031263195E-4</v>
      </c>
      <c r="I162" s="46">
        <f t="shared" si="21"/>
        <v>6.763600031263195E-4</v>
      </c>
      <c r="O162" s="46">
        <f t="shared" ca="1" si="19"/>
        <v>0.12422102090937369</v>
      </c>
      <c r="Q162" s="47">
        <f t="shared" si="20"/>
        <v>28755.843000000001</v>
      </c>
      <c r="AB162" s="46" t="s">
        <v>40</v>
      </c>
      <c r="AC162" s="46">
        <v>11</v>
      </c>
      <c r="AE162" s="46" t="s">
        <v>91</v>
      </c>
      <c r="AG162" s="46" t="s">
        <v>77</v>
      </c>
    </row>
    <row r="163" spans="1:33" s="46" customFormat="1" ht="12.95" customHeight="1" x14ac:dyDescent="0.2">
      <c r="A163" s="5" t="s">
        <v>92</v>
      </c>
      <c r="B163" s="5"/>
      <c r="C163" s="20">
        <v>43806.283000000003</v>
      </c>
      <c r="D163" s="20"/>
      <c r="E163" s="46">
        <f t="shared" si="16"/>
        <v>-553.99734185848342</v>
      </c>
      <c r="F163" s="46">
        <f t="shared" si="17"/>
        <v>-554</v>
      </c>
      <c r="G163" s="46">
        <f t="shared" si="18"/>
        <v>3.1442399995285086E-3</v>
      </c>
      <c r="I163" s="46">
        <f t="shared" si="21"/>
        <v>3.1442399995285086E-3</v>
      </c>
      <c r="O163" s="46">
        <f t="shared" ca="1" si="19"/>
        <v>0.12370092315782423</v>
      </c>
      <c r="Q163" s="47">
        <f t="shared" si="20"/>
        <v>28787.783000000003</v>
      </c>
      <c r="AB163" s="46" t="s">
        <v>40</v>
      </c>
      <c r="AC163" s="46">
        <v>10</v>
      </c>
      <c r="AE163" s="46" t="s">
        <v>94</v>
      </c>
      <c r="AG163" s="46" t="s">
        <v>33</v>
      </c>
    </row>
    <row r="164" spans="1:33" s="46" customFormat="1" ht="12.95" customHeight="1" x14ac:dyDescent="0.2">
      <c r="A164" s="5" t="s">
        <v>96</v>
      </c>
      <c r="B164" s="5"/>
      <c r="C164" s="20">
        <v>44046.413999999997</v>
      </c>
      <c r="D164" s="20"/>
      <c r="E164" s="46">
        <f t="shared" si="16"/>
        <v>-350.99051667114531</v>
      </c>
      <c r="F164" s="46">
        <f t="shared" si="17"/>
        <v>-351</v>
      </c>
      <c r="G164" s="46">
        <f t="shared" si="18"/>
        <v>1.1217559993383475E-2</v>
      </c>
      <c r="I164" s="46">
        <f t="shared" si="21"/>
        <v>1.1217559993383475E-2</v>
      </c>
      <c r="O164" s="46">
        <f t="shared" ca="1" si="19"/>
        <v>0.11979055858135976</v>
      </c>
      <c r="Q164" s="47">
        <f t="shared" si="20"/>
        <v>29027.913999999997</v>
      </c>
      <c r="AB164" s="46" t="s">
        <v>40</v>
      </c>
      <c r="AC164" s="46">
        <v>7</v>
      </c>
      <c r="AE164" s="46" t="s">
        <v>35</v>
      </c>
      <c r="AG164" s="46" t="s">
        <v>33</v>
      </c>
    </row>
    <row r="165" spans="1:33" s="46" customFormat="1" ht="12.95" customHeight="1" x14ac:dyDescent="0.2">
      <c r="A165" s="6" t="s">
        <v>135</v>
      </c>
      <c r="B165" s="19" t="s">
        <v>154</v>
      </c>
      <c r="C165" s="6">
        <v>44046.415999999997</v>
      </c>
      <c r="D165" s="6" t="s">
        <v>171</v>
      </c>
      <c r="E165" s="46">
        <f t="shared" si="16"/>
        <v>-350.98882587049707</v>
      </c>
      <c r="F165" s="46">
        <f t="shared" si="17"/>
        <v>-351</v>
      </c>
      <c r="G165" s="46">
        <f t="shared" si="18"/>
        <v>1.3217559993790928E-2</v>
      </c>
      <c r="I165" s="46">
        <f t="shared" si="21"/>
        <v>1.3217559993790928E-2</v>
      </c>
      <c r="O165" s="46">
        <f t="shared" ca="1" si="19"/>
        <v>0.11979055858135976</v>
      </c>
      <c r="Q165" s="47">
        <f t="shared" si="20"/>
        <v>29027.915999999997</v>
      </c>
      <c r="AB165" s="46" t="s">
        <v>40</v>
      </c>
      <c r="AC165" s="46">
        <v>15</v>
      </c>
      <c r="AE165" s="46" t="s">
        <v>70</v>
      </c>
      <c r="AG165" s="46" t="s">
        <v>33</v>
      </c>
    </row>
    <row r="166" spans="1:33" s="46" customFormat="1" ht="12.95" customHeight="1" x14ac:dyDescent="0.2">
      <c r="A166" s="5" t="s">
        <v>76</v>
      </c>
      <c r="B166" s="5"/>
      <c r="C166" s="20">
        <v>44055.864000000001</v>
      </c>
      <c r="D166" s="20"/>
      <c r="E166" s="46">
        <f t="shared" si="16"/>
        <v>-343.00148360993586</v>
      </c>
      <c r="F166" s="46">
        <f t="shared" si="17"/>
        <v>-343</v>
      </c>
      <c r="G166" s="46">
        <f t="shared" si="18"/>
        <v>-1.7549199983477592E-3</v>
      </c>
      <c r="I166" s="46">
        <f t="shared" si="21"/>
        <v>-1.7549199983477592E-3</v>
      </c>
      <c r="O166" s="46">
        <f t="shared" ca="1" si="19"/>
        <v>0.11963645554386362</v>
      </c>
      <c r="Q166" s="47">
        <f t="shared" si="20"/>
        <v>29037.364000000001</v>
      </c>
    </row>
    <row r="167" spans="1:33" s="46" customFormat="1" ht="12.95" customHeight="1" x14ac:dyDescent="0.2">
      <c r="A167" s="5" t="s">
        <v>98</v>
      </c>
      <c r="B167" s="5"/>
      <c r="C167" s="20">
        <v>44072.434000000001</v>
      </c>
      <c r="D167" s="20"/>
      <c r="E167" s="46">
        <f t="shared" si="16"/>
        <v>-328.99320024229814</v>
      </c>
      <c r="F167" s="46">
        <f t="shared" si="17"/>
        <v>-329</v>
      </c>
      <c r="G167" s="46">
        <f t="shared" si="18"/>
        <v>8.0432399990968406E-3</v>
      </c>
      <c r="I167" s="46">
        <f t="shared" si="21"/>
        <v>8.0432399990968406E-3</v>
      </c>
      <c r="O167" s="46">
        <f t="shared" ca="1" si="19"/>
        <v>0.11936677522824539</v>
      </c>
      <c r="Q167" s="47">
        <f t="shared" si="20"/>
        <v>29053.934000000001</v>
      </c>
      <c r="AB167" s="46" t="s">
        <v>40</v>
      </c>
      <c r="AC167" s="46">
        <v>12</v>
      </c>
      <c r="AE167" s="46" t="s">
        <v>97</v>
      </c>
      <c r="AG167" s="46" t="s">
        <v>77</v>
      </c>
    </row>
    <row r="168" spans="1:33" s="46" customFormat="1" ht="12.95" customHeight="1" x14ac:dyDescent="0.2">
      <c r="A168" s="5" t="s">
        <v>98</v>
      </c>
      <c r="B168" s="5"/>
      <c r="C168" s="20">
        <v>44072.436000000002</v>
      </c>
      <c r="D168" s="20"/>
      <c r="E168" s="46">
        <f t="shared" si="16"/>
        <v>-328.9915094416499</v>
      </c>
      <c r="F168" s="46">
        <f t="shared" si="17"/>
        <v>-329</v>
      </c>
      <c r="G168" s="46">
        <f t="shared" si="18"/>
        <v>1.0043239999504294E-2</v>
      </c>
      <c r="I168" s="46">
        <f t="shared" si="21"/>
        <v>1.0043239999504294E-2</v>
      </c>
      <c r="O168" s="46">
        <f t="shared" ca="1" si="19"/>
        <v>0.11936677522824539</v>
      </c>
      <c r="Q168" s="47">
        <f t="shared" si="20"/>
        <v>29053.936000000002</v>
      </c>
      <c r="AB168" s="46" t="s">
        <v>40</v>
      </c>
      <c r="AC168" s="46">
        <v>12</v>
      </c>
      <c r="AE168" s="46" t="s">
        <v>94</v>
      </c>
      <c r="AG168" s="46" t="s">
        <v>33</v>
      </c>
    </row>
    <row r="169" spans="1:33" s="46" customFormat="1" ht="12.95" customHeight="1" x14ac:dyDescent="0.2">
      <c r="A169" s="5" t="s">
        <v>100</v>
      </c>
      <c r="B169" s="5"/>
      <c r="C169" s="20">
        <v>44079.516000000003</v>
      </c>
      <c r="D169" s="20"/>
      <c r="E169" s="46">
        <f t="shared" si="16"/>
        <v>-323.00607514817369</v>
      </c>
      <c r="F169" s="46">
        <f t="shared" si="17"/>
        <v>-323</v>
      </c>
      <c r="G169" s="46">
        <f t="shared" si="18"/>
        <v>-7.1861199976410717E-3</v>
      </c>
      <c r="I169" s="46">
        <f t="shared" si="21"/>
        <v>-7.1861199976410717E-3</v>
      </c>
      <c r="O169" s="46">
        <f t="shared" ca="1" si="19"/>
        <v>0.11925119795012327</v>
      </c>
      <c r="Q169" s="47">
        <f t="shared" si="20"/>
        <v>29061.016000000003</v>
      </c>
      <c r="AB169" s="46" t="s">
        <v>40</v>
      </c>
      <c r="AC169" s="46">
        <v>11</v>
      </c>
      <c r="AE169" s="46" t="s">
        <v>31</v>
      </c>
      <c r="AG169" s="46" t="s">
        <v>33</v>
      </c>
    </row>
    <row r="170" spans="1:33" s="46" customFormat="1" ht="12.95" customHeight="1" x14ac:dyDescent="0.2">
      <c r="A170" s="5" t="s">
        <v>98</v>
      </c>
      <c r="B170" s="5"/>
      <c r="C170" s="20">
        <v>44079.542000000001</v>
      </c>
      <c r="D170" s="20" t="s">
        <v>93</v>
      </c>
      <c r="E170" s="46">
        <f t="shared" si="16"/>
        <v>-322.98409473975295</v>
      </c>
      <c r="F170" s="46">
        <f t="shared" si="17"/>
        <v>-323</v>
      </c>
      <c r="G170" s="46">
        <f t="shared" si="18"/>
        <v>1.8813880000379868E-2</v>
      </c>
      <c r="I170" s="46">
        <f t="shared" si="21"/>
        <v>1.8813880000379868E-2</v>
      </c>
      <c r="O170" s="46">
        <f t="shared" ca="1" si="19"/>
        <v>0.11925119795012327</v>
      </c>
      <c r="Q170" s="47">
        <f t="shared" si="20"/>
        <v>29061.042000000001</v>
      </c>
      <c r="AC170" s="46">
        <v>16</v>
      </c>
      <c r="AE170" s="46" t="s">
        <v>99</v>
      </c>
      <c r="AG170" s="46" t="s">
        <v>33</v>
      </c>
    </row>
    <row r="171" spans="1:33" s="46" customFormat="1" ht="12.95" customHeight="1" x14ac:dyDescent="0.2">
      <c r="A171" s="5" t="s">
        <v>98</v>
      </c>
      <c r="B171" s="5"/>
      <c r="C171" s="20">
        <v>44091.364000000001</v>
      </c>
      <c r="D171" s="20"/>
      <c r="E171" s="46">
        <f t="shared" si="16"/>
        <v>-312.9897721101683</v>
      </c>
      <c r="F171" s="46">
        <f t="shared" si="17"/>
        <v>-313</v>
      </c>
      <c r="G171" s="46">
        <f t="shared" si="18"/>
        <v>1.2098279999918304E-2</v>
      </c>
      <c r="I171" s="46">
        <f t="shared" si="21"/>
        <v>1.2098279999918304E-2</v>
      </c>
      <c r="O171" s="46">
        <f t="shared" ca="1" si="19"/>
        <v>0.11905856915325311</v>
      </c>
      <c r="Q171" s="47">
        <f t="shared" si="20"/>
        <v>29072.864000000001</v>
      </c>
      <c r="AB171" s="46" t="s">
        <v>40</v>
      </c>
      <c r="AC171" s="46">
        <v>7</v>
      </c>
      <c r="AE171" s="46" t="s">
        <v>31</v>
      </c>
      <c r="AG171" s="46" t="s">
        <v>33</v>
      </c>
    </row>
    <row r="172" spans="1:33" s="46" customFormat="1" ht="12.95" customHeight="1" x14ac:dyDescent="0.2">
      <c r="A172" s="5" t="s">
        <v>98</v>
      </c>
      <c r="B172" s="5"/>
      <c r="C172" s="20">
        <v>44117.374000000003</v>
      </c>
      <c r="D172" s="20"/>
      <c r="E172" s="46">
        <f t="shared" si="16"/>
        <v>-291.00090968456226</v>
      </c>
      <c r="F172" s="46">
        <f t="shared" si="17"/>
        <v>-291</v>
      </c>
      <c r="G172" s="46">
        <f t="shared" si="18"/>
        <v>-1.0760399964055978E-3</v>
      </c>
      <c r="I172" s="46">
        <f t="shared" si="21"/>
        <v>-1.0760399964055978E-3</v>
      </c>
      <c r="O172" s="46">
        <f t="shared" ca="1" si="19"/>
        <v>0.11863478580013874</v>
      </c>
      <c r="Q172" s="47">
        <f t="shared" si="20"/>
        <v>29098.874000000003</v>
      </c>
      <c r="AB172" s="46" t="s">
        <v>40</v>
      </c>
      <c r="AC172" s="46">
        <v>7</v>
      </c>
      <c r="AE172" s="46" t="s">
        <v>35</v>
      </c>
      <c r="AG172" s="46" t="s">
        <v>33</v>
      </c>
    </row>
    <row r="173" spans="1:33" s="46" customFormat="1" ht="12.95" customHeight="1" x14ac:dyDescent="0.2">
      <c r="A173" s="5" t="s">
        <v>98</v>
      </c>
      <c r="B173" s="5"/>
      <c r="C173" s="20">
        <v>44117.377999999997</v>
      </c>
      <c r="D173" s="20"/>
      <c r="E173" s="46">
        <f t="shared" si="16"/>
        <v>-290.99752808327196</v>
      </c>
      <c r="F173" s="46">
        <f t="shared" si="17"/>
        <v>-291</v>
      </c>
      <c r="G173" s="46">
        <f t="shared" si="18"/>
        <v>2.9239599971333519E-3</v>
      </c>
      <c r="I173" s="46">
        <f t="shared" si="21"/>
        <v>2.9239599971333519E-3</v>
      </c>
      <c r="O173" s="46">
        <f t="shared" ca="1" si="19"/>
        <v>0.11863478580013874</v>
      </c>
      <c r="Q173" s="47">
        <f t="shared" si="20"/>
        <v>29098.877999999997</v>
      </c>
      <c r="AB173" s="46" t="s">
        <v>40</v>
      </c>
      <c r="AC173" s="46">
        <v>10</v>
      </c>
      <c r="AE173" s="46" t="s">
        <v>38</v>
      </c>
      <c r="AG173" s="46" t="s">
        <v>33</v>
      </c>
    </row>
    <row r="174" spans="1:33" s="46" customFormat="1" ht="12.95" customHeight="1" x14ac:dyDescent="0.2">
      <c r="A174" s="5" t="s">
        <v>100</v>
      </c>
      <c r="B174" s="5"/>
      <c r="C174" s="20">
        <v>44143.398999999998</v>
      </c>
      <c r="D174" s="20" t="s">
        <v>93</v>
      </c>
      <c r="E174" s="46">
        <f t="shared" si="16"/>
        <v>-268.99936625410373</v>
      </c>
      <c r="F174" s="46">
        <f t="shared" si="17"/>
        <v>-269</v>
      </c>
      <c r="G174" s="46">
        <f t="shared" si="18"/>
        <v>7.4963999941246584E-4</v>
      </c>
      <c r="I174" s="46">
        <f t="shared" si="21"/>
        <v>7.4963999941246584E-4</v>
      </c>
      <c r="O174" s="46">
        <f t="shared" ca="1" si="19"/>
        <v>0.11821100244702436</v>
      </c>
      <c r="Q174" s="47">
        <f t="shared" si="20"/>
        <v>29124.898999999998</v>
      </c>
      <c r="AB174" s="46" t="s">
        <v>40</v>
      </c>
      <c r="AC174" s="46">
        <v>8</v>
      </c>
      <c r="AE174" s="46" t="s">
        <v>35</v>
      </c>
      <c r="AG174" s="46" t="s">
        <v>33</v>
      </c>
    </row>
    <row r="175" spans="1:33" s="46" customFormat="1" ht="12.95" customHeight="1" x14ac:dyDescent="0.2">
      <c r="A175" s="5" t="s">
        <v>100</v>
      </c>
      <c r="B175" s="5"/>
      <c r="C175" s="20">
        <v>44181.245000000003</v>
      </c>
      <c r="D175" s="20"/>
      <c r="E175" s="46">
        <f t="shared" si="16"/>
        <v>-237.00434559437548</v>
      </c>
      <c r="F175" s="46">
        <f t="shared" si="17"/>
        <v>-237</v>
      </c>
      <c r="G175" s="46">
        <f t="shared" si="18"/>
        <v>-5.1402799945208244E-3</v>
      </c>
      <c r="I175" s="46">
        <f t="shared" si="21"/>
        <v>-5.1402799945208244E-3</v>
      </c>
      <c r="O175" s="46">
        <f t="shared" ca="1" si="19"/>
        <v>0.11759459029703981</v>
      </c>
      <c r="Q175" s="47">
        <f t="shared" si="20"/>
        <v>29162.745000000003</v>
      </c>
      <c r="AB175" s="46" t="s">
        <v>40</v>
      </c>
      <c r="AC175" s="46">
        <v>11</v>
      </c>
      <c r="AE175" s="46" t="s">
        <v>94</v>
      </c>
      <c r="AG175" s="46" t="s">
        <v>33</v>
      </c>
    </row>
    <row r="176" spans="1:33" s="46" customFormat="1" ht="12.95" customHeight="1" x14ac:dyDescent="0.2">
      <c r="A176" s="5" t="s">
        <v>76</v>
      </c>
      <c r="B176" s="5"/>
      <c r="C176" s="20">
        <v>44410.728999999999</v>
      </c>
      <c r="D176" s="20"/>
      <c r="E176" s="46">
        <f t="shared" si="16"/>
        <v>-42.998497655993432</v>
      </c>
      <c r="F176" s="46">
        <f t="shared" si="17"/>
        <v>-43</v>
      </c>
      <c r="G176" s="46">
        <f t="shared" si="18"/>
        <v>1.7770799968275242E-3</v>
      </c>
      <c r="I176" s="46">
        <f t="shared" si="21"/>
        <v>1.7770799968275242E-3</v>
      </c>
      <c r="O176" s="46">
        <f t="shared" ca="1" si="19"/>
        <v>0.11385759163775851</v>
      </c>
      <c r="Q176" s="47">
        <f t="shared" si="20"/>
        <v>29392.228999999999</v>
      </c>
      <c r="AB176" s="46" t="s">
        <v>40</v>
      </c>
      <c r="AC176" s="46">
        <v>13</v>
      </c>
      <c r="AE176" s="46" t="s">
        <v>35</v>
      </c>
      <c r="AG176" s="46" t="s">
        <v>33</v>
      </c>
    </row>
    <row r="177" spans="1:33" s="46" customFormat="1" ht="12.95" customHeight="1" x14ac:dyDescent="0.2">
      <c r="A177" s="5" t="s">
        <v>101</v>
      </c>
      <c r="B177" s="5"/>
      <c r="C177" s="20">
        <v>44435.572</v>
      </c>
      <c r="D177" s="20"/>
      <c r="E177" s="46">
        <f t="shared" si="16"/>
        <v>-21.996217408423057</v>
      </c>
      <c r="F177" s="46">
        <f t="shared" si="17"/>
        <v>-22</v>
      </c>
      <c r="G177" s="46">
        <f t="shared" si="18"/>
        <v>4.4743199978256598E-3</v>
      </c>
      <c r="I177" s="46">
        <f t="shared" si="21"/>
        <v>4.4743199978256598E-3</v>
      </c>
      <c r="O177" s="46">
        <f t="shared" ca="1" si="19"/>
        <v>0.11345307116433115</v>
      </c>
      <c r="Q177" s="47">
        <f t="shared" si="20"/>
        <v>29417.072</v>
      </c>
      <c r="AB177" s="46" t="s">
        <v>40</v>
      </c>
      <c r="AC177" s="46">
        <v>12</v>
      </c>
      <c r="AE177" s="46" t="s">
        <v>79</v>
      </c>
      <c r="AG177" s="46" t="s">
        <v>77</v>
      </c>
    </row>
    <row r="178" spans="1:33" s="46" customFormat="1" ht="12.95" customHeight="1" x14ac:dyDescent="0.2">
      <c r="A178" s="5" t="s">
        <v>101</v>
      </c>
      <c r="B178" s="5"/>
      <c r="C178" s="20">
        <v>44441.482000000004</v>
      </c>
      <c r="D178" s="20"/>
      <c r="E178" s="46">
        <f t="shared" si="16"/>
        <v>-16.999901493951757</v>
      </c>
      <c r="F178" s="46">
        <f t="shared" si="17"/>
        <v>-17</v>
      </c>
      <c r="G178" s="46">
        <f t="shared" si="18"/>
        <v>1.1652000102913007E-4</v>
      </c>
      <c r="I178" s="46">
        <f t="shared" si="21"/>
        <v>1.1652000102913007E-4</v>
      </c>
      <c r="O178" s="46">
        <f t="shared" ca="1" si="19"/>
        <v>0.11335675676589606</v>
      </c>
      <c r="Q178" s="47">
        <f t="shared" si="20"/>
        <v>29422.982000000004</v>
      </c>
      <c r="AB178" s="46" t="s">
        <v>40</v>
      </c>
      <c r="AC178" s="46">
        <v>6</v>
      </c>
      <c r="AE178" s="46" t="s">
        <v>31</v>
      </c>
      <c r="AG178" s="46" t="s">
        <v>33</v>
      </c>
    </row>
    <row r="179" spans="1:33" s="46" customFormat="1" ht="12.95" customHeight="1" x14ac:dyDescent="0.2">
      <c r="A179" s="6" t="s">
        <v>135</v>
      </c>
      <c r="B179" s="19" t="s">
        <v>154</v>
      </c>
      <c r="C179" s="6">
        <v>44461.59</v>
      </c>
      <c r="D179" s="6" t="s">
        <v>171</v>
      </c>
      <c r="E179" s="46">
        <f t="shared" si="16"/>
        <v>-5.9178023025964499E-4</v>
      </c>
      <c r="F179" s="46">
        <f t="shared" si="17"/>
        <v>0</v>
      </c>
      <c r="G179" s="46">
        <f t="shared" si="18"/>
        <v>-7.0000000414438546E-4</v>
      </c>
      <c r="I179" s="46">
        <f t="shared" si="21"/>
        <v>-7.0000000414438546E-4</v>
      </c>
      <c r="O179" s="46">
        <f t="shared" ca="1" si="19"/>
        <v>0.11302928781121677</v>
      </c>
      <c r="Q179" s="47">
        <f t="shared" si="20"/>
        <v>29443.089999999997</v>
      </c>
      <c r="AB179" s="46" t="s">
        <v>40</v>
      </c>
      <c r="AC179" s="46">
        <v>11</v>
      </c>
      <c r="AE179" s="46" t="s">
        <v>31</v>
      </c>
      <c r="AG179" s="46" t="s">
        <v>33</v>
      </c>
    </row>
    <row r="180" spans="1:33" s="46" customFormat="1" ht="12.95" customHeight="1" x14ac:dyDescent="0.2">
      <c r="A180" s="5" t="s">
        <v>102</v>
      </c>
      <c r="B180" s="5"/>
      <c r="C180" s="20">
        <v>44461.590100000001</v>
      </c>
      <c r="D180" s="20"/>
      <c r="E180" s="46">
        <f t="shared" si="16"/>
        <v>-5.0724019385049745E-4</v>
      </c>
      <c r="F180" s="46">
        <f t="shared" si="17"/>
        <v>0</v>
      </c>
      <c r="G180" s="46">
        <f t="shared" si="18"/>
        <v>-5.9999999939464033E-4</v>
      </c>
      <c r="J180" s="46">
        <f>+G180</f>
        <v>-5.9999999939464033E-4</v>
      </c>
      <c r="O180" s="46">
        <f t="shared" ca="1" si="19"/>
        <v>0.11302928781121677</v>
      </c>
      <c r="Q180" s="47">
        <f t="shared" si="20"/>
        <v>29443.090100000001</v>
      </c>
    </row>
    <row r="181" spans="1:33" s="46" customFormat="1" ht="12.95" customHeight="1" x14ac:dyDescent="0.2">
      <c r="A181" s="5" t="s">
        <v>16</v>
      </c>
      <c r="B181" s="5"/>
      <c r="C181" s="20">
        <v>44461.590700000001</v>
      </c>
      <c r="D181" s="20" t="s">
        <v>18</v>
      </c>
      <c r="E181" s="46">
        <f t="shared" si="16"/>
        <v>0</v>
      </c>
      <c r="F181" s="46">
        <f t="shared" si="17"/>
        <v>0</v>
      </c>
      <c r="G181" s="46">
        <f t="shared" si="18"/>
        <v>0</v>
      </c>
      <c r="H181" s="46">
        <f>+G181</f>
        <v>0</v>
      </c>
      <c r="O181" s="46">
        <f t="shared" ca="1" si="19"/>
        <v>0.11302928781121677</v>
      </c>
      <c r="Q181" s="47">
        <f t="shared" si="20"/>
        <v>29443.090700000001</v>
      </c>
      <c r="AB181" s="46" t="s">
        <v>60</v>
      </c>
      <c r="AG181" s="46" t="s">
        <v>42</v>
      </c>
    </row>
    <row r="182" spans="1:33" s="46" customFormat="1" ht="12.95" customHeight="1" x14ac:dyDescent="0.2">
      <c r="A182" s="5" t="s">
        <v>103</v>
      </c>
      <c r="B182" s="5"/>
      <c r="C182" s="20">
        <v>44499.428999999996</v>
      </c>
      <c r="D182" s="20"/>
      <c r="E182" s="46">
        <f t="shared" si="16"/>
        <v>31.988511077226171</v>
      </c>
      <c r="F182" s="46">
        <f t="shared" si="17"/>
        <v>32</v>
      </c>
      <c r="G182" s="46">
        <f t="shared" si="18"/>
        <v>-1.3589920003141742E-2</v>
      </c>
      <c r="I182" s="46">
        <f t="shared" ref="I182:I192" si="22">+G182</f>
        <v>-1.3589920003141742E-2</v>
      </c>
      <c r="O182" s="46">
        <f t="shared" ca="1" si="19"/>
        <v>0.11241287566123222</v>
      </c>
      <c r="Q182" s="47">
        <f t="shared" si="20"/>
        <v>29480.928999999996</v>
      </c>
    </row>
    <row r="183" spans="1:33" s="46" customFormat="1" ht="12.95" customHeight="1" x14ac:dyDescent="0.2">
      <c r="A183" s="5" t="s">
        <v>104</v>
      </c>
      <c r="B183" s="5"/>
      <c r="C183" s="20">
        <v>44707.603999999999</v>
      </c>
      <c r="D183" s="20"/>
      <c r="E183" s="46">
        <f t="shared" si="16"/>
        <v>207.97972351283747</v>
      </c>
      <c r="F183" s="46">
        <f t="shared" si="17"/>
        <v>208</v>
      </c>
      <c r="G183" s="46">
        <f t="shared" si="18"/>
        <v>-2.3984480001672637E-2</v>
      </c>
      <c r="I183" s="46">
        <f t="shared" si="22"/>
        <v>-2.3984480001672637E-2</v>
      </c>
      <c r="O183" s="46">
        <f t="shared" ca="1" si="19"/>
        <v>0.10902260883631722</v>
      </c>
      <c r="Q183" s="47">
        <f t="shared" si="20"/>
        <v>29689.103999999999</v>
      </c>
      <c r="AC183" s="46">
        <v>12</v>
      </c>
      <c r="AE183" s="46" t="s">
        <v>38</v>
      </c>
      <c r="AG183" s="46" t="s">
        <v>33</v>
      </c>
    </row>
    <row r="184" spans="1:33" s="46" customFormat="1" ht="12.95" customHeight="1" x14ac:dyDescent="0.2">
      <c r="A184" s="5" t="s">
        <v>76</v>
      </c>
      <c r="B184" s="5"/>
      <c r="C184" s="20">
        <v>44766.764999999999</v>
      </c>
      <c r="D184" s="20"/>
      <c r="E184" s="46">
        <f t="shared" si="16"/>
        <v>257.99445207728115</v>
      </c>
      <c r="F184" s="46">
        <f t="shared" si="17"/>
        <v>258</v>
      </c>
      <c r="G184" s="46">
        <f t="shared" si="18"/>
        <v>-6.562480004504323E-3</v>
      </c>
      <c r="I184" s="46">
        <f t="shared" si="22"/>
        <v>-6.562480004504323E-3</v>
      </c>
      <c r="O184" s="46">
        <f t="shared" ca="1" si="19"/>
        <v>0.10805946485196637</v>
      </c>
      <c r="Q184" s="47">
        <f t="shared" si="20"/>
        <v>29748.264999999999</v>
      </c>
      <c r="AB184" s="46" t="s">
        <v>40</v>
      </c>
      <c r="AC184" s="46">
        <v>7</v>
      </c>
      <c r="AE184" s="46" t="s">
        <v>35</v>
      </c>
      <c r="AG184" s="46" t="s">
        <v>33</v>
      </c>
    </row>
    <row r="185" spans="1:33" s="46" customFormat="1" ht="12.95" customHeight="1" x14ac:dyDescent="0.2">
      <c r="A185" s="5" t="s">
        <v>76</v>
      </c>
      <c r="C185" s="48">
        <v>44792.794999999998</v>
      </c>
      <c r="D185" s="48"/>
      <c r="E185" s="46">
        <f t="shared" si="16"/>
        <v>280.00022250936325</v>
      </c>
      <c r="F185" s="46">
        <f t="shared" si="17"/>
        <v>280</v>
      </c>
      <c r="G185" s="46">
        <f t="shared" si="18"/>
        <v>2.6319999597035348E-4</v>
      </c>
      <c r="I185" s="46">
        <f t="shared" si="22"/>
        <v>2.6319999597035348E-4</v>
      </c>
      <c r="O185" s="46">
        <f t="shared" ca="1" si="19"/>
        <v>0.10763568149885198</v>
      </c>
      <c r="Q185" s="47">
        <f t="shared" si="20"/>
        <v>29774.294999999998</v>
      </c>
      <c r="AB185" s="46" t="s">
        <v>40</v>
      </c>
      <c r="AC185" s="46">
        <v>10</v>
      </c>
      <c r="AE185" s="46" t="s">
        <v>79</v>
      </c>
      <c r="AG185" s="46" t="s">
        <v>77</v>
      </c>
    </row>
    <row r="186" spans="1:33" s="46" customFormat="1" ht="12.95" customHeight="1" x14ac:dyDescent="0.2">
      <c r="A186" s="5" t="s">
        <v>105</v>
      </c>
      <c r="C186" s="48">
        <v>44816.45</v>
      </c>
      <c r="D186" s="48"/>
      <c r="E186" s="46">
        <f t="shared" si="16"/>
        <v>299.99816717209472</v>
      </c>
      <c r="F186" s="46">
        <f t="shared" si="17"/>
        <v>300</v>
      </c>
      <c r="G186" s="46">
        <f t="shared" si="18"/>
        <v>-2.1680000063497573E-3</v>
      </c>
      <c r="I186" s="46">
        <f t="shared" si="22"/>
        <v>-2.1680000063497573E-3</v>
      </c>
      <c r="O186" s="46">
        <f t="shared" ca="1" si="19"/>
        <v>0.10725042390511165</v>
      </c>
      <c r="Q186" s="47">
        <f t="shared" si="20"/>
        <v>29797.949999999997</v>
      </c>
      <c r="AB186" s="46" t="s">
        <v>40</v>
      </c>
      <c r="AC186" s="46">
        <v>13</v>
      </c>
      <c r="AE186" s="46" t="s">
        <v>79</v>
      </c>
      <c r="AG186" s="46" t="s">
        <v>77</v>
      </c>
    </row>
    <row r="187" spans="1:33" s="46" customFormat="1" ht="12.95" customHeight="1" x14ac:dyDescent="0.2">
      <c r="A187" s="5" t="s">
        <v>107</v>
      </c>
      <c r="C187" s="48">
        <v>44816.462</v>
      </c>
      <c r="D187" s="48"/>
      <c r="E187" s="46">
        <f t="shared" si="16"/>
        <v>300.00831197598404</v>
      </c>
      <c r="F187" s="46">
        <f t="shared" si="17"/>
        <v>300</v>
      </c>
      <c r="G187" s="46">
        <f t="shared" si="18"/>
        <v>9.8319999960949644E-3</v>
      </c>
      <c r="I187" s="46">
        <f t="shared" si="22"/>
        <v>9.8319999960949644E-3</v>
      </c>
      <c r="O187" s="46">
        <f t="shared" ca="1" si="19"/>
        <v>0.10725042390511165</v>
      </c>
      <c r="Q187" s="47">
        <f t="shared" si="20"/>
        <v>29797.962</v>
      </c>
      <c r="AB187" s="46" t="s">
        <v>40</v>
      </c>
      <c r="AC187" s="46">
        <v>12</v>
      </c>
      <c r="AE187" s="46" t="s">
        <v>85</v>
      </c>
      <c r="AG187" s="46" t="s">
        <v>33</v>
      </c>
    </row>
    <row r="188" spans="1:33" s="46" customFormat="1" ht="12.95" customHeight="1" x14ac:dyDescent="0.2">
      <c r="A188" s="5" t="s">
        <v>109</v>
      </c>
      <c r="C188" s="48">
        <v>44823.563999999998</v>
      </c>
      <c r="D188" s="48"/>
      <c r="E188" s="46">
        <f t="shared" si="16"/>
        <v>306.01234507658455</v>
      </c>
      <c r="F188" s="46">
        <f t="shared" si="17"/>
        <v>306</v>
      </c>
      <c r="G188" s="46">
        <f t="shared" si="18"/>
        <v>1.4602639996155631E-2</v>
      </c>
      <c r="I188" s="46">
        <f t="shared" si="22"/>
        <v>1.4602639996155631E-2</v>
      </c>
      <c r="O188" s="46">
        <f t="shared" ca="1" si="19"/>
        <v>0.10713484662698954</v>
      </c>
      <c r="Q188" s="47">
        <f t="shared" si="20"/>
        <v>29805.063999999998</v>
      </c>
      <c r="AB188" s="46" t="s">
        <v>40</v>
      </c>
      <c r="AC188" s="46">
        <v>22</v>
      </c>
      <c r="AE188" s="46" t="s">
        <v>106</v>
      </c>
      <c r="AG188" s="46" t="s">
        <v>33</v>
      </c>
    </row>
    <row r="189" spans="1:33" s="46" customFormat="1" ht="12.95" customHeight="1" x14ac:dyDescent="0.2">
      <c r="A189" s="5" t="s">
        <v>76</v>
      </c>
      <c r="C189" s="48">
        <v>44824.733999999997</v>
      </c>
      <c r="D189" s="48"/>
      <c r="E189" s="46">
        <f t="shared" si="16"/>
        <v>307.00146345558949</v>
      </c>
      <c r="F189" s="46">
        <f t="shared" si="17"/>
        <v>307</v>
      </c>
      <c r="G189" s="46">
        <f t="shared" si="18"/>
        <v>1.7310799958067946E-3</v>
      </c>
      <c r="I189" s="46">
        <f t="shared" si="22"/>
        <v>1.7310799958067946E-3</v>
      </c>
      <c r="O189" s="46">
        <f t="shared" ca="1" si="19"/>
        <v>0.10711558374730253</v>
      </c>
      <c r="Q189" s="47">
        <f t="shared" si="20"/>
        <v>29806.233999999997</v>
      </c>
      <c r="AB189" s="46" t="s">
        <v>40</v>
      </c>
      <c r="AE189" s="46" t="s">
        <v>108</v>
      </c>
      <c r="AG189" s="46" t="s">
        <v>42</v>
      </c>
    </row>
    <row r="190" spans="1:33" s="46" customFormat="1" ht="12.95" customHeight="1" x14ac:dyDescent="0.2">
      <c r="A190" s="5" t="s">
        <v>111</v>
      </c>
      <c r="C190" s="48">
        <v>44835.389000000003</v>
      </c>
      <c r="D190" s="48"/>
      <c r="E190" s="46">
        <f t="shared" si="16"/>
        <v>316.00920390714458</v>
      </c>
      <c r="F190" s="46">
        <f t="shared" si="17"/>
        <v>316</v>
      </c>
      <c r="G190" s="46">
        <f t="shared" si="18"/>
        <v>1.0887039999943227E-2</v>
      </c>
      <c r="I190" s="46">
        <f t="shared" si="22"/>
        <v>1.0887039999943227E-2</v>
      </c>
      <c r="O190" s="46">
        <f t="shared" ca="1" si="19"/>
        <v>0.10694221783011937</v>
      </c>
      <c r="Q190" s="47">
        <f t="shared" si="20"/>
        <v>29816.889000000003</v>
      </c>
      <c r="AB190" s="46" t="s">
        <v>40</v>
      </c>
      <c r="AC190" s="46">
        <v>13</v>
      </c>
      <c r="AE190" s="46" t="s">
        <v>110</v>
      </c>
      <c r="AG190" s="46" t="s">
        <v>77</v>
      </c>
    </row>
    <row r="191" spans="1:33" s="46" customFormat="1" ht="12.95" customHeight="1" x14ac:dyDescent="0.2">
      <c r="A191" s="5" t="s">
        <v>76</v>
      </c>
      <c r="C191" s="48">
        <v>44837.752999999997</v>
      </c>
      <c r="D191" s="48"/>
      <c r="E191" s="46">
        <f t="shared" si="16"/>
        <v>318.00773027292695</v>
      </c>
      <c r="F191" s="46">
        <f t="shared" si="17"/>
        <v>318</v>
      </c>
      <c r="G191" s="46">
        <f t="shared" si="18"/>
        <v>9.1439199968590401E-3</v>
      </c>
      <c r="I191" s="46">
        <f t="shared" si="22"/>
        <v>9.1439199968590401E-3</v>
      </c>
      <c r="O191" s="46">
        <f t="shared" ca="1" si="19"/>
        <v>0.10690369207074533</v>
      </c>
      <c r="Q191" s="47">
        <f t="shared" si="20"/>
        <v>29819.252999999997</v>
      </c>
      <c r="AB191" s="46" t="s">
        <v>40</v>
      </c>
      <c r="AC191" s="46">
        <v>6</v>
      </c>
      <c r="AE191" s="46" t="s">
        <v>38</v>
      </c>
      <c r="AG191" s="46" t="s">
        <v>33</v>
      </c>
    </row>
    <row r="192" spans="1:33" s="46" customFormat="1" ht="12.95" customHeight="1" x14ac:dyDescent="0.2">
      <c r="A192" s="5" t="s">
        <v>76</v>
      </c>
      <c r="C192" s="48">
        <v>44875.597999999998</v>
      </c>
      <c r="D192" s="48"/>
      <c r="E192" s="46">
        <f t="shared" si="16"/>
        <v>350.00190553232807</v>
      </c>
      <c r="F192" s="46">
        <f t="shared" si="17"/>
        <v>350</v>
      </c>
      <c r="G192" s="46">
        <f t="shared" si="18"/>
        <v>2.2539999990840442E-3</v>
      </c>
      <c r="I192" s="46">
        <f t="shared" si="22"/>
        <v>2.2539999990840442E-3</v>
      </c>
      <c r="O192" s="46">
        <f t="shared" ca="1" si="19"/>
        <v>0.10628727992076079</v>
      </c>
      <c r="Q192" s="47">
        <f t="shared" si="20"/>
        <v>29857.097999999998</v>
      </c>
      <c r="AB192" s="46" t="s">
        <v>40</v>
      </c>
      <c r="AC192" s="46">
        <v>16</v>
      </c>
      <c r="AE192" s="46" t="s">
        <v>110</v>
      </c>
      <c r="AG192" s="46" t="s">
        <v>77</v>
      </c>
    </row>
    <row r="193" spans="1:33" s="46" customFormat="1" ht="12.95" customHeight="1" x14ac:dyDescent="0.2">
      <c r="A193" s="5" t="s">
        <v>112</v>
      </c>
      <c r="C193" s="48">
        <v>44899.260999999999</v>
      </c>
      <c r="D193" s="48"/>
      <c r="E193" s="46">
        <f t="shared" si="16"/>
        <v>370.00661339765236</v>
      </c>
      <c r="F193" s="46">
        <f t="shared" si="17"/>
        <v>370</v>
      </c>
      <c r="G193" s="46">
        <f t="shared" si="18"/>
        <v>7.822799998393748E-3</v>
      </c>
      <c r="N193" s="46">
        <f>+G193</f>
        <v>7.822799998393748E-3</v>
      </c>
      <c r="O193" s="46">
        <f t="shared" ca="1" si="19"/>
        <v>0.10590202232702045</v>
      </c>
      <c r="Q193" s="47">
        <f t="shared" si="20"/>
        <v>29880.760999999999</v>
      </c>
      <c r="AB193" s="46" t="s">
        <v>40</v>
      </c>
      <c r="AC193" s="46">
        <v>14</v>
      </c>
      <c r="AE193" s="46" t="s">
        <v>110</v>
      </c>
      <c r="AG193" s="46" t="s">
        <v>77</v>
      </c>
    </row>
    <row r="194" spans="1:33" s="46" customFormat="1" ht="12.95" customHeight="1" x14ac:dyDescent="0.2">
      <c r="A194" s="5" t="s">
        <v>113</v>
      </c>
      <c r="C194" s="48">
        <v>44912.275999999998</v>
      </c>
      <c r="D194" s="48"/>
      <c r="E194" s="46">
        <f t="shared" si="16"/>
        <v>381.00949861369344</v>
      </c>
      <c r="F194" s="46">
        <f t="shared" si="17"/>
        <v>381</v>
      </c>
      <c r="G194" s="46">
        <f t="shared" si="18"/>
        <v>1.1235639998631086E-2</v>
      </c>
      <c r="I194" s="46">
        <f t="shared" ref="I194:I239" si="23">+G194</f>
        <v>1.1235639998631086E-2</v>
      </c>
      <c r="O194" s="46">
        <f t="shared" ca="1" si="19"/>
        <v>0.10569013065046326</v>
      </c>
      <c r="Q194" s="47">
        <f t="shared" si="20"/>
        <v>29893.775999999998</v>
      </c>
      <c r="AB194" s="46" t="s">
        <v>40</v>
      </c>
      <c r="AG194" s="46" t="s">
        <v>42</v>
      </c>
    </row>
    <row r="195" spans="1:33" s="46" customFormat="1" ht="12.95" customHeight="1" x14ac:dyDescent="0.2">
      <c r="A195" s="5" t="s">
        <v>113</v>
      </c>
      <c r="C195" s="48">
        <v>44925.279999999999</v>
      </c>
      <c r="D195" s="48"/>
      <c r="E195" s="46">
        <f t="shared" si="16"/>
        <v>392.00308442617239</v>
      </c>
      <c r="F195" s="46">
        <f t="shared" si="17"/>
        <v>392</v>
      </c>
      <c r="G195" s="46">
        <f t="shared" si="18"/>
        <v>3.6484800002654083E-3</v>
      </c>
      <c r="I195" s="46">
        <f t="shared" si="23"/>
        <v>3.6484800002654083E-3</v>
      </c>
      <c r="O195" s="46">
        <f t="shared" ca="1" si="19"/>
        <v>0.10547823897390607</v>
      </c>
      <c r="Q195" s="47">
        <f t="shared" si="20"/>
        <v>29906.78</v>
      </c>
      <c r="AB195" s="46" t="s">
        <v>40</v>
      </c>
      <c r="AC195" s="46">
        <v>10</v>
      </c>
      <c r="AE195" s="46" t="s">
        <v>38</v>
      </c>
      <c r="AG195" s="46" t="s">
        <v>33</v>
      </c>
    </row>
    <row r="196" spans="1:33" s="46" customFormat="1" ht="12.95" customHeight="1" x14ac:dyDescent="0.2">
      <c r="A196" s="5" t="s">
        <v>114</v>
      </c>
      <c r="C196" s="48">
        <v>45172.502</v>
      </c>
      <c r="D196" s="48"/>
      <c r="E196" s="46">
        <f t="shared" si="16"/>
        <v>601.00464331055502</v>
      </c>
      <c r="F196" s="46">
        <f t="shared" si="17"/>
        <v>601</v>
      </c>
      <c r="G196" s="46">
        <f t="shared" si="18"/>
        <v>5.4924400028539822E-3</v>
      </c>
      <c r="I196" s="46">
        <f t="shared" si="23"/>
        <v>5.4924400028539822E-3</v>
      </c>
      <c r="O196" s="46">
        <f t="shared" ca="1" si="19"/>
        <v>0.10145229711931951</v>
      </c>
      <c r="Q196" s="47">
        <f t="shared" si="20"/>
        <v>30154.002</v>
      </c>
      <c r="AB196" s="46" t="s">
        <v>40</v>
      </c>
      <c r="AC196" s="46">
        <v>7</v>
      </c>
      <c r="AE196" s="46" t="s">
        <v>35</v>
      </c>
      <c r="AG196" s="46" t="s">
        <v>33</v>
      </c>
    </row>
    <row r="197" spans="1:33" s="46" customFormat="1" ht="12.95" customHeight="1" x14ac:dyDescent="0.2">
      <c r="A197" s="5" t="s">
        <v>114</v>
      </c>
      <c r="C197" s="48">
        <v>45172.504000000001</v>
      </c>
      <c r="D197" s="48"/>
      <c r="E197" s="46">
        <f t="shared" si="16"/>
        <v>601.00633411120327</v>
      </c>
      <c r="F197" s="46">
        <f t="shared" si="17"/>
        <v>601</v>
      </c>
      <c r="G197" s="46">
        <f t="shared" si="18"/>
        <v>7.4924400032614358E-3</v>
      </c>
      <c r="I197" s="46">
        <f t="shared" si="23"/>
        <v>7.4924400032614358E-3</v>
      </c>
      <c r="O197" s="46">
        <f t="shared" ca="1" si="19"/>
        <v>0.10145229711931951</v>
      </c>
      <c r="Q197" s="47">
        <f t="shared" si="20"/>
        <v>30154.004000000001</v>
      </c>
      <c r="AB197" s="46" t="s">
        <v>40</v>
      </c>
      <c r="AC197" s="46">
        <v>27</v>
      </c>
      <c r="AE197" s="46" t="s">
        <v>85</v>
      </c>
      <c r="AG197" s="46" t="s">
        <v>33</v>
      </c>
    </row>
    <row r="198" spans="1:33" s="46" customFormat="1" ht="12.95" customHeight="1" x14ac:dyDescent="0.2">
      <c r="A198" s="5" t="s">
        <v>114</v>
      </c>
      <c r="C198" s="48">
        <v>45178.425000000003</v>
      </c>
      <c r="D198" s="48"/>
      <c r="E198" s="46">
        <f t="shared" si="16"/>
        <v>606.01194942923667</v>
      </c>
      <c r="F198" s="46">
        <f t="shared" si="17"/>
        <v>606</v>
      </c>
      <c r="G198" s="46">
        <f t="shared" si="18"/>
        <v>1.4134640005067922E-2</v>
      </c>
      <c r="I198" s="46">
        <f t="shared" si="23"/>
        <v>1.4134640005067922E-2</v>
      </c>
      <c r="O198" s="46">
        <f t="shared" ca="1" si="19"/>
        <v>0.10135598272088442</v>
      </c>
      <c r="Q198" s="47">
        <f t="shared" si="20"/>
        <v>30159.925000000003</v>
      </c>
      <c r="AB198" s="46" t="s">
        <v>40</v>
      </c>
      <c r="AC198" s="46">
        <v>15</v>
      </c>
      <c r="AE198" s="46" t="s">
        <v>85</v>
      </c>
      <c r="AG198" s="46" t="s">
        <v>33</v>
      </c>
    </row>
    <row r="199" spans="1:33" s="46" customFormat="1" ht="12.95" customHeight="1" x14ac:dyDescent="0.2">
      <c r="A199" s="5" t="s">
        <v>114</v>
      </c>
      <c r="B199" s="5"/>
      <c r="C199" s="20">
        <v>45191.434000000001</v>
      </c>
      <c r="D199" s="20"/>
      <c r="E199" s="46">
        <f t="shared" si="16"/>
        <v>617.00976224333306</v>
      </c>
      <c r="F199" s="46">
        <f t="shared" si="17"/>
        <v>617</v>
      </c>
      <c r="G199" s="46">
        <f t="shared" si="18"/>
        <v>1.15474800040829E-2</v>
      </c>
      <c r="I199" s="46">
        <f t="shared" si="23"/>
        <v>1.15474800040829E-2</v>
      </c>
      <c r="O199" s="46">
        <f t="shared" ca="1" si="19"/>
        <v>0.10114409104432723</v>
      </c>
      <c r="Q199" s="47">
        <f t="shared" si="20"/>
        <v>30172.934000000001</v>
      </c>
      <c r="AB199" s="46" t="s">
        <v>40</v>
      </c>
      <c r="AC199" s="46">
        <v>16</v>
      </c>
      <c r="AE199" s="46" t="s">
        <v>70</v>
      </c>
      <c r="AG199" s="46" t="s">
        <v>33</v>
      </c>
    </row>
    <row r="200" spans="1:33" s="46" customFormat="1" ht="12.95" customHeight="1" x14ac:dyDescent="0.2">
      <c r="A200" s="5" t="s">
        <v>76</v>
      </c>
      <c r="B200" s="5"/>
      <c r="C200" s="20">
        <v>45199.71</v>
      </c>
      <c r="D200" s="20"/>
      <c r="E200" s="46">
        <f t="shared" si="16"/>
        <v>624.006295324235</v>
      </c>
      <c r="F200" s="46">
        <f t="shared" si="17"/>
        <v>624</v>
      </c>
      <c r="G200" s="46">
        <f t="shared" si="18"/>
        <v>7.4465599973336793E-3</v>
      </c>
      <c r="I200" s="46">
        <f t="shared" si="23"/>
        <v>7.4465599973336793E-3</v>
      </c>
      <c r="O200" s="46">
        <f t="shared" ca="1" si="19"/>
        <v>0.10100925088651812</v>
      </c>
      <c r="Q200" s="47">
        <f t="shared" si="20"/>
        <v>30181.21</v>
      </c>
      <c r="AB200" s="46" t="s">
        <v>40</v>
      </c>
      <c r="AC200" s="46">
        <v>10</v>
      </c>
      <c r="AE200" s="46" t="s">
        <v>38</v>
      </c>
      <c r="AG200" s="46" t="s">
        <v>33</v>
      </c>
    </row>
    <row r="201" spans="1:33" s="46" customFormat="1" ht="12.95" customHeight="1" x14ac:dyDescent="0.2">
      <c r="A201" s="5" t="s">
        <v>76</v>
      </c>
      <c r="B201" s="5"/>
      <c r="C201" s="20">
        <v>45231.642999999996</v>
      </c>
      <c r="D201" s="20"/>
      <c r="E201" s="46">
        <f t="shared" si="16"/>
        <v>651.00246386851654</v>
      </c>
      <c r="F201" s="46">
        <f t="shared" si="17"/>
        <v>651</v>
      </c>
      <c r="G201" s="46">
        <f t="shared" si="18"/>
        <v>2.9144399959477596E-3</v>
      </c>
      <c r="I201" s="46">
        <f t="shared" si="23"/>
        <v>2.9144399959477596E-3</v>
      </c>
      <c r="O201" s="46">
        <f t="shared" ca="1" si="19"/>
        <v>0.10048915313496865</v>
      </c>
      <c r="Q201" s="47">
        <f t="shared" si="20"/>
        <v>30213.142999999996</v>
      </c>
      <c r="AB201" s="46" t="s">
        <v>40</v>
      </c>
      <c r="AC201" s="46">
        <v>14</v>
      </c>
      <c r="AE201" s="46" t="s">
        <v>110</v>
      </c>
      <c r="AG201" s="46" t="s">
        <v>77</v>
      </c>
    </row>
    <row r="202" spans="1:33" s="46" customFormat="1" ht="12.95" customHeight="1" x14ac:dyDescent="0.2">
      <c r="A202" s="6" t="s">
        <v>135</v>
      </c>
      <c r="B202" s="19" t="s">
        <v>172</v>
      </c>
      <c r="C202" s="6">
        <v>45543.284</v>
      </c>
      <c r="D202" s="6" t="s">
        <v>171</v>
      </c>
      <c r="E202" s="46">
        <f t="shared" si="16"/>
        <v>914.46386622060561</v>
      </c>
      <c r="F202" s="46">
        <f t="shared" si="17"/>
        <v>914.5</v>
      </c>
      <c r="G202" s="46">
        <f t="shared" si="18"/>
        <v>-4.2741620003653225E-2</v>
      </c>
      <c r="I202" s="46">
        <f t="shared" si="23"/>
        <v>-4.2741620003653225E-2</v>
      </c>
      <c r="O202" s="46">
        <f t="shared" ca="1" si="19"/>
        <v>9.541338433743965E-2</v>
      </c>
      <c r="Q202" s="47">
        <f t="shared" si="20"/>
        <v>30524.784</v>
      </c>
      <c r="AB202" s="46" t="s">
        <v>40</v>
      </c>
      <c r="AC202" s="46">
        <v>12</v>
      </c>
      <c r="AE202" s="46" t="s">
        <v>110</v>
      </c>
      <c r="AG202" s="46" t="s">
        <v>77</v>
      </c>
    </row>
    <row r="203" spans="1:33" s="46" customFormat="1" ht="12.95" customHeight="1" x14ac:dyDescent="0.2">
      <c r="A203" s="5" t="s">
        <v>76</v>
      </c>
      <c r="B203" s="5"/>
      <c r="C203" s="20">
        <v>45555.752999999997</v>
      </c>
      <c r="D203" s="20"/>
      <c r="E203" s="46">
        <f t="shared" si="16"/>
        <v>925.00516285977528</v>
      </c>
      <c r="F203" s="46">
        <f t="shared" si="17"/>
        <v>925</v>
      </c>
      <c r="G203" s="46">
        <f t="shared" si="18"/>
        <v>6.1069999937899411E-3</v>
      </c>
      <c r="I203" s="46">
        <f t="shared" si="23"/>
        <v>6.1069999937899411E-3</v>
      </c>
      <c r="O203" s="46">
        <f t="shared" ca="1" si="19"/>
        <v>9.5211124100725977E-2</v>
      </c>
      <c r="Q203" s="47">
        <f t="shared" si="20"/>
        <v>30537.252999999997</v>
      </c>
    </row>
    <row r="204" spans="1:33" s="46" customFormat="1" ht="12.95" customHeight="1" x14ac:dyDescent="0.2">
      <c r="A204" s="5" t="s">
        <v>116</v>
      </c>
      <c r="B204" s="5"/>
      <c r="C204" s="20">
        <v>45560.464</v>
      </c>
      <c r="D204" s="20"/>
      <c r="E204" s="46">
        <f t="shared" si="16"/>
        <v>928.98784378584548</v>
      </c>
      <c r="F204" s="46">
        <f t="shared" si="17"/>
        <v>929</v>
      </c>
      <c r="G204" s="46">
        <f t="shared" si="18"/>
        <v>-1.4379239997651894E-2</v>
      </c>
      <c r="I204" s="46">
        <f t="shared" si="23"/>
        <v>-1.4379239997651894E-2</v>
      </c>
      <c r="O204" s="46">
        <f t="shared" ca="1" si="19"/>
        <v>9.5134072581977897E-2</v>
      </c>
      <c r="Q204" s="47">
        <f t="shared" si="20"/>
        <v>30541.964</v>
      </c>
      <c r="AB204" s="46" t="s">
        <v>40</v>
      </c>
      <c r="AC204" s="46">
        <v>12</v>
      </c>
      <c r="AE204" s="46" t="s">
        <v>110</v>
      </c>
      <c r="AG204" s="46" t="s">
        <v>77</v>
      </c>
    </row>
    <row r="205" spans="1:33" s="46" customFormat="1" ht="12.95" customHeight="1" x14ac:dyDescent="0.2">
      <c r="A205" s="5" t="s">
        <v>116</v>
      </c>
      <c r="B205" s="5"/>
      <c r="C205" s="20">
        <v>45560.481</v>
      </c>
      <c r="D205" s="20"/>
      <c r="E205" s="46">
        <f t="shared" si="16"/>
        <v>929.0022155913523</v>
      </c>
      <c r="F205" s="46">
        <f t="shared" si="17"/>
        <v>929</v>
      </c>
      <c r="G205" s="46">
        <f t="shared" si="18"/>
        <v>2.6207600021734834E-3</v>
      </c>
      <c r="I205" s="46">
        <f t="shared" si="23"/>
        <v>2.6207600021734834E-3</v>
      </c>
      <c r="O205" s="46">
        <f t="shared" ca="1" si="19"/>
        <v>9.5134072581977897E-2</v>
      </c>
      <c r="Q205" s="47">
        <f t="shared" si="20"/>
        <v>30541.981</v>
      </c>
      <c r="AB205" s="46" t="s">
        <v>40</v>
      </c>
      <c r="AC205" s="46">
        <v>29</v>
      </c>
      <c r="AE205" s="46" t="s">
        <v>115</v>
      </c>
      <c r="AG205" s="46" t="s">
        <v>33</v>
      </c>
    </row>
    <row r="206" spans="1:33" s="46" customFormat="1" ht="12.95" customHeight="1" x14ac:dyDescent="0.2">
      <c r="A206" s="5" t="s">
        <v>107</v>
      </c>
      <c r="B206" s="5"/>
      <c r="C206" s="20">
        <v>45560.483</v>
      </c>
      <c r="D206" s="20"/>
      <c r="E206" s="46">
        <f t="shared" si="16"/>
        <v>929.00390639200043</v>
      </c>
      <c r="F206" s="46">
        <f t="shared" si="17"/>
        <v>929</v>
      </c>
      <c r="G206" s="46">
        <f t="shared" si="18"/>
        <v>4.620760002580937E-3</v>
      </c>
      <c r="I206" s="46">
        <f t="shared" si="23"/>
        <v>4.620760002580937E-3</v>
      </c>
      <c r="O206" s="46">
        <f t="shared" ca="1" si="19"/>
        <v>9.5134072581977897E-2</v>
      </c>
      <c r="Q206" s="47">
        <f t="shared" si="20"/>
        <v>30541.983</v>
      </c>
      <c r="AB206" s="46" t="s">
        <v>40</v>
      </c>
      <c r="AC206" s="46">
        <v>8</v>
      </c>
      <c r="AE206" s="46" t="s">
        <v>117</v>
      </c>
      <c r="AG206" s="46" t="s">
        <v>33</v>
      </c>
    </row>
    <row r="207" spans="1:33" s="46" customFormat="1" ht="12.95" customHeight="1" x14ac:dyDescent="0.2">
      <c r="A207" s="5" t="s">
        <v>116</v>
      </c>
      <c r="C207" s="48">
        <v>45560.49</v>
      </c>
      <c r="D207" s="48"/>
      <c r="E207" s="46">
        <f t="shared" si="16"/>
        <v>929.00982419426623</v>
      </c>
      <c r="F207" s="46">
        <f t="shared" si="17"/>
        <v>929</v>
      </c>
      <c r="G207" s="46">
        <f t="shared" si="18"/>
        <v>1.1620760000369046E-2</v>
      </c>
      <c r="I207" s="46">
        <f t="shared" si="23"/>
        <v>1.1620760000369046E-2</v>
      </c>
      <c r="O207" s="46">
        <f t="shared" ca="1" si="19"/>
        <v>9.5134072581977897E-2</v>
      </c>
      <c r="Q207" s="47">
        <f t="shared" si="20"/>
        <v>30541.989999999998</v>
      </c>
      <c r="AB207" s="46" t="s">
        <v>40</v>
      </c>
      <c r="AC207" s="46">
        <v>21</v>
      </c>
      <c r="AE207" s="46" t="s">
        <v>106</v>
      </c>
      <c r="AG207" s="46" t="s">
        <v>33</v>
      </c>
    </row>
    <row r="208" spans="1:33" s="46" customFormat="1" ht="12.95" customHeight="1" x14ac:dyDescent="0.2">
      <c r="A208" s="5" t="s">
        <v>76</v>
      </c>
      <c r="C208" s="48">
        <v>45587.692999999999</v>
      </c>
      <c r="D208" s="48"/>
      <c r="E208" s="46">
        <f t="shared" si="16"/>
        <v>952.00724920632865</v>
      </c>
      <c r="F208" s="46">
        <f t="shared" si="17"/>
        <v>952</v>
      </c>
      <c r="G208" s="46">
        <f t="shared" si="18"/>
        <v>8.5748799974680878E-3</v>
      </c>
      <c r="I208" s="46">
        <f t="shared" si="23"/>
        <v>8.5748799974680878E-3</v>
      </c>
      <c r="O208" s="46">
        <f t="shared" ca="1" si="19"/>
        <v>9.4691026349176505E-2</v>
      </c>
      <c r="Q208" s="47">
        <f t="shared" si="20"/>
        <v>30569.192999999999</v>
      </c>
      <c r="AB208" s="46" t="s">
        <v>40</v>
      </c>
      <c r="AC208" s="46">
        <v>15</v>
      </c>
      <c r="AE208" s="46" t="s">
        <v>118</v>
      </c>
      <c r="AG208" s="46" t="s">
        <v>33</v>
      </c>
    </row>
    <row r="209" spans="1:33" s="46" customFormat="1" ht="12.95" customHeight="1" x14ac:dyDescent="0.2">
      <c r="A209" s="5" t="s">
        <v>107</v>
      </c>
      <c r="C209" s="48">
        <v>45643.284</v>
      </c>
      <c r="D209" s="48"/>
      <c r="E209" s="46">
        <f t="shared" si="16"/>
        <v>999.00389861431711</v>
      </c>
      <c r="F209" s="46">
        <f t="shared" si="17"/>
        <v>999</v>
      </c>
      <c r="G209" s="46">
        <f t="shared" si="18"/>
        <v>4.6115599980112165E-3</v>
      </c>
      <c r="I209" s="46">
        <f t="shared" si="23"/>
        <v>4.6115599980112165E-3</v>
      </c>
      <c r="O209" s="46">
        <f t="shared" ca="1" si="19"/>
        <v>9.3785671003886711E-2</v>
      </c>
      <c r="Q209" s="47">
        <f t="shared" si="20"/>
        <v>30624.784</v>
      </c>
      <c r="AB209" s="46" t="s">
        <v>40</v>
      </c>
      <c r="AC209" s="46">
        <v>15</v>
      </c>
      <c r="AE209" s="46" t="s">
        <v>110</v>
      </c>
      <c r="AG209" s="46" t="s">
        <v>77</v>
      </c>
    </row>
    <row r="210" spans="1:33" s="46" customFormat="1" ht="12.95" customHeight="1" x14ac:dyDescent="0.2">
      <c r="A210" s="5" t="s">
        <v>76</v>
      </c>
      <c r="C210" s="48">
        <v>45853.832000000002</v>
      </c>
      <c r="D210" s="48"/>
      <c r="E210" s="46">
        <f t="shared" si="16"/>
        <v>1177.0012460186308</v>
      </c>
      <c r="F210" s="46">
        <f t="shared" si="17"/>
        <v>1177</v>
      </c>
      <c r="G210" s="46">
        <f t="shared" si="18"/>
        <v>1.4738800018676557E-3</v>
      </c>
      <c r="I210" s="46">
        <f t="shared" si="23"/>
        <v>1.4738800018676557E-3</v>
      </c>
      <c r="O210" s="46">
        <f t="shared" ca="1" si="19"/>
        <v>9.0356878419597664E-2</v>
      </c>
      <c r="Q210" s="47">
        <f t="shared" si="20"/>
        <v>30835.332000000002</v>
      </c>
      <c r="AB210" s="46" t="s">
        <v>40</v>
      </c>
      <c r="AC210" s="46">
        <v>8</v>
      </c>
      <c r="AE210" s="46" t="s">
        <v>118</v>
      </c>
      <c r="AG210" s="46" t="s">
        <v>33</v>
      </c>
    </row>
    <row r="211" spans="1:33" s="46" customFormat="1" ht="12.95" customHeight="1" x14ac:dyDescent="0.2">
      <c r="A211" s="5" t="s">
        <v>119</v>
      </c>
      <c r="C211" s="48">
        <v>45909.436000000002</v>
      </c>
      <c r="D211" s="48"/>
      <c r="E211" s="46">
        <f t="shared" si="16"/>
        <v>1224.0088856308296</v>
      </c>
      <c r="F211" s="46">
        <f t="shared" si="17"/>
        <v>1224</v>
      </c>
      <c r="G211" s="46">
        <f t="shared" si="18"/>
        <v>1.0510560001421254E-2</v>
      </c>
      <c r="I211" s="46">
        <f t="shared" si="23"/>
        <v>1.0510560001421254E-2</v>
      </c>
      <c r="O211" s="46">
        <f t="shared" ca="1" si="19"/>
        <v>8.945152307430787E-2</v>
      </c>
      <c r="Q211" s="47">
        <f t="shared" si="20"/>
        <v>30890.936000000002</v>
      </c>
      <c r="AB211" s="46" t="s">
        <v>40</v>
      </c>
      <c r="AC211" s="46">
        <v>11</v>
      </c>
      <c r="AE211" s="46" t="s">
        <v>110</v>
      </c>
      <c r="AG211" s="46" t="s">
        <v>77</v>
      </c>
    </row>
    <row r="212" spans="1:33" s="46" customFormat="1" ht="12.95" customHeight="1" x14ac:dyDescent="0.2">
      <c r="A212" s="5" t="s">
        <v>121</v>
      </c>
      <c r="C212" s="48">
        <v>45909.438999999998</v>
      </c>
      <c r="D212" s="48"/>
      <c r="E212" s="46">
        <f t="shared" si="16"/>
        <v>1224.0114218317988</v>
      </c>
      <c r="F212" s="46">
        <f t="shared" si="17"/>
        <v>1224</v>
      </c>
      <c r="G212" s="46">
        <f t="shared" si="18"/>
        <v>1.3510559998394456E-2</v>
      </c>
      <c r="I212" s="46">
        <f t="shared" si="23"/>
        <v>1.3510559998394456E-2</v>
      </c>
      <c r="O212" s="46">
        <f t="shared" ca="1" si="19"/>
        <v>8.945152307430787E-2</v>
      </c>
      <c r="Q212" s="47">
        <f t="shared" si="20"/>
        <v>30890.938999999998</v>
      </c>
      <c r="AB212" s="46" t="s">
        <v>40</v>
      </c>
      <c r="AC212" s="46">
        <v>25</v>
      </c>
      <c r="AE212" s="46" t="s">
        <v>106</v>
      </c>
      <c r="AG212" s="46" t="s">
        <v>33</v>
      </c>
    </row>
    <row r="213" spans="1:33" s="46" customFormat="1" ht="12.95" customHeight="1" x14ac:dyDescent="0.2">
      <c r="A213" s="5" t="s">
        <v>76</v>
      </c>
      <c r="C213" s="48">
        <v>45917.701999999997</v>
      </c>
      <c r="D213" s="48"/>
      <c r="E213" s="46">
        <f t="shared" ref="E213:E276" si="24">+(C213-C$7)/C$8</f>
        <v>1230.9969647084904</v>
      </c>
      <c r="F213" s="46">
        <f t="shared" ref="F213:F276" si="25">ROUND(2*E213,0)/2</f>
        <v>1231</v>
      </c>
      <c r="G213" s="46">
        <f t="shared" ref="G213:G253" si="26">+C213-(C$7+F213*C$8)</f>
        <v>-3.5903600000892766E-3</v>
      </c>
      <c r="I213" s="46">
        <f t="shared" si="23"/>
        <v>-3.5903600000892766E-3</v>
      </c>
      <c r="O213" s="46">
        <f t="shared" ref="O213:O276" ca="1" si="27">+C$11+C$12*$F213</f>
        <v>8.9316682916498746E-2</v>
      </c>
      <c r="Q213" s="47">
        <f t="shared" ref="Q213:Q276" si="28">+C213-15018.5</f>
        <v>30899.201999999997</v>
      </c>
      <c r="AB213" s="46" t="s">
        <v>40</v>
      </c>
      <c r="AC213" s="46">
        <v>16</v>
      </c>
      <c r="AE213" s="46" t="s">
        <v>120</v>
      </c>
      <c r="AG213" s="46" t="s">
        <v>33</v>
      </c>
    </row>
    <row r="214" spans="1:33" s="46" customFormat="1" ht="12.95" customHeight="1" x14ac:dyDescent="0.2">
      <c r="A214" s="5" t="s">
        <v>123</v>
      </c>
      <c r="C214" s="48">
        <v>45935.447</v>
      </c>
      <c r="D214" s="48"/>
      <c r="E214" s="46">
        <f t="shared" si="24"/>
        <v>1245.9985934567567</v>
      </c>
      <c r="F214" s="46">
        <f t="shared" si="25"/>
        <v>1246</v>
      </c>
      <c r="G214" s="46">
        <f t="shared" si="26"/>
        <v>-1.6637599983369E-3</v>
      </c>
      <c r="I214" s="46">
        <f t="shared" si="23"/>
        <v>-1.6637599983369E-3</v>
      </c>
      <c r="O214" s="46">
        <f t="shared" ca="1" si="27"/>
        <v>8.9027739721193488E-2</v>
      </c>
      <c r="Q214" s="47">
        <f t="shared" si="28"/>
        <v>30916.947</v>
      </c>
      <c r="AB214" s="46" t="s">
        <v>40</v>
      </c>
      <c r="AC214" s="46">
        <v>13</v>
      </c>
      <c r="AE214" s="46" t="s">
        <v>122</v>
      </c>
      <c r="AG214" s="46" t="s">
        <v>77</v>
      </c>
    </row>
    <row r="215" spans="1:33" s="46" customFormat="1" ht="12.95" customHeight="1" x14ac:dyDescent="0.2">
      <c r="A215" s="5" t="s">
        <v>76</v>
      </c>
      <c r="C215" s="48">
        <v>45937.819000000003</v>
      </c>
      <c r="D215" s="48"/>
      <c r="E215" s="46">
        <f t="shared" si="24"/>
        <v>1248.0038830251381</v>
      </c>
      <c r="F215" s="46">
        <f t="shared" si="25"/>
        <v>1248</v>
      </c>
      <c r="G215" s="46">
        <f t="shared" si="26"/>
        <v>4.593120000208728E-3</v>
      </c>
      <c r="I215" s="46">
        <f t="shared" si="23"/>
        <v>4.593120000208728E-3</v>
      </c>
      <c r="O215" s="46">
        <f t="shared" ca="1" si="27"/>
        <v>8.8989213961819455E-2</v>
      </c>
      <c r="Q215" s="47">
        <f t="shared" si="28"/>
        <v>30919.319000000003</v>
      </c>
      <c r="AB215" s="46" t="s">
        <v>40</v>
      </c>
      <c r="AG215" s="46" t="s">
        <v>42</v>
      </c>
    </row>
    <row r="216" spans="1:33" s="46" customFormat="1" ht="12.95" customHeight="1" x14ac:dyDescent="0.2">
      <c r="A216" s="5" t="s">
        <v>76</v>
      </c>
      <c r="C216" s="48">
        <v>45943.733</v>
      </c>
      <c r="D216" s="48"/>
      <c r="E216" s="46">
        <f t="shared" si="24"/>
        <v>1253.0035805408997</v>
      </c>
      <c r="F216" s="46">
        <f t="shared" si="25"/>
        <v>1253</v>
      </c>
      <c r="G216" s="46">
        <f t="shared" si="26"/>
        <v>4.2353199969511479E-3</v>
      </c>
      <c r="I216" s="46">
        <f t="shared" si="23"/>
        <v>4.2353199969511479E-3</v>
      </c>
      <c r="O216" s="46">
        <f t="shared" ca="1" si="27"/>
        <v>8.8892899563384364E-2</v>
      </c>
      <c r="Q216" s="47">
        <f t="shared" si="28"/>
        <v>30925.233</v>
      </c>
      <c r="AB216" s="46" t="s">
        <v>40</v>
      </c>
      <c r="AG216" s="46" t="s">
        <v>42</v>
      </c>
    </row>
    <row r="217" spans="1:33" s="46" customFormat="1" ht="12.95" customHeight="1" x14ac:dyDescent="0.2">
      <c r="A217" s="5" t="s">
        <v>76</v>
      </c>
      <c r="C217" s="48">
        <v>45962.663999999997</v>
      </c>
      <c r="D217" s="48"/>
      <c r="E217" s="46">
        <f t="shared" si="24"/>
        <v>1269.0078540733505</v>
      </c>
      <c r="F217" s="46">
        <f t="shared" si="25"/>
        <v>1269</v>
      </c>
      <c r="G217" s="46">
        <f t="shared" si="26"/>
        <v>9.2903599943383597E-3</v>
      </c>
      <c r="I217" s="46">
        <f t="shared" si="23"/>
        <v>9.2903599943383597E-3</v>
      </c>
      <c r="O217" s="46">
        <f t="shared" ca="1" si="27"/>
        <v>8.8584693488392097E-2</v>
      </c>
      <c r="Q217" s="47">
        <f t="shared" si="28"/>
        <v>30944.163999999997</v>
      </c>
      <c r="AB217" s="46" t="s">
        <v>40</v>
      </c>
      <c r="AC217" s="46">
        <v>13</v>
      </c>
      <c r="AE217" s="46" t="s">
        <v>97</v>
      </c>
      <c r="AG217" s="46" t="s">
        <v>77</v>
      </c>
    </row>
    <row r="218" spans="1:33" s="46" customFormat="1" ht="12.95" customHeight="1" x14ac:dyDescent="0.2">
      <c r="A218" s="5" t="s">
        <v>76</v>
      </c>
      <c r="C218" s="48">
        <v>45962.667999999998</v>
      </c>
      <c r="D218" s="48"/>
      <c r="E218" s="46">
        <f t="shared" si="24"/>
        <v>1269.011235674647</v>
      </c>
      <c r="F218" s="46">
        <f t="shared" si="25"/>
        <v>1269</v>
      </c>
      <c r="G218" s="46">
        <f t="shared" si="26"/>
        <v>1.3290359995153267E-2</v>
      </c>
      <c r="I218" s="46">
        <f t="shared" si="23"/>
        <v>1.3290359995153267E-2</v>
      </c>
      <c r="O218" s="46">
        <f t="shared" ca="1" si="27"/>
        <v>8.8584693488392097E-2</v>
      </c>
      <c r="Q218" s="47">
        <f t="shared" si="28"/>
        <v>30944.167999999998</v>
      </c>
      <c r="AB218" s="46" t="s">
        <v>40</v>
      </c>
      <c r="AC218" s="46">
        <v>11</v>
      </c>
      <c r="AE218" s="46" t="s">
        <v>97</v>
      </c>
      <c r="AG218" s="46" t="s">
        <v>77</v>
      </c>
    </row>
    <row r="219" spans="1:33" s="46" customFormat="1" ht="12.95" customHeight="1" x14ac:dyDescent="0.2">
      <c r="A219" s="5" t="s">
        <v>76</v>
      </c>
      <c r="C219" s="48">
        <v>46267.841999999997</v>
      </c>
      <c r="D219" s="48"/>
      <c r="E219" s="46">
        <f t="shared" si="24"/>
        <v>1527.0054341318312</v>
      </c>
      <c r="F219" s="46">
        <f t="shared" si="25"/>
        <v>1527</v>
      </c>
      <c r="G219" s="46">
        <f t="shared" si="26"/>
        <v>6.4278799982275814E-3</v>
      </c>
      <c r="I219" s="46">
        <f t="shared" si="23"/>
        <v>6.4278799982275814E-3</v>
      </c>
      <c r="O219" s="46">
        <f t="shared" ca="1" si="27"/>
        <v>8.3614870529141697E-2</v>
      </c>
      <c r="Q219" s="47">
        <f t="shared" si="28"/>
        <v>31249.341999999997</v>
      </c>
      <c r="AB219" s="46" t="s">
        <v>40</v>
      </c>
      <c r="AC219" s="46">
        <v>15</v>
      </c>
      <c r="AE219" s="46" t="s">
        <v>110</v>
      </c>
      <c r="AG219" s="46" t="s">
        <v>77</v>
      </c>
    </row>
    <row r="220" spans="1:33" s="46" customFormat="1" ht="12.95" customHeight="1" x14ac:dyDescent="0.2">
      <c r="A220" s="5" t="s">
        <v>124</v>
      </c>
      <c r="C220" s="48">
        <v>46271.402000000002</v>
      </c>
      <c r="D220" s="48"/>
      <c r="E220" s="46">
        <f t="shared" si="24"/>
        <v>1530.0150592850514</v>
      </c>
      <c r="F220" s="46">
        <f t="shared" si="25"/>
        <v>1530</v>
      </c>
      <c r="G220" s="46">
        <f t="shared" si="26"/>
        <v>1.7813200000091456E-2</v>
      </c>
      <c r="I220" s="46">
        <f t="shared" si="23"/>
        <v>1.7813200000091456E-2</v>
      </c>
      <c r="O220" s="46">
        <f t="shared" ca="1" si="27"/>
        <v>8.3557081890080639E-2</v>
      </c>
      <c r="Q220" s="47">
        <f t="shared" si="28"/>
        <v>31252.902000000002</v>
      </c>
      <c r="AB220" s="46" t="s">
        <v>40</v>
      </c>
      <c r="AC220" s="46">
        <v>13</v>
      </c>
      <c r="AE220" s="46" t="s">
        <v>122</v>
      </c>
      <c r="AG220" s="46" t="s">
        <v>77</v>
      </c>
    </row>
    <row r="221" spans="1:33" s="46" customFormat="1" ht="12.95" customHeight="1" x14ac:dyDescent="0.2">
      <c r="A221" s="5" t="s">
        <v>124</v>
      </c>
      <c r="C221" s="48">
        <v>46297.415000000001</v>
      </c>
      <c r="D221" s="48"/>
      <c r="E221" s="46">
        <f t="shared" si="24"/>
        <v>1552.0064579116267</v>
      </c>
      <c r="F221" s="46">
        <f t="shared" si="25"/>
        <v>1552</v>
      </c>
      <c r="G221" s="46">
        <f t="shared" si="26"/>
        <v>7.6388800007407553E-3</v>
      </c>
      <c r="I221" s="46">
        <f t="shared" si="23"/>
        <v>7.6388800007407553E-3</v>
      </c>
      <c r="O221" s="46">
        <f t="shared" ca="1" si="27"/>
        <v>8.3133298536966271E-2</v>
      </c>
      <c r="Q221" s="47">
        <f t="shared" si="28"/>
        <v>31278.915000000001</v>
      </c>
      <c r="AB221" s="46" t="s">
        <v>40</v>
      </c>
      <c r="AC221" s="46">
        <v>10</v>
      </c>
      <c r="AE221" s="46" t="s">
        <v>97</v>
      </c>
      <c r="AG221" s="46" t="s">
        <v>77</v>
      </c>
    </row>
    <row r="222" spans="1:33" s="46" customFormat="1" ht="12.95" customHeight="1" x14ac:dyDescent="0.2">
      <c r="A222" s="5" t="s">
        <v>76</v>
      </c>
      <c r="C222" s="48">
        <v>46654.652000000002</v>
      </c>
      <c r="D222" s="48"/>
      <c r="E222" s="46">
        <f t="shared" si="24"/>
        <v>1854.0147334339506</v>
      </c>
      <c r="F222" s="46">
        <f t="shared" si="25"/>
        <v>1854</v>
      </c>
      <c r="G222" s="46">
        <f t="shared" si="26"/>
        <v>1.7427760001737624E-2</v>
      </c>
      <c r="I222" s="46">
        <f t="shared" si="23"/>
        <v>1.7427760001737624E-2</v>
      </c>
      <c r="O222" s="46">
        <f t="shared" ca="1" si="27"/>
        <v>7.7315908871487121E-2</v>
      </c>
      <c r="Q222" s="47">
        <f t="shared" si="28"/>
        <v>31636.152000000002</v>
      </c>
      <c r="AB222" s="46" t="s">
        <v>40</v>
      </c>
      <c r="AC222" s="46">
        <v>12</v>
      </c>
      <c r="AE222" s="46" t="s">
        <v>117</v>
      </c>
      <c r="AG222" s="46" t="s">
        <v>33</v>
      </c>
    </row>
    <row r="223" spans="1:33" s="46" customFormat="1" ht="12.95" customHeight="1" x14ac:dyDescent="0.2">
      <c r="A223" s="5" t="s">
        <v>76</v>
      </c>
      <c r="C223" s="48">
        <v>47004.773000000001</v>
      </c>
      <c r="D223" s="48"/>
      <c r="E223" s="46">
        <f t="shared" si="24"/>
        <v>2150.0071402511362</v>
      </c>
      <c r="F223" s="46">
        <f t="shared" si="25"/>
        <v>2150</v>
      </c>
      <c r="G223" s="46">
        <f t="shared" si="26"/>
        <v>8.4459999998216517E-3</v>
      </c>
      <c r="I223" s="46">
        <f t="shared" si="23"/>
        <v>8.4459999998216517E-3</v>
      </c>
      <c r="O223" s="46">
        <f t="shared" ca="1" si="27"/>
        <v>7.1614096484130058E-2</v>
      </c>
      <c r="Q223" s="47">
        <f t="shared" si="28"/>
        <v>31986.273000000001</v>
      </c>
      <c r="AB223" s="46" t="s">
        <v>40</v>
      </c>
      <c r="AC223" s="46">
        <v>15</v>
      </c>
      <c r="AE223" s="46" t="s">
        <v>70</v>
      </c>
      <c r="AG223" s="46" t="s">
        <v>33</v>
      </c>
    </row>
    <row r="224" spans="1:33" s="46" customFormat="1" ht="12.95" customHeight="1" x14ac:dyDescent="0.2">
      <c r="A224" s="5" t="s">
        <v>76</v>
      </c>
      <c r="C224" s="48">
        <v>47010.690999999999</v>
      </c>
      <c r="D224" s="48"/>
      <c r="E224" s="46">
        <f t="shared" si="24"/>
        <v>2155.0102193681946</v>
      </c>
      <c r="F224" s="46">
        <f t="shared" si="25"/>
        <v>2155</v>
      </c>
      <c r="G224" s="46">
        <f t="shared" si="26"/>
        <v>1.2088199997378979E-2</v>
      </c>
      <c r="I224" s="46">
        <f t="shared" si="23"/>
        <v>1.2088199997378979E-2</v>
      </c>
      <c r="O224" s="46">
        <f t="shared" ca="1" si="27"/>
        <v>7.1517782085694981E-2</v>
      </c>
      <c r="Q224" s="47">
        <f t="shared" si="28"/>
        <v>31992.190999999999</v>
      </c>
      <c r="AB224" s="46" t="s">
        <v>40</v>
      </c>
      <c r="AC224" s="46">
        <v>11</v>
      </c>
      <c r="AE224" s="46" t="s">
        <v>79</v>
      </c>
      <c r="AG224" s="46" t="s">
        <v>77</v>
      </c>
    </row>
    <row r="225" spans="1:33" s="46" customFormat="1" ht="12.95" customHeight="1" x14ac:dyDescent="0.2">
      <c r="A225" s="5" t="s">
        <v>126</v>
      </c>
      <c r="C225" s="48">
        <v>47352.534</v>
      </c>
      <c r="D225" s="48"/>
      <c r="E225" s="46">
        <f t="shared" si="24"/>
        <v>2444.0044023038304</v>
      </c>
      <c r="F225" s="46">
        <f t="shared" si="25"/>
        <v>2444</v>
      </c>
      <c r="G225" s="46">
        <f t="shared" si="26"/>
        <v>5.2073600018047728E-3</v>
      </c>
      <c r="I225" s="46">
        <f t="shared" si="23"/>
        <v>5.2073600018047728E-3</v>
      </c>
      <c r="O225" s="46">
        <f t="shared" ca="1" si="27"/>
        <v>6.5950809856147041E-2</v>
      </c>
      <c r="Q225" s="47">
        <f t="shared" si="28"/>
        <v>32334.034</v>
      </c>
      <c r="AB225" s="46" t="s">
        <v>40</v>
      </c>
      <c r="AC225" s="46">
        <v>15</v>
      </c>
      <c r="AE225" s="46" t="s">
        <v>97</v>
      </c>
      <c r="AG225" s="46" t="s">
        <v>77</v>
      </c>
    </row>
    <row r="226" spans="1:33" s="46" customFormat="1" ht="12.95" customHeight="1" x14ac:dyDescent="0.2">
      <c r="A226" s="5" t="s">
        <v>128</v>
      </c>
      <c r="C226" s="48">
        <v>47384.464999999997</v>
      </c>
      <c r="D226" s="48"/>
      <c r="E226" s="46">
        <f t="shared" si="24"/>
        <v>2470.9988800474634</v>
      </c>
      <c r="F226" s="46">
        <f t="shared" si="25"/>
        <v>2471</v>
      </c>
      <c r="G226" s="46">
        <f t="shared" si="26"/>
        <v>-1.3247600072645582E-3</v>
      </c>
      <c r="I226" s="46">
        <f t="shared" si="23"/>
        <v>-1.3247600072645582E-3</v>
      </c>
      <c r="O226" s="46">
        <f t="shared" ca="1" si="27"/>
        <v>6.5430712104597583E-2</v>
      </c>
      <c r="Q226" s="47">
        <f t="shared" si="28"/>
        <v>32365.964999999997</v>
      </c>
      <c r="AB226" s="46" t="s">
        <v>40</v>
      </c>
      <c r="AC226" s="46">
        <v>12</v>
      </c>
      <c r="AE226" s="46" t="s">
        <v>79</v>
      </c>
      <c r="AG226" s="46" t="s">
        <v>77</v>
      </c>
    </row>
    <row r="227" spans="1:33" s="46" customFormat="1" ht="12.95" customHeight="1" x14ac:dyDescent="0.2">
      <c r="A227" s="5" t="s">
        <v>76</v>
      </c>
      <c r="C227" s="48">
        <v>47395.105000000003</v>
      </c>
      <c r="D227" s="48"/>
      <c r="E227" s="46">
        <f t="shared" si="24"/>
        <v>2479.9939394941603</v>
      </c>
      <c r="F227" s="46">
        <f t="shared" si="25"/>
        <v>2480</v>
      </c>
      <c r="G227" s="46">
        <f t="shared" si="26"/>
        <v>-7.168799995270092E-3</v>
      </c>
      <c r="I227" s="46">
        <f t="shared" si="23"/>
        <v>-7.168799995270092E-3</v>
      </c>
      <c r="O227" s="46">
        <f t="shared" ca="1" si="27"/>
        <v>6.5257346187414425E-2</v>
      </c>
      <c r="Q227" s="47">
        <f t="shared" si="28"/>
        <v>32376.605000000003</v>
      </c>
      <c r="AB227" s="46" t="s">
        <v>40</v>
      </c>
      <c r="AC227" s="46">
        <v>20</v>
      </c>
      <c r="AE227" s="46" t="s">
        <v>125</v>
      </c>
      <c r="AG227" s="46" t="s">
        <v>33</v>
      </c>
    </row>
    <row r="228" spans="1:33" s="46" customFormat="1" ht="12.95" customHeight="1" x14ac:dyDescent="0.2">
      <c r="A228" s="5" t="s">
        <v>126</v>
      </c>
      <c r="C228" s="48">
        <v>47403.409</v>
      </c>
      <c r="D228" s="48"/>
      <c r="E228" s="46">
        <f t="shared" si="24"/>
        <v>2487.0141437841307</v>
      </c>
      <c r="F228" s="46">
        <f t="shared" si="25"/>
        <v>2487</v>
      </c>
      <c r="G228" s="46">
        <f t="shared" si="26"/>
        <v>1.6730279996409081E-2</v>
      </c>
      <c r="I228" s="46">
        <f t="shared" si="23"/>
        <v>1.6730279996409081E-2</v>
      </c>
      <c r="O228" s="46">
        <f t="shared" ca="1" si="27"/>
        <v>6.5122506029605301E-2</v>
      </c>
      <c r="Q228" s="47">
        <f t="shared" si="28"/>
        <v>32384.909</v>
      </c>
      <c r="AB228" s="46" t="s">
        <v>40</v>
      </c>
      <c r="AC228" s="46">
        <v>26</v>
      </c>
      <c r="AE228" s="46" t="s">
        <v>127</v>
      </c>
      <c r="AG228" s="46" t="s">
        <v>33</v>
      </c>
    </row>
    <row r="229" spans="1:33" s="46" customFormat="1" ht="12.95" customHeight="1" x14ac:dyDescent="0.2">
      <c r="A229" s="5" t="s">
        <v>76</v>
      </c>
      <c r="C229" s="48">
        <v>47411.675000000003</v>
      </c>
      <c r="D229" s="48"/>
      <c r="E229" s="46">
        <f t="shared" si="24"/>
        <v>2494.0022228617977</v>
      </c>
      <c r="F229" s="46">
        <f t="shared" si="25"/>
        <v>2494</v>
      </c>
      <c r="G229" s="46">
        <f t="shared" si="26"/>
        <v>2.6293600021745078E-3</v>
      </c>
      <c r="I229" s="46">
        <f t="shared" si="23"/>
        <v>2.6293600021745078E-3</v>
      </c>
      <c r="O229" s="46">
        <f t="shared" ca="1" si="27"/>
        <v>6.4987665871796191E-2</v>
      </c>
      <c r="Q229" s="47">
        <f t="shared" si="28"/>
        <v>32393.175000000003</v>
      </c>
      <c r="AA229" s="46" t="s">
        <v>129</v>
      </c>
      <c r="AB229" s="46" t="s">
        <v>40</v>
      </c>
      <c r="AC229" s="46">
        <v>10</v>
      </c>
      <c r="AE229" s="46" t="s">
        <v>79</v>
      </c>
      <c r="AG229" s="46" t="s">
        <v>77</v>
      </c>
    </row>
    <row r="230" spans="1:33" s="46" customFormat="1" ht="12.95" customHeight="1" x14ac:dyDescent="0.2">
      <c r="A230" s="5" t="s">
        <v>76</v>
      </c>
      <c r="C230" s="48">
        <v>47437.697999999997</v>
      </c>
      <c r="D230" s="48"/>
      <c r="E230" s="46">
        <f t="shared" si="24"/>
        <v>2516.0020754916081</v>
      </c>
      <c r="F230" s="46">
        <f t="shared" si="25"/>
        <v>2516</v>
      </c>
      <c r="G230" s="46">
        <f t="shared" si="26"/>
        <v>2.4550399975851178E-3</v>
      </c>
      <c r="I230" s="46">
        <f t="shared" si="23"/>
        <v>2.4550399975851178E-3</v>
      </c>
      <c r="O230" s="46">
        <f t="shared" ca="1" si="27"/>
        <v>6.4563882518681809E-2</v>
      </c>
      <c r="Q230" s="47">
        <f t="shared" si="28"/>
        <v>32419.197999999997</v>
      </c>
      <c r="AB230" s="46" t="s">
        <v>40</v>
      </c>
      <c r="AC230" s="46">
        <v>31</v>
      </c>
      <c r="AE230" s="46" t="s">
        <v>130</v>
      </c>
      <c r="AG230" s="46" t="s">
        <v>33</v>
      </c>
    </row>
    <row r="231" spans="1:33" s="46" customFormat="1" ht="12.95" customHeight="1" x14ac:dyDescent="0.2">
      <c r="A231" s="5" t="s">
        <v>76</v>
      </c>
      <c r="C231" s="48">
        <v>47469.637000000002</v>
      </c>
      <c r="D231" s="48"/>
      <c r="E231" s="46">
        <f t="shared" si="24"/>
        <v>2543.0033164378406</v>
      </c>
      <c r="F231" s="46">
        <f t="shared" si="25"/>
        <v>2543</v>
      </c>
      <c r="G231" s="46">
        <f t="shared" si="26"/>
        <v>3.9229200046975166E-3</v>
      </c>
      <c r="I231" s="46">
        <f t="shared" si="23"/>
        <v>3.9229200046975166E-3</v>
      </c>
      <c r="O231" s="46">
        <f t="shared" ca="1" si="27"/>
        <v>6.404378476713235E-2</v>
      </c>
      <c r="Q231" s="47">
        <f t="shared" si="28"/>
        <v>32451.137000000002</v>
      </c>
      <c r="AB231" s="46" t="s">
        <v>40</v>
      </c>
      <c r="AC231" s="46">
        <v>9</v>
      </c>
      <c r="AE231" s="46" t="s">
        <v>131</v>
      </c>
      <c r="AG231" s="46" t="s">
        <v>77</v>
      </c>
    </row>
    <row r="232" spans="1:33" s="46" customFormat="1" ht="12.95" customHeight="1" x14ac:dyDescent="0.2">
      <c r="A232" s="5" t="s">
        <v>132</v>
      </c>
      <c r="C232" s="48">
        <v>47740.514000000003</v>
      </c>
      <c r="D232" s="48"/>
      <c r="E232" s="46">
        <f t="shared" si="24"/>
        <v>2772.0028199849544</v>
      </c>
      <c r="F232" s="46">
        <f t="shared" si="25"/>
        <v>2772</v>
      </c>
      <c r="G232" s="46">
        <f t="shared" si="26"/>
        <v>3.3356800049659796E-3</v>
      </c>
      <c r="I232" s="46">
        <f t="shared" si="23"/>
        <v>3.3356800049659796E-3</v>
      </c>
      <c r="O232" s="46">
        <f t="shared" ca="1" si="27"/>
        <v>5.9632585318805435E-2</v>
      </c>
      <c r="Q232" s="47">
        <f t="shared" si="28"/>
        <v>32722.014000000003</v>
      </c>
      <c r="AB232" s="46" t="s">
        <v>40</v>
      </c>
      <c r="AC232" s="46">
        <v>10</v>
      </c>
      <c r="AE232" s="46" t="s">
        <v>131</v>
      </c>
      <c r="AG232" s="46" t="s">
        <v>77</v>
      </c>
    </row>
    <row r="233" spans="1:33" s="46" customFormat="1" ht="12.95" customHeight="1" x14ac:dyDescent="0.2">
      <c r="A233" s="5" t="s">
        <v>133</v>
      </c>
      <c r="C233" s="48">
        <v>47740.519</v>
      </c>
      <c r="D233" s="48"/>
      <c r="E233" s="46">
        <f t="shared" si="24"/>
        <v>2772.0070469865718</v>
      </c>
      <c r="F233" s="46">
        <f t="shared" si="25"/>
        <v>2772</v>
      </c>
      <c r="G233" s="46">
        <f t="shared" si="26"/>
        <v>8.3356800023466349E-3</v>
      </c>
      <c r="I233" s="46">
        <f t="shared" si="23"/>
        <v>8.3356800023466349E-3</v>
      </c>
      <c r="O233" s="46">
        <f t="shared" ca="1" si="27"/>
        <v>5.9632585318805435E-2</v>
      </c>
      <c r="Q233" s="47">
        <f t="shared" si="28"/>
        <v>32722.019</v>
      </c>
      <c r="AB233" s="46" t="s">
        <v>40</v>
      </c>
      <c r="AC233" s="46">
        <v>10</v>
      </c>
      <c r="AE233" s="46" t="s">
        <v>131</v>
      </c>
      <c r="AG233" s="46" t="s">
        <v>77</v>
      </c>
    </row>
    <row r="234" spans="1:33" s="46" customFormat="1" ht="12.95" customHeight="1" x14ac:dyDescent="0.2">
      <c r="A234" s="5" t="s">
        <v>133</v>
      </c>
      <c r="C234" s="48">
        <v>47746.430999999997</v>
      </c>
      <c r="D234" s="48"/>
      <c r="E234" s="46">
        <f t="shared" si="24"/>
        <v>2777.0050537016855</v>
      </c>
      <c r="F234" s="46">
        <f t="shared" si="25"/>
        <v>2777</v>
      </c>
      <c r="G234" s="46">
        <f t="shared" si="26"/>
        <v>5.9778799986816011E-3</v>
      </c>
      <c r="I234" s="46">
        <f t="shared" si="23"/>
        <v>5.9778799986816011E-3</v>
      </c>
      <c r="O234" s="46">
        <f t="shared" ca="1" si="27"/>
        <v>5.9536270920370352E-2</v>
      </c>
      <c r="Q234" s="47">
        <f t="shared" si="28"/>
        <v>32727.930999999997</v>
      </c>
      <c r="AB234" s="46" t="s">
        <v>40</v>
      </c>
      <c r="AC234" s="46">
        <v>27</v>
      </c>
      <c r="AE234" s="46" t="s">
        <v>106</v>
      </c>
      <c r="AG234" s="46" t="s">
        <v>33</v>
      </c>
    </row>
    <row r="235" spans="1:33" s="46" customFormat="1" ht="12.95" customHeight="1" x14ac:dyDescent="0.2">
      <c r="A235" s="5" t="s">
        <v>76</v>
      </c>
      <c r="C235" s="48">
        <v>47799.667000000001</v>
      </c>
      <c r="D235" s="48"/>
      <c r="E235" s="46">
        <f t="shared" si="24"/>
        <v>2822.0107853468053</v>
      </c>
      <c r="F235" s="46">
        <f t="shared" si="25"/>
        <v>2822</v>
      </c>
      <c r="G235" s="46">
        <f t="shared" si="26"/>
        <v>1.2757680000504479E-2</v>
      </c>
      <c r="I235" s="46">
        <f t="shared" si="23"/>
        <v>1.2757680000504479E-2</v>
      </c>
      <c r="O235" s="46">
        <f t="shared" ca="1" si="27"/>
        <v>5.8669441334454585E-2</v>
      </c>
      <c r="Q235" s="47">
        <f t="shared" si="28"/>
        <v>32781.167000000001</v>
      </c>
      <c r="AB235" s="46" t="s">
        <v>40</v>
      </c>
      <c r="AC235" s="46">
        <v>22</v>
      </c>
      <c r="AE235" s="46" t="s">
        <v>127</v>
      </c>
      <c r="AG235" s="46" t="s">
        <v>33</v>
      </c>
    </row>
    <row r="236" spans="1:33" s="46" customFormat="1" ht="12.95" customHeight="1" x14ac:dyDescent="0.2">
      <c r="A236" s="5" t="s">
        <v>135</v>
      </c>
      <c r="C236" s="48">
        <v>48058.702499999999</v>
      </c>
      <c r="D236" s="48"/>
      <c r="E236" s="46">
        <f t="shared" si="24"/>
        <v>3040.9994809580162</v>
      </c>
      <c r="F236" s="46">
        <f t="shared" si="25"/>
        <v>3041</v>
      </c>
      <c r="G236" s="46">
        <f t="shared" si="26"/>
        <v>-6.1396000091917813E-4</v>
      </c>
      <c r="I236" s="46">
        <f t="shared" si="23"/>
        <v>-6.1396000091917813E-4</v>
      </c>
      <c r="O236" s="46">
        <f t="shared" ca="1" si="27"/>
        <v>5.4450870682997844E-2</v>
      </c>
      <c r="Q236" s="47">
        <f t="shared" si="28"/>
        <v>33040.202499999999</v>
      </c>
      <c r="AB236" s="46" t="s">
        <v>40</v>
      </c>
      <c r="AC236" s="46">
        <v>11</v>
      </c>
      <c r="AE236" s="46" t="s">
        <v>134</v>
      </c>
      <c r="AG236" s="46" t="s">
        <v>33</v>
      </c>
    </row>
    <row r="237" spans="1:33" s="46" customFormat="1" ht="12.95" customHeight="1" x14ac:dyDescent="0.2">
      <c r="A237" s="5" t="s">
        <v>137</v>
      </c>
      <c r="C237" s="48">
        <v>48102.472000000002</v>
      </c>
      <c r="D237" s="48"/>
      <c r="E237" s="46">
        <f t="shared" si="24"/>
        <v>3078.0022304365834</v>
      </c>
      <c r="F237" s="46">
        <f t="shared" si="25"/>
        <v>3078</v>
      </c>
      <c r="G237" s="46">
        <f t="shared" si="26"/>
        <v>2.6383200020063668E-3</v>
      </c>
      <c r="I237" s="46">
        <f t="shared" si="23"/>
        <v>2.6383200020063668E-3</v>
      </c>
      <c r="O237" s="46">
        <f t="shared" ca="1" si="27"/>
        <v>5.3738144134578211E-2</v>
      </c>
      <c r="Q237" s="47">
        <f t="shared" si="28"/>
        <v>33083.972000000002</v>
      </c>
      <c r="AB237" s="46" t="s">
        <v>40</v>
      </c>
      <c r="AC237" s="46">
        <v>10</v>
      </c>
      <c r="AE237" s="46" t="s">
        <v>131</v>
      </c>
      <c r="AG237" s="46" t="s">
        <v>77</v>
      </c>
    </row>
    <row r="238" spans="1:33" s="46" customFormat="1" ht="12.95" customHeight="1" x14ac:dyDescent="0.2">
      <c r="A238" s="5" t="s">
        <v>76</v>
      </c>
      <c r="C238" s="48">
        <v>48109.563000000002</v>
      </c>
      <c r="D238" s="48"/>
      <c r="E238" s="46">
        <f t="shared" si="24"/>
        <v>3083.996964133622</v>
      </c>
      <c r="F238" s="46">
        <f t="shared" si="25"/>
        <v>3084</v>
      </c>
      <c r="G238" s="46">
        <f t="shared" si="26"/>
        <v>-3.5910399965359829E-3</v>
      </c>
      <c r="I238" s="46">
        <f t="shared" si="23"/>
        <v>-3.5910399965359829E-3</v>
      </c>
      <c r="O238" s="46">
        <f t="shared" ca="1" si="27"/>
        <v>5.3622566856456111E-2</v>
      </c>
      <c r="Q238" s="47">
        <f t="shared" si="28"/>
        <v>33091.063000000002</v>
      </c>
      <c r="AB238" s="46" t="s">
        <v>60</v>
      </c>
      <c r="AG238" s="46" t="s">
        <v>42</v>
      </c>
    </row>
    <row r="239" spans="1:33" s="46" customFormat="1" ht="12.95" customHeight="1" x14ac:dyDescent="0.2">
      <c r="A239" s="5" t="s">
        <v>76</v>
      </c>
      <c r="C239" s="48">
        <v>48161.627</v>
      </c>
      <c r="D239" s="48"/>
      <c r="E239" s="46">
        <f t="shared" si="24"/>
        <v>3128.0118865990826</v>
      </c>
      <c r="F239" s="46">
        <f t="shared" si="25"/>
        <v>3128</v>
      </c>
      <c r="G239" s="46">
        <f t="shared" si="26"/>
        <v>1.406031999795232E-2</v>
      </c>
      <c r="I239" s="46">
        <f t="shared" si="23"/>
        <v>1.406031999795232E-2</v>
      </c>
      <c r="O239" s="46">
        <f t="shared" ca="1" si="27"/>
        <v>5.2775000150227361E-2</v>
      </c>
      <c r="Q239" s="47">
        <f t="shared" si="28"/>
        <v>33143.127</v>
      </c>
      <c r="AB239" s="46" t="s">
        <v>40</v>
      </c>
      <c r="AC239" s="46">
        <v>13</v>
      </c>
      <c r="AE239" s="46" t="s">
        <v>136</v>
      </c>
      <c r="AG239" s="46" t="s">
        <v>33</v>
      </c>
    </row>
    <row r="240" spans="1:33" s="46" customFormat="1" ht="12.95" customHeight="1" x14ac:dyDescent="0.2">
      <c r="A240" s="5" t="s">
        <v>139</v>
      </c>
      <c r="C240" s="48">
        <v>48432.487099999998</v>
      </c>
      <c r="D240" s="48"/>
      <c r="E240" s="46">
        <f t="shared" si="24"/>
        <v>3356.9971028807204</v>
      </c>
      <c r="F240" s="46">
        <f t="shared" si="25"/>
        <v>3357</v>
      </c>
      <c r="G240" s="46">
        <f t="shared" si="26"/>
        <v>-3.4269200041308068E-3</v>
      </c>
      <c r="J240" s="46">
        <f>+G240</f>
        <v>-3.4269200041308068E-3</v>
      </c>
      <c r="O240" s="46">
        <f t="shared" ca="1" si="27"/>
        <v>4.8363800701900453E-2</v>
      </c>
      <c r="Q240" s="47">
        <f t="shared" si="28"/>
        <v>33413.987099999998</v>
      </c>
      <c r="AA240" s="46" t="s">
        <v>129</v>
      </c>
      <c r="AB240" s="46" t="s">
        <v>40</v>
      </c>
      <c r="AC240" s="46">
        <v>45</v>
      </c>
      <c r="AE240" s="46" t="s">
        <v>138</v>
      </c>
      <c r="AG240" s="46" t="s">
        <v>77</v>
      </c>
    </row>
    <row r="241" spans="1:33" s="46" customFormat="1" ht="12.95" customHeight="1" x14ac:dyDescent="0.2">
      <c r="A241" s="5" t="s">
        <v>139</v>
      </c>
      <c r="C241" s="48">
        <v>48442.540200000003</v>
      </c>
      <c r="D241" s="48"/>
      <c r="E241" s="46">
        <f t="shared" si="24"/>
        <v>3365.4959968772964</v>
      </c>
      <c r="F241" s="46">
        <f t="shared" si="25"/>
        <v>3365.5</v>
      </c>
      <c r="G241" s="46">
        <f t="shared" si="26"/>
        <v>-4.7351799948955886E-3</v>
      </c>
      <c r="J241" s="46">
        <f>+G241</f>
        <v>-4.7351799948955886E-3</v>
      </c>
      <c r="O241" s="46">
        <f t="shared" ca="1" si="27"/>
        <v>4.82000662245608E-2</v>
      </c>
      <c r="Q241" s="47">
        <f t="shared" si="28"/>
        <v>33424.040200000003</v>
      </c>
      <c r="AB241" s="46" t="s">
        <v>40</v>
      </c>
      <c r="AC241" s="46">
        <v>12</v>
      </c>
      <c r="AE241" s="46" t="s">
        <v>79</v>
      </c>
      <c r="AG241" s="46" t="s">
        <v>77</v>
      </c>
    </row>
    <row r="242" spans="1:33" s="46" customFormat="1" ht="12.95" customHeight="1" x14ac:dyDescent="0.2">
      <c r="A242" s="5" t="s">
        <v>76</v>
      </c>
      <c r="C242" s="48">
        <v>48524.767999999996</v>
      </c>
      <c r="D242" s="48"/>
      <c r="E242" s="46">
        <f t="shared" si="24"/>
        <v>3435.0114056339271</v>
      </c>
      <c r="F242" s="46">
        <f t="shared" si="25"/>
        <v>3435</v>
      </c>
      <c r="G242" s="46">
        <f t="shared" si="26"/>
        <v>1.3491399993654341E-2</v>
      </c>
      <c r="I242" s="46">
        <f>+G242</f>
        <v>1.3491399993654341E-2</v>
      </c>
      <c r="O242" s="46">
        <f t="shared" ca="1" si="27"/>
        <v>4.686129608631312E-2</v>
      </c>
      <c r="Q242" s="47">
        <f t="shared" si="28"/>
        <v>33506.267999999996</v>
      </c>
      <c r="AB242" s="46" t="s">
        <v>60</v>
      </c>
      <c r="AG242" s="46" t="s">
        <v>42</v>
      </c>
    </row>
    <row r="243" spans="1:33" s="46" customFormat="1" ht="12.95" customHeight="1" x14ac:dyDescent="0.2">
      <c r="A243" s="5" t="s">
        <v>139</v>
      </c>
      <c r="C243" s="48">
        <v>48804.498399999997</v>
      </c>
      <c r="D243" s="48"/>
      <c r="E243" s="46">
        <f t="shared" si="24"/>
        <v>3671.4955764089859</v>
      </c>
      <c r="F243" s="46">
        <f t="shared" si="25"/>
        <v>3671.5</v>
      </c>
      <c r="G243" s="46">
        <f t="shared" si="26"/>
        <v>-5.2325400029076263E-3</v>
      </c>
      <c r="J243" s="46">
        <f>+G243</f>
        <v>-5.2325400029076263E-3</v>
      </c>
      <c r="O243" s="46">
        <f t="shared" ca="1" si="27"/>
        <v>4.2305625040333583E-2</v>
      </c>
      <c r="Q243" s="47">
        <f t="shared" si="28"/>
        <v>33785.998399999997</v>
      </c>
      <c r="AB243" s="46" t="s">
        <v>60</v>
      </c>
      <c r="AG243" s="46" t="s">
        <v>42</v>
      </c>
    </row>
    <row r="244" spans="1:33" s="46" customFormat="1" ht="12.95" customHeight="1" x14ac:dyDescent="0.2">
      <c r="A244" s="5" t="s">
        <v>142</v>
      </c>
      <c r="C244" s="48">
        <v>48820.475899999998</v>
      </c>
      <c r="D244" s="48">
        <v>1E-3</v>
      </c>
      <c r="E244" s="46">
        <f t="shared" si="24"/>
        <v>3685.0029600846919</v>
      </c>
      <c r="F244" s="46">
        <f t="shared" si="25"/>
        <v>3685</v>
      </c>
      <c r="G244" s="46">
        <f t="shared" si="26"/>
        <v>3.5013999950024299E-3</v>
      </c>
      <c r="J244" s="46">
        <f>+G244</f>
        <v>3.5013999950024299E-3</v>
      </c>
      <c r="O244" s="46">
        <f t="shared" ca="1" si="27"/>
        <v>4.2045576164558854E-2</v>
      </c>
      <c r="Q244" s="47">
        <f t="shared" si="28"/>
        <v>33801.975899999998</v>
      </c>
      <c r="AA244" s="46" t="s">
        <v>129</v>
      </c>
      <c r="AB244" s="46" t="s">
        <v>40</v>
      </c>
      <c r="AC244" s="46">
        <v>20</v>
      </c>
      <c r="AE244" s="46" t="s">
        <v>138</v>
      </c>
      <c r="AG244" s="46" t="s">
        <v>77</v>
      </c>
    </row>
    <row r="245" spans="1:33" s="46" customFormat="1" ht="12.95" customHeight="1" x14ac:dyDescent="0.2">
      <c r="A245" s="5" t="s">
        <v>143</v>
      </c>
      <c r="C245" s="48">
        <v>48826.39</v>
      </c>
      <c r="D245" s="48">
        <v>5.0000000000000001E-3</v>
      </c>
      <c r="E245" s="46">
        <f t="shared" si="24"/>
        <v>3690.0027421404898</v>
      </c>
      <c r="F245" s="46">
        <f t="shared" si="25"/>
        <v>3690</v>
      </c>
      <c r="G245" s="46">
        <f t="shared" si="26"/>
        <v>3.243599996494595E-3</v>
      </c>
      <c r="J245" s="46">
        <f>+G245</f>
        <v>3.243599996494595E-3</v>
      </c>
      <c r="O245" s="46">
        <f t="shared" ca="1" si="27"/>
        <v>4.1949261766123763E-2</v>
      </c>
      <c r="Q245" s="47">
        <f t="shared" si="28"/>
        <v>33807.89</v>
      </c>
      <c r="AB245" s="46" t="s">
        <v>60</v>
      </c>
      <c r="AG245" s="46" t="s">
        <v>42</v>
      </c>
    </row>
    <row r="246" spans="1:33" s="46" customFormat="1" ht="12.95" customHeight="1" x14ac:dyDescent="0.2">
      <c r="A246" s="6" t="s">
        <v>144</v>
      </c>
      <c r="B246" s="60" t="s">
        <v>154</v>
      </c>
      <c r="C246" s="48">
        <v>48858.325299999997</v>
      </c>
      <c r="D246" s="48">
        <v>4.0000000000000002E-4</v>
      </c>
      <c r="E246" s="46">
        <f t="shared" si="24"/>
        <v>3717.0008551055166</v>
      </c>
      <c r="F246" s="46">
        <f t="shared" si="25"/>
        <v>3717</v>
      </c>
      <c r="G246" s="46">
        <f t="shared" si="26"/>
        <v>1.011479995213449E-3</v>
      </c>
      <c r="J246" s="46">
        <f>+G246</f>
        <v>1.011479995213449E-3</v>
      </c>
      <c r="O246" s="46">
        <f t="shared" ca="1" si="27"/>
        <v>4.1429164014574305E-2</v>
      </c>
      <c r="Q246" s="47">
        <f t="shared" si="28"/>
        <v>33839.825299999997</v>
      </c>
      <c r="AB246" s="46" t="s">
        <v>140</v>
      </c>
      <c r="AC246" s="46">
        <v>22</v>
      </c>
      <c r="AE246" s="46" t="s">
        <v>141</v>
      </c>
      <c r="AG246" s="46" t="s">
        <v>33</v>
      </c>
    </row>
    <row r="247" spans="1:33" s="46" customFormat="1" ht="12.95" customHeight="1" x14ac:dyDescent="0.2">
      <c r="A247" s="5" t="s">
        <v>76</v>
      </c>
      <c r="C247" s="48">
        <v>48892.623</v>
      </c>
      <c r="D247" s="48"/>
      <c r="E247" s="46">
        <f t="shared" si="24"/>
        <v>3745.996141795817</v>
      </c>
      <c r="F247" s="46">
        <f t="shared" si="25"/>
        <v>3746</v>
      </c>
      <c r="G247" s="46">
        <f t="shared" si="26"/>
        <v>-4.5637599978363141E-3</v>
      </c>
      <c r="I247" s="46">
        <f t="shared" ref="I247:I253" si="29">+G247</f>
        <v>-4.5637599978363141E-3</v>
      </c>
      <c r="O247" s="46">
        <f t="shared" ca="1" si="27"/>
        <v>4.0870540503650812E-2</v>
      </c>
      <c r="Q247" s="47">
        <f t="shared" si="28"/>
        <v>33874.123</v>
      </c>
      <c r="AB247" s="46" t="s">
        <v>40</v>
      </c>
      <c r="AC247" s="46">
        <v>20</v>
      </c>
      <c r="AE247" s="46" t="s">
        <v>134</v>
      </c>
      <c r="AG247" s="46" t="s">
        <v>33</v>
      </c>
    </row>
    <row r="248" spans="1:33" s="46" customFormat="1" ht="12.95" customHeight="1" x14ac:dyDescent="0.2">
      <c r="A248" s="5" t="s">
        <v>147</v>
      </c>
      <c r="C248" s="48">
        <v>49189.523999999998</v>
      </c>
      <c r="D248" s="48">
        <v>3.0000000000000001E-3</v>
      </c>
      <c r="E248" s="46">
        <f t="shared" si="24"/>
        <v>3996.9963433730686</v>
      </c>
      <c r="F248" s="46">
        <f t="shared" si="25"/>
        <v>3997</v>
      </c>
      <c r="G248" s="46">
        <f t="shared" si="26"/>
        <v>-4.3253200055914931E-3</v>
      </c>
      <c r="I248" s="46">
        <f t="shared" si="29"/>
        <v>-4.3253200055914931E-3</v>
      </c>
      <c r="O248" s="46">
        <f t="shared" ca="1" si="27"/>
        <v>3.6035557702209522E-2</v>
      </c>
      <c r="Q248" s="47">
        <f t="shared" si="28"/>
        <v>34171.023999999998</v>
      </c>
    </row>
    <row r="249" spans="1:33" s="46" customFormat="1" ht="12.95" customHeight="1" x14ac:dyDescent="0.2">
      <c r="A249" s="5" t="s">
        <v>76</v>
      </c>
      <c r="C249" s="48">
        <v>49209.642999999996</v>
      </c>
      <c r="D249" s="48"/>
      <c r="E249" s="46">
        <f t="shared" si="24"/>
        <v>4014.0049524903584</v>
      </c>
      <c r="F249" s="46">
        <f t="shared" si="25"/>
        <v>4014</v>
      </c>
      <c r="G249" s="46">
        <f t="shared" si="26"/>
        <v>5.8581599951139651E-3</v>
      </c>
      <c r="I249" s="46">
        <f t="shared" si="29"/>
        <v>5.8581599951139651E-3</v>
      </c>
      <c r="O249" s="46">
        <f t="shared" ca="1" si="27"/>
        <v>3.5708088747530231E-2</v>
      </c>
      <c r="Q249" s="47">
        <f t="shared" si="28"/>
        <v>34191.142999999996</v>
      </c>
      <c r="AA249" s="46" t="s">
        <v>129</v>
      </c>
      <c r="AB249" s="46" t="s">
        <v>40</v>
      </c>
      <c r="AC249" s="46">
        <v>12</v>
      </c>
      <c r="AE249" s="46" t="s">
        <v>145</v>
      </c>
      <c r="AG249" s="46" t="s">
        <v>77</v>
      </c>
    </row>
    <row r="250" spans="1:33" s="46" customFormat="1" ht="12.95" customHeight="1" x14ac:dyDescent="0.2">
      <c r="A250" s="5" t="s">
        <v>76</v>
      </c>
      <c r="C250" s="48">
        <v>49235.667999999998</v>
      </c>
      <c r="D250" s="48"/>
      <c r="E250" s="46">
        <f t="shared" si="24"/>
        <v>4036.006495920823</v>
      </c>
      <c r="F250" s="46">
        <f t="shared" si="25"/>
        <v>4036</v>
      </c>
      <c r="G250" s="46">
        <f t="shared" si="26"/>
        <v>7.6838399982079864E-3</v>
      </c>
      <c r="I250" s="46">
        <f t="shared" si="29"/>
        <v>7.6838399982079864E-3</v>
      </c>
      <c r="O250" s="46">
        <f t="shared" ca="1" si="27"/>
        <v>3.5284305394415849E-2</v>
      </c>
      <c r="Q250" s="47">
        <f t="shared" si="28"/>
        <v>34217.167999999998</v>
      </c>
      <c r="AB250" s="46" t="s">
        <v>40</v>
      </c>
      <c r="AC250" s="46">
        <v>20</v>
      </c>
      <c r="AE250" s="46" t="s">
        <v>146</v>
      </c>
      <c r="AG250" s="46" t="s">
        <v>33</v>
      </c>
    </row>
    <row r="251" spans="1:33" s="46" customFormat="1" ht="12.95" customHeight="1" x14ac:dyDescent="0.2">
      <c r="A251" s="5" t="s">
        <v>76</v>
      </c>
      <c r="C251" s="48">
        <v>49241.578000000001</v>
      </c>
      <c r="D251" s="48"/>
      <c r="E251" s="46">
        <f t="shared" si="24"/>
        <v>4041.0028118352943</v>
      </c>
      <c r="F251" s="46">
        <f t="shared" si="25"/>
        <v>4041</v>
      </c>
      <c r="G251" s="46">
        <f t="shared" si="26"/>
        <v>3.3260400014114566E-3</v>
      </c>
      <c r="I251" s="46">
        <f t="shared" si="29"/>
        <v>3.3260400014114566E-3</v>
      </c>
      <c r="O251" s="46">
        <f t="shared" ca="1" si="27"/>
        <v>3.5187990995980772E-2</v>
      </c>
      <c r="Q251" s="47">
        <f t="shared" si="28"/>
        <v>34223.078000000001</v>
      </c>
      <c r="AB251" s="46" t="s">
        <v>40</v>
      </c>
      <c r="AC251" s="46">
        <v>9</v>
      </c>
      <c r="AE251" s="46" t="s">
        <v>122</v>
      </c>
      <c r="AG251" s="46" t="s">
        <v>77</v>
      </c>
    </row>
    <row r="252" spans="1:33" s="46" customFormat="1" ht="12.95" customHeight="1" x14ac:dyDescent="0.2">
      <c r="A252" s="5" t="s">
        <v>76</v>
      </c>
      <c r="C252" s="48">
        <v>49565.697</v>
      </c>
      <c r="D252" s="48"/>
      <c r="E252" s="46">
        <f t="shared" si="24"/>
        <v>4315.0131194294672</v>
      </c>
      <c r="F252" s="46">
        <f t="shared" si="25"/>
        <v>4315</v>
      </c>
      <c r="G252" s="46">
        <f t="shared" si="26"/>
        <v>1.5518599997449201E-2</v>
      </c>
      <c r="I252" s="46">
        <f t="shared" si="29"/>
        <v>1.5518599997449201E-2</v>
      </c>
      <c r="O252" s="46">
        <f t="shared" ca="1" si="27"/>
        <v>2.9909961961738091E-2</v>
      </c>
      <c r="Q252" s="47">
        <f t="shared" si="28"/>
        <v>34547.197</v>
      </c>
      <c r="AB252" s="46" t="s">
        <v>40</v>
      </c>
      <c r="AC252" s="46">
        <v>12</v>
      </c>
      <c r="AE252" s="46" t="s">
        <v>110</v>
      </c>
      <c r="AG252" s="46" t="s">
        <v>77</v>
      </c>
    </row>
    <row r="253" spans="1:33" s="46" customFormat="1" ht="12.95" customHeight="1" x14ac:dyDescent="0.2">
      <c r="A253" s="5" t="s">
        <v>149</v>
      </c>
      <c r="C253" s="48">
        <v>49958.396999999997</v>
      </c>
      <c r="D253" s="48">
        <v>3.0000000000000001E-3</v>
      </c>
      <c r="E253" s="46">
        <f t="shared" si="24"/>
        <v>4647.0018266395691</v>
      </c>
      <c r="F253" s="46">
        <f t="shared" si="25"/>
        <v>4647</v>
      </c>
      <c r="G253" s="46">
        <f t="shared" si="26"/>
        <v>2.1606800000881776E-3</v>
      </c>
      <c r="I253" s="46">
        <f t="shared" si="29"/>
        <v>2.1606800000881776E-3</v>
      </c>
      <c r="O253" s="46">
        <f t="shared" ca="1" si="27"/>
        <v>2.3514685905648425E-2</v>
      </c>
      <c r="Q253" s="47">
        <f t="shared" si="28"/>
        <v>34939.896999999997</v>
      </c>
      <c r="AB253" s="46" t="s">
        <v>40</v>
      </c>
      <c r="AC253" s="46">
        <v>10</v>
      </c>
      <c r="AE253" s="46" t="s">
        <v>110</v>
      </c>
      <c r="AG253" s="46" t="s">
        <v>77</v>
      </c>
    </row>
    <row r="254" spans="1:33" s="46" customFormat="1" ht="12.95" customHeight="1" x14ac:dyDescent="0.2">
      <c r="A254" s="25" t="s">
        <v>182</v>
      </c>
      <c r="B254" s="26" t="s">
        <v>154</v>
      </c>
      <c r="C254" s="25">
        <v>52837.601600000002</v>
      </c>
      <c r="D254" s="25">
        <v>2.8999999999999998E-3</v>
      </c>
      <c r="E254" s="46">
        <f t="shared" si="24"/>
        <v>7081.0823281608036</v>
      </c>
      <c r="F254" s="46">
        <f t="shared" si="25"/>
        <v>7081</v>
      </c>
      <c r="K254" s="46">
        <f>+U254</f>
        <v>9.7383640000771265E-2</v>
      </c>
      <c r="O254" s="46">
        <f t="shared" ca="1" si="27"/>
        <v>-2.3371163252551147E-2</v>
      </c>
      <c r="Q254" s="47">
        <f t="shared" si="28"/>
        <v>37819.101600000002</v>
      </c>
      <c r="U254" s="46">
        <f>+C254-(C$7+F254*C$8)</f>
        <v>9.7383640000771265E-2</v>
      </c>
      <c r="AB254" s="46" t="s">
        <v>40</v>
      </c>
      <c r="AC254" s="46">
        <v>10</v>
      </c>
      <c r="AE254" s="46" t="s">
        <v>122</v>
      </c>
      <c r="AG254" s="46" t="s">
        <v>77</v>
      </c>
    </row>
    <row r="255" spans="1:33" s="46" customFormat="1" ht="12.95" customHeight="1" x14ac:dyDescent="0.2">
      <c r="A255" s="25" t="s">
        <v>182</v>
      </c>
      <c r="B255" s="26" t="s">
        <v>154</v>
      </c>
      <c r="C255" s="25">
        <v>52843.3891</v>
      </c>
      <c r="D255" s="25">
        <v>2.8999999999999998E-3</v>
      </c>
      <c r="E255" s="46">
        <f t="shared" si="24"/>
        <v>7085.9750825355886</v>
      </c>
      <c r="F255" s="46">
        <f t="shared" si="25"/>
        <v>7086</v>
      </c>
      <c r="G255" s="46">
        <f t="shared" ref="G255:G298" si="30">+C255-(C$7+F255*C$8)</f>
        <v>-2.9474160000972915E-2</v>
      </c>
      <c r="K255" s="46">
        <f t="shared" ref="K255:K278" si="31">+G255</f>
        <v>-2.9474160000972915E-2</v>
      </c>
      <c r="O255" s="46">
        <f t="shared" ca="1" si="27"/>
        <v>-2.3467477650986224E-2</v>
      </c>
      <c r="Q255" s="47">
        <f t="shared" si="28"/>
        <v>37824.8891</v>
      </c>
      <c r="AB255" s="46" t="s">
        <v>40</v>
      </c>
      <c r="AC255" s="46">
        <v>17</v>
      </c>
      <c r="AE255" s="46" t="s">
        <v>148</v>
      </c>
      <c r="AG255" s="46" t="s">
        <v>33</v>
      </c>
    </row>
    <row r="256" spans="1:33" s="46" customFormat="1" ht="12.95" customHeight="1" x14ac:dyDescent="0.2">
      <c r="A256" s="25" t="s">
        <v>182</v>
      </c>
      <c r="B256" s="26" t="s">
        <v>154</v>
      </c>
      <c r="C256" s="25">
        <v>53263.302900000002</v>
      </c>
      <c r="D256" s="25">
        <v>1E-4</v>
      </c>
      <c r="E256" s="46">
        <f t="shared" si="24"/>
        <v>7440.9703450812549</v>
      </c>
      <c r="F256" s="46">
        <f t="shared" si="25"/>
        <v>7441</v>
      </c>
      <c r="G256" s="46">
        <f t="shared" si="30"/>
        <v>-3.5077959997579455E-2</v>
      </c>
      <c r="K256" s="46">
        <f t="shared" si="31"/>
        <v>-3.5077959997579455E-2</v>
      </c>
      <c r="O256" s="46">
        <f t="shared" ca="1" si="27"/>
        <v>-3.0305799939877281E-2</v>
      </c>
      <c r="Q256" s="47">
        <f t="shared" si="28"/>
        <v>38244.802900000002</v>
      </c>
    </row>
    <row r="257" spans="1:17" s="46" customFormat="1" ht="12.95" customHeight="1" x14ac:dyDescent="0.2">
      <c r="A257" s="6" t="s">
        <v>173</v>
      </c>
      <c r="B257" s="19" t="s">
        <v>154</v>
      </c>
      <c r="C257" s="6">
        <v>53525.8969</v>
      </c>
      <c r="D257" s="6">
        <v>2.5000000000000001E-3</v>
      </c>
      <c r="E257" s="5">
        <f t="shared" si="24"/>
        <v>7662.9673977451948</v>
      </c>
      <c r="F257" s="46">
        <f t="shared" si="25"/>
        <v>7663</v>
      </c>
      <c r="G257" s="46">
        <f t="shared" si="30"/>
        <v>-3.8564280002901796E-2</v>
      </c>
      <c r="K257" s="46">
        <f t="shared" si="31"/>
        <v>-3.8564280002901796E-2</v>
      </c>
      <c r="O257" s="46">
        <f t="shared" ca="1" si="27"/>
        <v>-3.4582159230395065E-2</v>
      </c>
      <c r="Q257" s="47">
        <f t="shared" si="28"/>
        <v>38507.3969</v>
      </c>
    </row>
    <row r="258" spans="1:17" s="46" customFormat="1" ht="12.95" customHeight="1" x14ac:dyDescent="0.2">
      <c r="A258" s="21" t="s">
        <v>167</v>
      </c>
      <c r="B258" s="22" t="s">
        <v>154</v>
      </c>
      <c r="C258" s="21">
        <v>54267.547100000003</v>
      </c>
      <c r="D258" s="21">
        <v>2.0000000000000001E-4</v>
      </c>
      <c r="E258" s="5">
        <f t="shared" si="24"/>
        <v>8289.9587170732248</v>
      </c>
      <c r="F258" s="46">
        <f t="shared" si="25"/>
        <v>8290</v>
      </c>
      <c r="G258" s="46">
        <f t="shared" si="30"/>
        <v>-4.8832399996172171E-2</v>
      </c>
      <c r="K258" s="46">
        <f t="shared" si="31"/>
        <v>-4.8832399996172171E-2</v>
      </c>
      <c r="O258" s="46">
        <f t="shared" ca="1" si="27"/>
        <v>-4.6659984794154785E-2</v>
      </c>
      <c r="Q258" s="47">
        <f t="shared" si="28"/>
        <v>39249.047100000003</v>
      </c>
    </row>
    <row r="259" spans="1:17" s="46" customFormat="1" ht="12.95" customHeight="1" x14ac:dyDescent="0.2">
      <c r="A259" s="23" t="s">
        <v>176</v>
      </c>
      <c r="B259" s="24" t="s">
        <v>154</v>
      </c>
      <c r="C259" s="20">
        <v>54688.643499999998</v>
      </c>
      <c r="D259" s="20">
        <v>2.0000000000000001E-4</v>
      </c>
      <c r="E259" s="5">
        <f t="shared" si="24"/>
        <v>8645.9537500419719</v>
      </c>
      <c r="F259" s="46">
        <f t="shared" si="25"/>
        <v>8646</v>
      </c>
      <c r="G259" s="46">
        <f t="shared" si="30"/>
        <v>-5.4707759998564143E-2</v>
      </c>
      <c r="K259" s="46">
        <f t="shared" si="31"/>
        <v>-5.4707759998564143E-2</v>
      </c>
      <c r="O259" s="46">
        <f t="shared" ca="1" si="27"/>
        <v>-5.3517569962732853E-2</v>
      </c>
      <c r="Q259" s="47">
        <f t="shared" si="28"/>
        <v>39670.143499999998</v>
      </c>
    </row>
    <row r="260" spans="1:17" s="46" customFormat="1" ht="12.95" customHeight="1" x14ac:dyDescent="0.2">
      <c r="A260" s="23" t="s">
        <v>175</v>
      </c>
      <c r="B260" s="24" t="s">
        <v>154</v>
      </c>
      <c r="C260" s="20">
        <v>55044.6829</v>
      </c>
      <c r="D260" s="20">
        <v>2.0000000000000001E-4</v>
      </c>
      <c r="E260" s="5">
        <f t="shared" si="24"/>
        <v>8946.9495741363498</v>
      </c>
      <c r="F260" s="46">
        <f t="shared" si="25"/>
        <v>8947</v>
      </c>
      <c r="G260" s="46">
        <f t="shared" si="30"/>
        <v>-5.9647319998475723E-2</v>
      </c>
      <c r="K260" s="46">
        <f t="shared" si="31"/>
        <v>-5.9647319998475723E-2</v>
      </c>
      <c r="O260" s="46">
        <f t="shared" ca="1" si="27"/>
        <v>-5.9315696748524993E-2</v>
      </c>
      <c r="Q260" s="47">
        <f t="shared" si="28"/>
        <v>40026.1829</v>
      </c>
    </row>
    <row r="261" spans="1:17" s="46" customFormat="1" ht="12.95" customHeight="1" x14ac:dyDescent="0.2">
      <c r="A261" s="6" t="s">
        <v>174</v>
      </c>
      <c r="B261" s="19" t="s">
        <v>172</v>
      </c>
      <c r="C261" s="6">
        <v>55376.472569999998</v>
      </c>
      <c r="D261" s="6">
        <v>3.4499999999999999E-3</v>
      </c>
      <c r="E261" s="5">
        <f t="shared" si="24"/>
        <v>9227.4446686333358</v>
      </c>
      <c r="F261" s="46">
        <f t="shared" si="25"/>
        <v>9227.5</v>
      </c>
      <c r="G261" s="46">
        <f t="shared" si="30"/>
        <v>-6.5449900001112837E-2</v>
      </c>
      <c r="K261" s="46">
        <f t="shared" si="31"/>
        <v>-6.5449900001112837E-2</v>
      </c>
      <c r="O261" s="46">
        <f t="shared" ca="1" si="27"/>
        <v>-6.4718934500733294E-2</v>
      </c>
      <c r="Q261" s="47">
        <f t="shared" si="28"/>
        <v>40357.972569999998</v>
      </c>
    </row>
    <row r="262" spans="1:17" s="46" customFormat="1" ht="12.95" customHeight="1" x14ac:dyDescent="0.2">
      <c r="A262" s="6" t="s">
        <v>174</v>
      </c>
      <c r="B262" s="19" t="s">
        <v>172</v>
      </c>
      <c r="C262" s="6">
        <v>55389.484320000003</v>
      </c>
      <c r="D262" s="6">
        <v>5.5599999999999998E-3</v>
      </c>
      <c r="E262" s="5">
        <f t="shared" si="24"/>
        <v>9238.4448062983301</v>
      </c>
      <c r="F262" s="46">
        <f t="shared" si="25"/>
        <v>9238.5</v>
      </c>
      <c r="G262" s="46">
        <f t="shared" si="30"/>
        <v>-6.5287059995171148E-2</v>
      </c>
      <c r="K262" s="46">
        <f t="shared" si="31"/>
        <v>-6.5287059995171148E-2</v>
      </c>
      <c r="O262" s="46">
        <f t="shared" ca="1" si="27"/>
        <v>-6.4930826177290485E-2</v>
      </c>
      <c r="Q262" s="47">
        <f t="shared" si="28"/>
        <v>40370.984320000003</v>
      </c>
    </row>
    <row r="263" spans="1:17" s="46" customFormat="1" ht="12.95" customHeight="1" x14ac:dyDescent="0.2">
      <c r="A263" s="6" t="s">
        <v>174</v>
      </c>
      <c r="B263" s="19" t="s">
        <v>154</v>
      </c>
      <c r="C263" s="6">
        <v>55392.443220000001</v>
      </c>
      <c r="D263" s="6">
        <v>5.1999999999999995E-4</v>
      </c>
      <c r="E263" s="5">
        <f t="shared" si="24"/>
        <v>9240.9462613168253</v>
      </c>
      <c r="F263" s="46">
        <f t="shared" si="25"/>
        <v>9241</v>
      </c>
      <c r="G263" s="46">
        <f t="shared" si="30"/>
        <v>-6.356596000114223E-2</v>
      </c>
      <c r="K263" s="46">
        <f t="shared" si="31"/>
        <v>-6.356596000114223E-2</v>
      </c>
      <c r="O263" s="46">
        <f t="shared" ca="1" si="27"/>
        <v>-6.4978983376508009E-2</v>
      </c>
      <c r="Q263" s="47">
        <f t="shared" si="28"/>
        <v>40373.943220000001</v>
      </c>
    </row>
    <row r="264" spans="1:17" s="46" customFormat="1" ht="12.95" customHeight="1" x14ac:dyDescent="0.2">
      <c r="A264" s="6" t="s">
        <v>174</v>
      </c>
      <c r="B264" s="19" t="s">
        <v>154</v>
      </c>
      <c r="C264" s="6">
        <v>55456.315369999997</v>
      </c>
      <c r="D264" s="6">
        <v>1.32E-3</v>
      </c>
      <c r="E264" s="5">
        <f t="shared" si="24"/>
        <v>9294.9437976173813</v>
      </c>
      <c r="F264" s="46">
        <f t="shared" si="25"/>
        <v>9295</v>
      </c>
      <c r="G264" s="46">
        <f t="shared" si="30"/>
        <v>-6.6480200002843048E-2</v>
      </c>
      <c r="K264" s="46">
        <f t="shared" si="31"/>
        <v>-6.6480200002843048E-2</v>
      </c>
      <c r="O264" s="46">
        <f t="shared" ca="1" si="27"/>
        <v>-6.6019178879606927E-2</v>
      </c>
      <c r="Q264" s="47">
        <f t="shared" si="28"/>
        <v>40437.815369999997</v>
      </c>
    </row>
    <row r="265" spans="1:17" s="46" customFormat="1" ht="12.95" customHeight="1" x14ac:dyDescent="0.2">
      <c r="A265" s="6" t="s">
        <v>174</v>
      </c>
      <c r="B265" s="19" t="s">
        <v>154</v>
      </c>
      <c r="C265" s="6">
        <v>55748.4804</v>
      </c>
      <c r="D265" s="6">
        <v>1.6000000000000001E-4</v>
      </c>
      <c r="E265" s="5">
        <f t="shared" si="24"/>
        <v>9541.9402086224818</v>
      </c>
      <c r="F265" s="46">
        <f t="shared" si="25"/>
        <v>9542</v>
      </c>
      <c r="G265" s="46">
        <f t="shared" si="30"/>
        <v>-7.0725519995903596E-2</v>
      </c>
      <c r="K265" s="46">
        <f t="shared" si="31"/>
        <v>-7.0725519995903596E-2</v>
      </c>
      <c r="O265" s="46">
        <f t="shared" ca="1" si="27"/>
        <v>-7.077711016230015E-2</v>
      </c>
      <c r="Q265" s="47">
        <f t="shared" si="28"/>
        <v>40729.9804</v>
      </c>
    </row>
    <row r="266" spans="1:17" s="46" customFormat="1" ht="12.95" customHeight="1" x14ac:dyDescent="0.2">
      <c r="A266" s="6" t="s">
        <v>174</v>
      </c>
      <c r="B266" s="19" t="s">
        <v>172</v>
      </c>
      <c r="C266" s="6">
        <v>55815.311670000003</v>
      </c>
      <c r="D266" s="6">
        <v>1.42E-3</v>
      </c>
      <c r="E266" s="46">
        <f t="shared" si="24"/>
        <v>9598.4393859296124</v>
      </c>
      <c r="F266" s="46">
        <f t="shared" si="25"/>
        <v>9598.5</v>
      </c>
      <c r="G266" s="46">
        <f t="shared" si="30"/>
        <v>-7.1698659994581249E-2</v>
      </c>
      <c r="K266" s="46">
        <f t="shared" si="31"/>
        <v>-7.1698659994581249E-2</v>
      </c>
      <c r="O266" s="46">
        <f t="shared" ca="1" si="27"/>
        <v>-7.1865462864616619E-2</v>
      </c>
      <c r="Q266" s="47">
        <f t="shared" si="28"/>
        <v>40796.811670000003</v>
      </c>
    </row>
    <row r="267" spans="1:17" s="46" customFormat="1" ht="12.95" customHeight="1" x14ac:dyDescent="0.2">
      <c r="A267" s="6" t="s">
        <v>174</v>
      </c>
      <c r="B267" s="19" t="s">
        <v>172</v>
      </c>
      <c r="C267" s="6">
        <v>55828.325140000001</v>
      </c>
      <c r="D267" s="6">
        <v>2.4199999999999998E-3</v>
      </c>
      <c r="E267" s="46">
        <f t="shared" si="24"/>
        <v>9609.4409776831562</v>
      </c>
      <c r="F267" s="46">
        <f t="shared" si="25"/>
        <v>9609.5</v>
      </c>
      <c r="G267" s="46">
        <f t="shared" si="30"/>
        <v>-6.9815819995710626E-2</v>
      </c>
      <c r="K267" s="46">
        <f t="shared" si="31"/>
        <v>-6.9815819995710626E-2</v>
      </c>
      <c r="O267" s="46">
        <f t="shared" ca="1" si="27"/>
        <v>-7.207735454117381E-2</v>
      </c>
      <c r="Q267" s="47">
        <f t="shared" si="28"/>
        <v>40809.825140000001</v>
      </c>
    </row>
    <row r="268" spans="1:17" s="46" customFormat="1" ht="12.95" customHeight="1" x14ac:dyDescent="0.2">
      <c r="A268" s="6" t="s">
        <v>174</v>
      </c>
      <c r="B268" s="19" t="s">
        <v>154</v>
      </c>
      <c r="C268" s="6">
        <v>55831.280279999999</v>
      </c>
      <c r="D268" s="6">
        <v>2.4000000000000001E-4</v>
      </c>
      <c r="E268" s="46">
        <f t="shared" si="24"/>
        <v>9611.9392539964356</v>
      </c>
      <c r="F268" s="46">
        <f t="shared" si="25"/>
        <v>9612</v>
      </c>
      <c r="G268" s="46">
        <f t="shared" si="30"/>
        <v>-7.1854720001283567E-2</v>
      </c>
      <c r="K268" s="46">
        <f t="shared" si="31"/>
        <v>-7.1854720001283567E-2</v>
      </c>
      <c r="O268" s="46">
        <f t="shared" ca="1" si="27"/>
        <v>-7.2125511740391363E-2</v>
      </c>
      <c r="Q268" s="47">
        <f t="shared" si="28"/>
        <v>40812.780279999999</v>
      </c>
    </row>
    <row r="269" spans="1:17" s="46" customFormat="1" ht="12.95" customHeight="1" x14ac:dyDescent="0.2">
      <c r="A269" s="23" t="s">
        <v>178</v>
      </c>
      <c r="B269" s="24" t="s">
        <v>172</v>
      </c>
      <c r="C269" s="20">
        <v>55838.967900000003</v>
      </c>
      <c r="D269" s="20">
        <v>2.9999999999999997E-4</v>
      </c>
      <c r="E269" s="5">
        <f t="shared" si="24"/>
        <v>9618.4383704347438</v>
      </c>
      <c r="F269" s="46">
        <f t="shared" si="25"/>
        <v>9618.5</v>
      </c>
      <c r="G269" s="46">
        <f t="shared" si="30"/>
        <v>-7.2899859995231964E-2</v>
      </c>
      <c r="K269" s="46">
        <f t="shared" si="31"/>
        <v>-7.2899859995231964E-2</v>
      </c>
      <c r="O269" s="46">
        <f t="shared" ca="1" si="27"/>
        <v>-7.2250720458356954E-2</v>
      </c>
      <c r="Q269" s="47">
        <f t="shared" si="28"/>
        <v>40820.467900000003</v>
      </c>
    </row>
    <row r="270" spans="1:17" s="46" customFormat="1" ht="12.95" customHeight="1" x14ac:dyDescent="0.2">
      <c r="A270" s="20" t="s">
        <v>179</v>
      </c>
      <c r="B270" s="24" t="s">
        <v>154</v>
      </c>
      <c r="C270" s="20">
        <v>56136.456810000003</v>
      </c>
      <c r="D270" s="20">
        <v>2.1000000000000001E-4</v>
      </c>
      <c r="E270" s="46">
        <f t="shared" si="24"/>
        <v>9869.9355913164436</v>
      </c>
      <c r="F270" s="46">
        <f t="shared" si="25"/>
        <v>9870</v>
      </c>
      <c r="G270" s="46">
        <f t="shared" si="30"/>
        <v>-7.6187200000276789E-2</v>
      </c>
      <c r="K270" s="46">
        <f t="shared" si="31"/>
        <v>-7.6187200000276789E-2</v>
      </c>
      <c r="O270" s="46">
        <f t="shared" ca="1" si="27"/>
        <v>-7.7095334699641749E-2</v>
      </c>
      <c r="Q270" s="47">
        <f t="shared" si="28"/>
        <v>41117.956810000003</v>
      </c>
    </row>
    <row r="271" spans="1:17" s="46" customFormat="1" ht="12.95" customHeight="1" x14ac:dyDescent="0.2">
      <c r="A271" s="20" t="s">
        <v>179</v>
      </c>
      <c r="B271" s="24" t="s">
        <v>172</v>
      </c>
      <c r="C271" s="20">
        <v>56152.426630000002</v>
      </c>
      <c r="D271" s="20">
        <v>7.6000000000000004E-4</v>
      </c>
      <c r="E271" s="46">
        <f t="shared" si="24"/>
        <v>9883.4364823176584</v>
      </c>
      <c r="F271" s="46">
        <f t="shared" si="25"/>
        <v>9883.5</v>
      </c>
      <c r="G271" s="46">
        <f t="shared" si="30"/>
        <v>-7.5133259997528512E-2</v>
      </c>
      <c r="K271" s="46">
        <f t="shared" si="31"/>
        <v>-7.5133259997528512E-2</v>
      </c>
      <c r="O271" s="46">
        <f t="shared" ca="1" si="27"/>
        <v>-7.7355383575416492E-2</v>
      </c>
      <c r="Q271" s="47">
        <f t="shared" si="28"/>
        <v>41133.926630000002</v>
      </c>
    </row>
    <row r="272" spans="1:17" s="46" customFormat="1" ht="12.95" customHeight="1" x14ac:dyDescent="0.2">
      <c r="A272" s="20" t="s">
        <v>179</v>
      </c>
      <c r="B272" s="24" t="s">
        <v>154</v>
      </c>
      <c r="C272" s="20">
        <v>56155.382400000002</v>
      </c>
      <c r="D272" s="20">
        <v>4.0000000000000002E-4</v>
      </c>
      <c r="E272" s="46">
        <f t="shared" si="24"/>
        <v>9885.9352912331433</v>
      </c>
      <c r="F272" s="46">
        <f t="shared" si="25"/>
        <v>9886</v>
      </c>
      <c r="G272" s="46">
        <f t="shared" si="30"/>
        <v>-7.654215999355074E-2</v>
      </c>
      <c r="K272" s="46">
        <f t="shared" si="31"/>
        <v>-7.654215999355074E-2</v>
      </c>
      <c r="O272" s="46">
        <f t="shared" ca="1" si="27"/>
        <v>-7.7403540774634016E-2</v>
      </c>
      <c r="Q272" s="47">
        <f t="shared" si="28"/>
        <v>41136.882400000002</v>
      </c>
    </row>
    <row r="273" spans="1:17" s="46" customFormat="1" ht="12.95" customHeight="1" x14ac:dyDescent="0.2">
      <c r="A273" s="20" t="s">
        <v>179</v>
      </c>
      <c r="B273" s="24" t="s">
        <v>172</v>
      </c>
      <c r="C273" s="20">
        <v>56450.502139999997</v>
      </c>
      <c r="D273" s="20">
        <v>1.14E-3</v>
      </c>
      <c r="E273" s="46">
        <f t="shared" si="24"/>
        <v>10135.429615029376</v>
      </c>
      <c r="F273" s="46">
        <f t="shared" si="25"/>
        <v>10135.5</v>
      </c>
      <c r="G273" s="46">
        <f t="shared" si="30"/>
        <v>-8.3256380006787367E-2</v>
      </c>
      <c r="K273" s="46">
        <f t="shared" si="31"/>
        <v>-8.3256380006787367E-2</v>
      </c>
      <c r="O273" s="46">
        <f t="shared" ca="1" si="27"/>
        <v>-8.2209629256544792E-2</v>
      </c>
      <c r="Q273" s="47">
        <f t="shared" si="28"/>
        <v>41432.002139999997</v>
      </c>
    </row>
    <row r="274" spans="1:17" s="46" customFormat="1" ht="12.95" customHeight="1" x14ac:dyDescent="0.2">
      <c r="A274" s="20" t="s">
        <v>179</v>
      </c>
      <c r="B274" s="24" t="s">
        <v>154</v>
      </c>
      <c r="C274" s="20">
        <v>56460.558819999998</v>
      </c>
      <c r="D274" s="20">
        <v>2.2000000000000001E-4</v>
      </c>
      <c r="E274" s="46">
        <f t="shared" si="24"/>
        <v>10143.931535559108</v>
      </c>
      <c r="F274" s="46">
        <f t="shared" si="25"/>
        <v>10144</v>
      </c>
      <c r="G274" s="46">
        <f t="shared" si="30"/>
        <v>-8.0984640000679065E-2</v>
      </c>
      <c r="K274" s="46">
        <f t="shared" si="31"/>
        <v>-8.0984640000679065E-2</v>
      </c>
      <c r="O274" s="46">
        <f t="shared" ca="1" si="27"/>
        <v>-8.237336373388443E-2</v>
      </c>
      <c r="Q274" s="47">
        <f t="shared" si="28"/>
        <v>41442.058819999998</v>
      </c>
    </row>
    <row r="275" spans="1:17" s="46" customFormat="1" ht="12.95" customHeight="1" x14ac:dyDescent="0.2">
      <c r="A275" s="20" t="s">
        <v>179</v>
      </c>
      <c r="B275" s="24" t="s">
        <v>154</v>
      </c>
      <c r="C275" s="20">
        <v>56466.473429999998</v>
      </c>
      <c r="D275" s="20">
        <v>1.9000000000000001E-4</v>
      </c>
      <c r="E275" s="46">
        <f t="shared" si="24"/>
        <v>10148.93174876907</v>
      </c>
      <c r="F275" s="46">
        <f t="shared" si="25"/>
        <v>10149</v>
      </c>
      <c r="G275" s="46">
        <f t="shared" si="30"/>
        <v>-8.0732440001156647E-2</v>
      </c>
      <c r="K275" s="46">
        <f t="shared" si="31"/>
        <v>-8.0732440001156647E-2</v>
      </c>
      <c r="O275" s="46">
        <f t="shared" ca="1" si="27"/>
        <v>-8.2469678132319507E-2</v>
      </c>
      <c r="Q275" s="47">
        <f t="shared" si="28"/>
        <v>41447.973429999998</v>
      </c>
    </row>
    <row r="276" spans="1:17" s="46" customFormat="1" ht="12.95" customHeight="1" x14ac:dyDescent="0.2">
      <c r="A276" s="23" t="s">
        <v>180</v>
      </c>
      <c r="B276" s="24" t="s">
        <v>154</v>
      </c>
      <c r="C276" s="20">
        <v>56474.754200000003</v>
      </c>
      <c r="D276" s="20">
        <v>6.9999999999999999E-4</v>
      </c>
      <c r="E276" s="5">
        <f t="shared" si="24"/>
        <v>10155.932314409523</v>
      </c>
      <c r="F276" s="46">
        <f t="shared" si="25"/>
        <v>10156</v>
      </c>
      <c r="G276" s="46">
        <f t="shared" si="30"/>
        <v>-8.0063359993800987E-2</v>
      </c>
      <c r="K276" s="46">
        <f t="shared" si="31"/>
        <v>-8.0063359993800987E-2</v>
      </c>
      <c r="O276" s="46">
        <f t="shared" ca="1" si="27"/>
        <v>-8.2604518290128631E-2</v>
      </c>
      <c r="Q276" s="47">
        <f t="shared" si="28"/>
        <v>41456.254200000003</v>
      </c>
    </row>
    <row r="277" spans="1:17" s="46" customFormat="1" ht="12.95" customHeight="1" x14ac:dyDescent="0.2">
      <c r="A277" s="20" t="s">
        <v>179</v>
      </c>
      <c r="B277" s="24" t="s">
        <v>154</v>
      </c>
      <c r="C277" s="20">
        <v>56479.48444</v>
      </c>
      <c r="D277" s="20">
        <v>1.8000000000000001E-4</v>
      </c>
      <c r="E277" s="46">
        <f t="shared" ref="E277:E298" si="32">+(C277-C$7)/C$8</f>
        <v>10159.93126083782</v>
      </c>
      <c r="F277" s="46">
        <f t="shared" ref="F277:F304" si="33">ROUND(2*E277,0)/2</f>
        <v>10160</v>
      </c>
      <c r="G277" s="46">
        <f t="shared" si="30"/>
        <v>-8.1309599998348858E-2</v>
      </c>
      <c r="K277" s="46">
        <f t="shared" si="31"/>
        <v>-8.1309599998348858E-2</v>
      </c>
      <c r="O277" s="46">
        <f t="shared" ref="O277:O298" ca="1" si="34">+C$11+C$12*$F277</f>
        <v>-8.2681569808876698E-2</v>
      </c>
      <c r="Q277" s="47">
        <f t="shared" ref="Q277:Q298" si="35">+C277-15018.5</f>
        <v>41460.98444</v>
      </c>
    </row>
    <row r="278" spans="1:17" s="46" customFormat="1" ht="12.95" customHeight="1" x14ac:dyDescent="0.2">
      <c r="A278" s="20" t="s">
        <v>179</v>
      </c>
      <c r="B278" s="24" t="s">
        <v>172</v>
      </c>
      <c r="C278" s="20">
        <v>56489.534809999997</v>
      </c>
      <c r="D278" s="20">
        <v>5.6999999999999998E-4</v>
      </c>
      <c r="E278" s="46">
        <f t="shared" si="32"/>
        <v>10168.427846891507</v>
      </c>
      <c r="F278" s="46">
        <f t="shared" si="33"/>
        <v>10168.5</v>
      </c>
      <c r="G278" s="46">
        <f t="shared" si="30"/>
        <v>-8.5347860003821552E-2</v>
      </c>
      <c r="K278" s="46">
        <f t="shared" si="31"/>
        <v>-8.5347860003821552E-2</v>
      </c>
      <c r="O278" s="46">
        <f t="shared" ca="1" si="34"/>
        <v>-8.2845304286216337E-2</v>
      </c>
      <c r="Q278" s="47">
        <f t="shared" si="35"/>
        <v>41471.034809999997</v>
      </c>
    </row>
    <row r="279" spans="1:17" s="46" customFormat="1" ht="12.95" customHeight="1" x14ac:dyDescent="0.2">
      <c r="A279" s="20" t="s">
        <v>181</v>
      </c>
      <c r="B279" s="24"/>
      <c r="C279" s="20">
        <v>56538.038999999873</v>
      </c>
      <c r="D279" s="20">
        <v>4.0000000000000001E-3</v>
      </c>
      <c r="E279" s="46">
        <f t="shared" si="32"/>
        <v>10209.433304829709</v>
      </c>
      <c r="F279" s="46">
        <f t="shared" si="33"/>
        <v>10209.5</v>
      </c>
      <c r="G279" s="46">
        <f t="shared" si="30"/>
        <v>-7.889182012877427E-2</v>
      </c>
      <c r="I279" s="46">
        <f>+G279</f>
        <v>-7.889182012877427E-2</v>
      </c>
      <c r="O279" s="46">
        <f t="shared" ca="1" si="34"/>
        <v>-8.3635082353384044E-2</v>
      </c>
      <c r="Q279" s="47">
        <f t="shared" si="35"/>
        <v>41519.538999999873</v>
      </c>
    </row>
    <row r="280" spans="1:17" s="46" customFormat="1" ht="12.95" customHeight="1" x14ac:dyDescent="0.2">
      <c r="A280" s="20" t="s">
        <v>179</v>
      </c>
      <c r="B280" s="24" t="s">
        <v>154</v>
      </c>
      <c r="C280" s="20">
        <v>56835.522929999999</v>
      </c>
      <c r="D280" s="20">
        <v>9.0000000000000006E-5</v>
      </c>
      <c r="E280" s="46">
        <f t="shared" si="32"/>
        <v>10460.9263156179</v>
      </c>
      <c r="F280" s="46">
        <f t="shared" si="33"/>
        <v>10461</v>
      </c>
      <c r="G280" s="46">
        <f t="shared" si="30"/>
        <v>-8.7159160000737756E-2</v>
      </c>
      <c r="K280" s="46">
        <f>+G280</f>
        <v>-8.7159160000737756E-2</v>
      </c>
      <c r="O280" s="46">
        <f t="shared" ca="1" si="34"/>
        <v>-8.8479696594668839E-2</v>
      </c>
      <c r="Q280" s="47">
        <f t="shared" si="35"/>
        <v>41817.022929999999</v>
      </c>
    </row>
    <row r="281" spans="1:17" s="46" customFormat="1" ht="12.95" customHeight="1" x14ac:dyDescent="0.2">
      <c r="A281" s="20" t="s">
        <v>181</v>
      </c>
      <c r="B281" s="24"/>
      <c r="C281" s="20">
        <v>56846.169000000227</v>
      </c>
      <c r="D281" s="20">
        <v>1E-3</v>
      </c>
      <c r="E281" s="46">
        <f t="shared" si="32"/>
        <v>10469.926506644751</v>
      </c>
      <c r="F281" s="46">
        <f t="shared" si="33"/>
        <v>10470</v>
      </c>
      <c r="G281" s="46">
        <f t="shared" si="30"/>
        <v>-8.6933199774648529E-2</v>
      </c>
      <c r="I281" s="46">
        <f>+G281</f>
        <v>-8.6933199774648529E-2</v>
      </c>
      <c r="O281" s="46">
        <f t="shared" ca="1" si="34"/>
        <v>-8.865306251185201E-2</v>
      </c>
      <c r="Q281" s="47">
        <f t="shared" si="35"/>
        <v>41827.669000000227</v>
      </c>
    </row>
    <row r="282" spans="1:17" s="46" customFormat="1" ht="12.95" customHeight="1" x14ac:dyDescent="0.2">
      <c r="A282" s="34" t="s">
        <v>187</v>
      </c>
      <c r="B282" s="35" t="s">
        <v>154</v>
      </c>
      <c r="C282" s="36">
        <v>57255.434999999998</v>
      </c>
      <c r="D282" s="36">
        <v>2E-3</v>
      </c>
      <c r="E282" s="46">
        <f t="shared" si="32"/>
        <v>10815.920115621004</v>
      </c>
      <c r="F282" s="46">
        <f t="shared" si="33"/>
        <v>10816</v>
      </c>
      <c r="G282" s="46">
        <f t="shared" si="30"/>
        <v>-9.4492960000934545E-2</v>
      </c>
      <c r="I282" s="46">
        <f>+G282</f>
        <v>-9.4492960000934545E-2</v>
      </c>
      <c r="O282" s="46">
        <f t="shared" ca="1" si="34"/>
        <v>-9.5318018883559896E-2</v>
      </c>
      <c r="Q282" s="47">
        <f t="shared" si="35"/>
        <v>42236.934999999998</v>
      </c>
    </row>
    <row r="283" spans="1:17" s="46" customFormat="1" ht="12.95" customHeight="1" x14ac:dyDescent="0.2">
      <c r="A283" s="34" t="s">
        <v>187</v>
      </c>
      <c r="B283" s="35" t="s">
        <v>154</v>
      </c>
      <c r="C283" s="36">
        <v>57268.447</v>
      </c>
      <c r="D283" s="36">
        <v>2E-3</v>
      </c>
      <c r="E283" s="46">
        <f t="shared" si="32"/>
        <v>10826.920464636076</v>
      </c>
      <c r="F283" s="46">
        <f t="shared" si="33"/>
        <v>10827</v>
      </c>
      <c r="G283" s="46">
        <f t="shared" si="30"/>
        <v>-9.4080119997670408E-2</v>
      </c>
      <c r="I283" s="46">
        <f>+G283</f>
        <v>-9.4080119997670408E-2</v>
      </c>
      <c r="O283" s="46">
        <f t="shared" ca="1" si="34"/>
        <v>-9.5529910560117087E-2</v>
      </c>
      <c r="Q283" s="47">
        <f t="shared" si="35"/>
        <v>42249.947</v>
      </c>
    </row>
    <row r="284" spans="1:17" s="46" customFormat="1" ht="12.95" customHeight="1" x14ac:dyDescent="0.2">
      <c r="A284" s="34" t="s">
        <v>187</v>
      </c>
      <c r="B284" s="35" t="s">
        <v>154</v>
      </c>
      <c r="C284" s="36">
        <v>57281.455999999998</v>
      </c>
      <c r="D284" s="36">
        <v>5.0000000000000001E-3</v>
      </c>
      <c r="E284" s="46">
        <f t="shared" si="32"/>
        <v>10837.918277450173</v>
      </c>
      <c r="F284" s="46">
        <f t="shared" si="33"/>
        <v>10838</v>
      </c>
      <c r="G284" s="46">
        <f t="shared" si="30"/>
        <v>-9.6667280005931389E-2</v>
      </c>
      <c r="I284" s="46">
        <f>+G284</f>
        <v>-9.6667280005931389E-2</v>
      </c>
      <c r="O284" s="46">
        <f t="shared" ca="1" si="34"/>
        <v>-9.5741802236674278E-2</v>
      </c>
      <c r="Q284" s="47">
        <f t="shared" si="35"/>
        <v>42262.955999999998</v>
      </c>
    </row>
    <row r="285" spans="1:17" s="46" customFormat="1" ht="12.95" customHeight="1" x14ac:dyDescent="0.2">
      <c r="A285" s="37" t="s">
        <v>1</v>
      </c>
      <c r="B285" s="38" t="s">
        <v>172</v>
      </c>
      <c r="C285" s="37">
        <v>57573.031000000003</v>
      </c>
      <c r="D285" s="37">
        <v>3.0000000000000001E-3</v>
      </c>
      <c r="E285" s="46">
        <f t="shared" si="32"/>
        <v>11084.41587690214</v>
      </c>
      <c r="F285" s="46">
        <f t="shared" si="33"/>
        <v>11084.5</v>
      </c>
      <c r="G285" s="46">
        <f t="shared" si="30"/>
        <v>-9.9506819999078289E-2</v>
      </c>
      <c r="K285" s="46">
        <f>+G285</f>
        <v>-9.9506819999078289E-2</v>
      </c>
      <c r="O285" s="46">
        <f t="shared" ca="1" si="34"/>
        <v>-0.100490102079524</v>
      </c>
      <c r="Q285" s="47">
        <f t="shared" si="35"/>
        <v>42554.531000000003</v>
      </c>
    </row>
    <row r="286" spans="1:17" s="46" customFormat="1" ht="12.95" customHeight="1" x14ac:dyDescent="0.2">
      <c r="A286" s="34" t="s">
        <v>187</v>
      </c>
      <c r="B286" s="35" t="s">
        <v>154</v>
      </c>
      <c r="C286" s="36">
        <v>57611.472999999998</v>
      </c>
      <c r="D286" s="36">
        <v>1E-3</v>
      </c>
      <c r="E286" s="46">
        <f t="shared" si="32"/>
        <v>11116.914756154927</v>
      </c>
      <c r="F286" s="46">
        <f t="shared" si="33"/>
        <v>11117</v>
      </c>
      <c r="G286" s="46">
        <f t="shared" si="30"/>
        <v>-0.10083252000185894</v>
      </c>
      <c r="I286" s="46">
        <f>+G286</f>
        <v>-0.10083252000185894</v>
      </c>
      <c r="O286" s="46">
        <f t="shared" ca="1" si="34"/>
        <v>-0.10111614566935204</v>
      </c>
      <c r="Q286" s="47">
        <f t="shared" si="35"/>
        <v>42592.972999999998</v>
      </c>
    </row>
    <row r="287" spans="1:17" s="46" customFormat="1" ht="12.95" customHeight="1" x14ac:dyDescent="0.2">
      <c r="A287" s="39" t="s">
        <v>0</v>
      </c>
      <c r="B287" s="40" t="s">
        <v>154</v>
      </c>
      <c r="C287" s="39">
        <v>57943.854099999997</v>
      </c>
      <c r="D287" s="39">
        <v>1E-4</v>
      </c>
      <c r="E287" s="46">
        <f t="shared" si="32"/>
        <v>11397.9098457655</v>
      </c>
      <c r="F287" s="46">
        <f t="shared" si="33"/>
        <v>11398</v>
      </c>
      <c r="G287" s="46">
        <f t="shared" si="30"/>
        <v>-0.10664088000339689</v>
      </c>
      <c r="K287" s="46">
        <f t="shared" ref="K287:K298" si="36">+G287</f>
        <v>-0.10664088000339689</v>
      </c>
      <c r="O287" s="46">
        <f t="shared" ca="1" si="34"/>
        <v>-0.10652901486140384</v>
      </c>
      <c r="Q287" s="47">
        <f t="shared" si="35"/>
        <v>42925.354099999997</v>
      </c>
    </row>
    <row r="288" spans="1:17" s="46" customFormat="1" ht="12.95" customHeight="1" x14ac:dyDescent="0.2">
      <c r="A288" s="41" t="s">
        <v>2</v>
      </c>
      <c r="B288" s="42" t="s">
        <v>154</v>
      </c>
      <c r="C288" s="41">
        <v>57952.134300000034</v>
      </c>
      <c r="D288" s="41">
        <v>1E-3</v>
      </c>
      <c r="E288" s="46">
        <f t="shared" si="32"/>
        <v>11404.909929527796</v>
      </c>
      <c r="F288" s="46">
        <f t="shared" si="33"/>
        <v>11405</v>
      </c>
      <c r="G288" s="46">
        <f t="shared" si="30"/>
        <v>-0.10654179996345192</v>
      </c>
      <c r="K288" s="46">
        <f t="shared" si="36"/>
        <v>-0.10654179996345192</v>
      </c>
      <c r="O288" s="46">
        <f t="shared" ca="1" si="34"/>
        <v>-0.10666385501921297</v>
      </c>
      <c r="Q288" s="47">
        <f t="shared" si="35"/>
        <v>42933.634300000034</v>
      </c>
    </row>
    <row r="289" spans="1:23" s="46" customFormat="1" ht="12.95" customHeight="1" x14ac:dyDescent="0.2">
      <c r="A289" s="41" t="s">
        <v>2</v>
      </c>
      <c r="B289" s="42" t="s">
        <v>172</v>
      </c>
      <c r="C289" s="41">
        <v>57955.093200000003</v>
      </c>
      <c r="D289" s="41">
        <v>2.8999999999999998E-3</v>
      </c>
      <c r="E289" s="46">
        <f t="shared" si="32"/>
        <v>11407.411384546267</v>
      </c>
      <c r="F289" s="46">
        <f t="shared" si="33"/>
        <v>11407.5</v>
      </c>
      <c r="G289" s="46">
        <f t="shared" si="30"/>
        <v>-0.10482069999852683</v>
      </c>
      <c r="K289" s="46">
        <f t="shared" si="36"/>
        <v>-0.10482069999852683</v>
      </c>
      <c r="O289" s="46">
        <f t="shared" ca="1" si="34"/>
        <v>-0.10671201221843052</v>
      </c>
      <c r="Q289" s="47">
        <f t="shared" si="35"/>
        <v>42936.593200000003</v>
      </c>
    </row>
    <row r="290" spans="1:23" s="46" customFormat="1" ht="12.95" customHeight="1" x14ac:dyDescent="0.2">
      <c r="A290" s="28" t="s">
        <v>188</v>
      </c>
      <c r="B290" s="29" t="s">
        <v>154</v>
      </c>
      <c r="C290" s="30">
        <v>58324.732199999999</v>
      </c>
      <c r="D290" s="30">
        <v>1E-4</v>
      </c>
      <c r="E290" s="46">
        <f t="shared" si="32"/>
        <v>11719.904314886055</v>
      </c>
      <c r="F290" s="46">
        <f t="shared" si="33"/>
        <v>11720</v>
      </c>
      <c r="G290" s="46">
        <f t="shared" si="30"/>
        <v>-0.11318320000282256</v>
      </c>
      <c r="K290" s="46">
        <f t="shared" si="36"/>
        <v>-0.11318320000282256</v>
      </c>
      <c r="O290" s="46">
        <f t="shared" ca="1" si="34"/>
        <v>-0.11273166212062333</v>
      </c>
      <c r="Q290" s="47">
        <f t="shared" si="35"/>
        <v>43306.232199999999</v>
      </c>
    </row>
    <row r="291" spans="1:23" s="46" customFormat="1" ht="12.95" customHeight="1" x14ac:dyDescent="0.2">
      <c r="A291" s="41" t="s">
        <v>3</v>
      </c>
      <c r="B291" s="42" t="s">
        <v>172</v>
      </c>
      <c r="C291" s="41">
        <v>58335.973799999803</v>
      </c>
      <c r="D291" s="41" t="s">
        <v>18</v>
      </c>
      <c r="E291" s="46">
        <f t="shared" si="32"/>
        <v>11729.407967167461</v>
      </c>
      <c r="F291" s="46">
        <f t="shared" si="33"/>
        <v>11729.5</v>
      </c>
      <c r="G291" s="46">
        <f t="shared" si="30"/>
        <v>-0.10886302019935101</v>
      </c>
      <c r="K291" s="46">
        <f t="shared" si="36"/>
        <v>-0.10886302019935101</v>
      </c>
      <c r="O291" s="46">
        <f t="shared" ca="1" si="34"/>
        <v>-0.11291465947765</v>
      </c>
      <c r="Q291" s="47">
        <f t="shared" si="35"/>
        <v>43317.473799999803</v>
      </c>
    </row>
    <row r="292" spans="1:23" s="46" customFormat="1" ht="12.95" customHeight="1" x14ac:dyDescent="0.2">
      <c r="A292" s="28" t="s">
        <v>190</v>
      </c>
      <c r="B292" s="29" t="s">
        <v>154</v>
      </c>
      <c r="C292" s="30">
        <v>58694.972099999999</v>
      </c>
      <c r="D292" s="30" t="s">
        <v>191</v>
      </c>
      <c r="E292" s="46">
        <f t="shared" si="32"/>
        <v>12032.905246280499</v>
      </c>
      <c r="F292" s="46">
        <f t="shared" si="33"/>
        <v>12033</v>
      </c>
      <c r="G292" s="46">
        <f t="shared" si="30"/>
        <v>-0.11208148000150686</v>
      </c>
      <c r="K292" s="46">
        <f t="shared" si="36"/>
        <v>-0.11208148000150686</v>
      </c>
      <c r="O292" s="46">
        <f t="shared" ca="1" si="34"/>
        <v>-0.1187609434626597</v>
      </c>
      <c r="Q292" s="47">
        <f t="shared" si="35"/>
        <v>43676.472099999999</v>
      </c>
    </row>
    <row r="293" spans="1:23" s="46" customFormat="1" ht="12.95" customHeight="1" x14ac:dyDescent="0.2">
      <c r="A293" s="31" t="s">
        <v>189</v>
      </c>
      <c r="B293" s="32" t="s">
        <v>154</v>
      </c>
      <c r="C293" s="33">
        <v>58712.707199999997</v>
      </c>
      <c r="D293" s="33">
        <v>1E-4</v>
      </c>
      <c r="E293" s="46">
        <f t="shared" si="32"/>
        <v>12047.898505565556</v>
      </c>
      <c r="F293" s="46">
        <f t="shared" si="33"/>
        <v>12048</v>
      </c>
      <c r="G293" s="46">
        <f t="shared" si="30"/>
        <v>-0.12005488000431797</v>
      </c>
      <c r="K293" s="46">
        <f t="shared" si="36"/>
        <v>-0.12005488000431797</v>
      </c>
      <c r="O293" s="46">
        <f t="shared" ca="1" si="34"/>
        <v>-0.11904988665796495</v>
      </c>
      <c r="Q293" s="47">
        <f t="shared" si="35"/>
        <v>43694.207199999997</v>
      </c>
    </row>
    <row r="294" spans="1:23" s="46" customFormat="1" ht="12.95" customHeight="1" x14ac:dyDescent="0.2">
      <c r="A294" s="43" t="s">
        <v>196</v>
      </c>
      <c r="B294" s="29" t="s">
        <v>154</v>
      </c>
      <c r="C294" s="30">
        <v>59087.672100000003</v>
      </c>
      <c r="D294" s="30">
        <v>2.9999999999999997E-4</v>
      </c>
      <c r="E294" s="46">
        <f t="shared" si="32"/>
        <v>12364.893953490609</v>
      </c>
      <c r="F294" s="46">
        <f t="shared" si="33"/>
        <v>12365</v>
      </c>
      <c r="G294" s="46">
        <f t="shared" si="30"/>
        <v>-0.12543939999886788</v>
      </c>
      <c r="K294" s="46">
        <f t="shared" si="36"/>
        <v>-0.12543939999886788</v>
      </c>
      <c r="O294" s="46">
        <f t="shared" ca="1" si="34"/>
        <v>-0.12515621951874936</v>
      </c>
      <c r="Q294" s="47">
        <f t="shared" si="35"/>
        <v>44069.172100000003</v>
      </c>
    </row>
    <row r="295" spans="1:23" s="46" customFormat="1" ht="12.95" customHeight="1" x14ac:dyDescent="0.2">
      <c r="A295" s="31" t="s">
        <v>192</v>
      </c>
      <c r="B295" s="32" t="s">
        <v>154</v>
      </c>
      <c r="C295" s="33">
        <v>59153.91</v>
      </c>
      <c r="D295" s="33" t="s">
        <v>193</v>
      </c>
      <c r="E295" s="46">
        <f t="shared" si="32"/>
        <v>12420.891495607522</v>
      </c>
      <c r="F295" s="46">
        <f t="shared" si="33"/>
        <v>12421</v>
      </c>
      <c r="G295" s="46">
        <f t="shared" si="30"/>
        <v>-0.12834676000056788</v>
      </c>
      <c r="K295" s="46">
        <f t="shared" si="36"/>
        <v>-0.12834676000056788</v>
      </c>
      <c r="O295" s="46">
        <f t="shared" ca="1" si="34"/>
        <v>-0.1262349407812223</v>
      </c>
      <c r="Q295" s="47">
        <f t="shared" si="35"/>
        <v>44135.41</v>
      </c>
    </row>
    <row r="296" spans="1:23" s="46" customFormat="1" ht="12.95" customHeight="1" x14ac:dyDescent="0.2">
      <c r="A296" s="31" t="s">
        <v>192</v>
      </c>
      <c r="B296" s="32" t="s">
        <v>154</v>
      </c>
      <c r="C296" s="33">
        <v>59153.910799999998</v>
      </c>
      <c r="D296" s="33" t="s">
        <v>194</v>
      </c>
      <c r="E296" s="46">
        <f t="shared" si="32"/>
        <v>12420.892171927777</v>
      </c>
      <c r="F296" s="46">
        <f t="shared" si="33"/>
        <v>12421</v>
      </c>
      <c r="G296" s="46">
        <f t="shared" si="30"/>
        <v>-0.12754676000622567</v>
      </c>
      <c r="K296" s="46">
        <f t="shared" si="36"/>
        <v>-0.12754676000622567</v>
      </c>
      <c r="O296" s="46">
        <f t="shared" ca="1" si="34"/>
        <v>-0.1262349407812223</v>
      </c>
      <c r="Q296" s="47">
        <f t="shared" si="35"/>
        <v>44135.410799999998</v>
      </c>
    </row>
    <row r="297" spans="1:23" s="46" customFormat="1" ht="12.95" customHeight="1" x14ac:dyDescent="0.2">
      <c r="A297" s="31" t="s">
        <v>192</v>
      </c>
      <c r="B297" s="32" t="s">
        <v>154</v>
      </c>
      <c r="C297" s="33">
        <v>59153.911</v>
      </c>
      <c r="D297" s="33" t="s">
        <v>195</v>
      </c>
      <c r="E297" s="46">
        <f t="shared" si="32"/>
        <v>12420.892341007844</v>
      </c>
      <c r="F297" s="46">
        <f t="shared" si="33"/>
        <v>12421</v>
      </c>
      <c r="G297" s="46">
        <f t="shared" si="30"/>
        <v>-0.12734676000400214</v>
      </c>
      <c r="K297" s="46">
        <f t="shared" si="36"/>
        <v>-0.12734676000400214</v>
      </c>
      <c r="O297" s="46">
        <f t="shared" ca="1" si="34"/>
        <v>-0.1262349407812223</v>
      </c>
      <c r="Q297" s="47">
        <f t="shared" si="35"/>
        <v>44135.411</v>
      </c>
    </row>
    <row r="298" spans="1:23" s="46" customFormat="1" ht="12.95" customHeight="1" x14ac:dyDescent="0.2">
      <c r="A298" s="43" t="s">
        <v>197</v>
      </c>
      <c r="B298" s="29" t="s">
        <v>154</v>
      </c>
      <c r="C298" s="30">
        <v>59379.835299999999</v>
      </c>
      <c r="D298" s="30">
        <v>1E-4</v>
      </c>
      <c r="E298" s="46">
        <f t="shared" si="32"/>
        <v>12611.888817413108</v>
      </c>
      <c r="F298" s="46">
        <f t="shared" si="33"/>
        <v>12612</v>
      </c>
      <c r="G298" s="46">
        <f t="shared" si="30"/>
        <v>-0.13151472000026843</v>
      </c>
      <c r="K298" s="46">
        <f t="shared" si="36"/>
        <v>-0.13151472000026843</v>
      </c>
      <c r="O298" s="46">
        <f t="shared" ca="1" si="34"/>
        <v>-0.12991415080144256</v>
      </c>
      <c r="Q298" s="47">
        <f t="shared" si="35"/>
        <v>44361.335299999999</v>
      </c>
    </row>
    <row r="299" spans="1:23" s="46" customFormat="1" ht="12.95" customHeight="1" x14ac:dyDescent="0.2">
      <c r="A299" s="61" t="s">
        <v>198</v>
      </c>
      <c r="B299" s="62" t="s">
        <v>154</v>
      </c>
      <c r="C299" s="63">
        <v>59770.175983150024</v>
      </c>
      <c r="D299" s="64">
        <v>3.8400000000000001E-4</v>
      </c>
      <c r="E299" s="46">
        <f t="shared" ref="E299:E304" si="37">+(C299-C$7)/C$8</f>
        <v>12941.882957393975</v>
      </c>
      <c r="F299" s="46">
        <f t="shared" si="33"/>
        <v>12942</v>
      </c>
      <c r="G299" s="46">
        <f t="shared" ref="G299:G304" si="38">+C299-(C$7+F299*C$8)</f>
        <v>-0.13844636997964699</v>
      </c>
      <c r="L299" s="46">
        <f t="shared" ref="L299:L304" si="39">+G299</f>
        <v>-0.13844636997964699</v>
      </c>
      <c r="O299" s="46">
        <f t="shared" ref="O299:O304" ca="1" si="40">+C$11+C$12*$F299</f>
        <v>-0.1362709010981582</v>
      </c>
      <c r="Q299" s="47">
        <f t="shared" ref="Q299:Q304" si="41">+C299-15018.5</f>
        <v>44751.675983150024</v>
      </c>
      <c r="W299" s="67" t="s">
        <v>202</v>
      </c>
    </row>
    <row r="300" spans="1:23" s="46" customFormat="1" ht="12.95" customHeight="1" x14ac:dyDescent="0.2">
      <c r="A300" s="61" t="s">
        <v>198</v>
      </c>
      <c r="B300" s="62" t="s">
        <v>154</v>
      </c>
      <c r="C300" s="63">
        <v>59770.767768110149</v>
      </c>
      <c r="D300" s="64">
        <v>6.8900000000000005E-4</v>
      </c>
      <c r="E300" s="46">
        <f t="shared" si="37"/>
        <v>12942.383252590966</v>
      </c>
      <c r="F300" s="46">
        <f t="shared" si="33"/>
        <v>12942.5</v>
      </c>
      <c r="G300" s="46">
        <f t="shared" si="38"/>
        <v>-0.13809718984703068</v>
      </c>
      <c r="L300" s="46">
        <f t="shared" si="39"/>
        <v>-0.13809718984703068</v>
      </c>
      <c r="O300" s="46">
        <f t="shared" ca="1" si="40"/>
        <v>-0.13628053253800171</v>
      </c>
      <c r="Q300" s="47">
        <f t="shared" si="41"/>
        <v>44752.267768110149</v>
      </c>
      <c r="W300" s="67" t="s">
        <v>202</v>
      </c>
    </row>
    <row r="301" spans="1:23" s="46" customFormat="1" ht="12.95" customHeight="1" x14ac:dyDescent="0.2">
      <c r="A301" s="61" t="s">
        <v>198</v>
      </c>
      <c r="B301" s="62" t="s">
        <v>154</v>
      </c>
      <c r="C301" s="63">
        <v>59784.370293200016</v>
      </c>
      <c r="D301" s="64">
        <v>4.2099999999999999E-4</v>
      </c>
      <c r="E301" s="46">
        <f t="shared" si="37"/>
        <v>12953.882831708303</v>
      </c>
      <c r="F301" s="46">
        <f t="shared" si="33"/>
        <v>12954</v>
      </c>
      <c r="G301" s="46">
        <f t="shared" si="38"/>
        <v>-0.13859503998537548</v>
      </c>
      <c r="L301" s="46">
        <f t="shared" si="39"/>
        <v>-0.13859503998537548</v>
      </c>
      <c r="O301" s="46">
        <f t="shared" ca="1" si="40"/>
        <v>-0.1365020556544024</v>
      </c>
      <c r="Q301" s="47">
        <f t="shared" si="41"/>
        <v>44765.870293200016</v>
      </c>
      <c r="W301" s="67" t="s">
        <v>202</v>
      </c>
    </row>
    <row r="302" spans="1:23" s="46" customFormat="1" ht="12.95" customHeight="1" x14ac:dyDescent="0.2">
      <c r="A302" s="61" t="s">
        <v>198</v>
      </c>
      <c r="B302" s="62" t="s">
        <v>154</v>
      </c>
      <c r="C302" s="63">
        <v>59784.962115390226</v>
      </c>
      <c r="D302" s="64">
        <v>8.0599999999999997E-4</v>
      </c>
      <c r="E302" s="46">
        <f t="shared" si="37"/>
        <v>12954.383158379618</v>
      </c>
      <c r="F302" s="46">
        <f t="shared" si="33"/>
        <v>12954.5</v>
      </c>
      <c r="G302" s="46">
        <f t="shared" si="38"/>
        <v>-0.13820862977445358</v>
      </c>
      <c r="L302" s="46">
        <f t="shared" si="39"/>
        <v>-0.13820862977445358</v>
      </c>
      <c r="O302" s="46">
        <f t="shared" ca="1" si="40"/>
        <v>-0.13651168709424591</v>
      </c>
      <c r="Q302" s="47">
        <f t="shared" si="41"/>
        <v>44766.462115390226</v>
      </c>
      <c r="W302" s="67" t="s">
        <v>202</v>
      </c>
    </row>
    <row r="303" spans="1:23" s="46" customFormat="1" ht="12.95" customHeight="1" x14ac:dyDescent="0.2">
      <c r="A303" s="61" t="s">
        <v>198</v>
      </c>
      <c r="B303" s="62" t="s">
        <v>154</v>
      </c>
      <c r="C303" s="63">
        <v>59795.016161229927</v>
      </c>
      <c r="D303" s="64">
        <v>3.5199999999999999E-4</v>
      </c>
      <c r="E303" s="46">
        <f t="shared" si="37"/>
        <v>12962.88285198938</v>
      </c>
      <c r="F303" s="46">
        <f t="shared" si="33"/>
        <v>12963</v>
      </c>
      <c r="G303" s="46">
        <f t="shared" si="38"/>
        <v>-0.13857105007627979</v>
      </c>
      <c r="L303" s="46">
        <f t="shared" si="39"/>
        <v>-0.13857105007627979</v>
      </c>
      <c r="O303" s="46">
        <f t="shared" ca="1" si="40"/>
        <v>-0.13667542157158558</v>
      </c>
      <c r="Q303" s="47">
        <f t="shared" si="41"/>
        <v>44776.516161229927</v>
      </c>
      <c r="W303" s="67" t="s">
        <v>202</v>
      </c>
    </row>
    <row r="304" spans="1:23" s="46" customFormat="1" ht="12.95" customHeight="1" x14ac:dyDescent="0.2">
      <c r="A304" s="61" t="s">
        <v>198</v>
      </c>
      <c r="B304" s="62" t="s">
        <v>154</v>
      </c>
      <c r="C304" s="63">
        <v>59795.609044140205</v>
      </c>
      <c r="D304" s="64">
        <v>6.6600000000000003E-4</v>
      </c>
      <c r="E304" s="46">
        <f t="shared" si="37"/>
        <v>12963.384075393786</v>
      </c>
      <c r="F304" s="46">
        <f t="shared" si="33"/>
        <v>12963.5</v>
      </c>
      <c r="G304" s="46">
        <f t="shared" si="38"/>
        <v>-0.13712391979061067</v>
      </c>
      <c r="L304" s="46">
        <f t="shared" si="39"/>
        <v>-0.13712391979061067</v>
      </c>
      <c r="O304" s="46">
        <f t="shared" ca="1" si="40"/>
        <v>-0.13668505301142908</v>
      </c>
      <c r="Q304" s="47">
        <f t="shared" si="41"/>
        <v>44777.109044140205</v>
      </c>
      <c r="W304" s="67" t="s">
        <v>202</v>
      </c>
    </row>
    <row r="305" spans="1:17" s="46" customFormat="1" ht="12.95" customHeight="1" x14ac:dyDescent="0.2">
      <c r="A305" s="44" t="s">
        <v>201</v>
      </c>
      <c r="B305" s="45" t="s">
        <v>154</v>
      </c>
      <c r="C305" s="65">
        <v>59837.598700000002</v>
      </c>
      <c r="D305" s="66">
        <v>1E-4</v>
      </c>
      <c r="E305" s="46">
        <f t="shared" ref="E305" si="42">+(C305-C$7)/C$8</f>
        <v>12998.882144059666</v>
      </c>
      <c r="F305" s="46">
        <f t="shared" ref="F305" si="43">ROUND(2*E305,0)/2</f>
        <v>12999</v>
      </c>
      <c r="G305" s="46">
        <f t="shared" ref="G305" si="44">+C305-(C$7+F305*C$8)</f>
        <v>-0.13940843999444041</v>
      </c>
      <c r="L305" s="46">
        <f t="shared" ref="L305" si="45">+G305</f>
        <v>-0.13940843999444041</v>
      </c>
      <c r="O305" s="46">
        <f t="shared" ref="O305" ca="1" si="46">+C$11+C$12*$F305</f>
        <v>-0.13736888524031818</v>
      </c>
      <c r="Q305" s="47">
        <f t="shared" ref="Q305" si="47">+C305-15018.5</f>
        <v>44819.098700000002</v>
      </c>
    </row>
    <row r="306" spans="1:17" s="46" customFormat="1" ht="12.95" customHeight="1" x14ac:dyDescent="0.2">
      <c r="A306" s="5"/>
      <c r="C306" s="48"/>
      <c r="D306" s="48"/>
    </row>
    <row r="307" spans="1:17" s="46" customFormat="1" ht="12.95" customHeight="1" x14ac:dyDescent="0.2">
      <c r="A307" s="5"/>
      <c r="C307" s="48"/>
      <c r="D307" s="48"/>
    </row>
    <row r="308" spans="1:17" s="46" customFormat="1" ht="12.95" customHeight="1" x14ac:dyDescent="0.2">
      <c r="A308" s="5"/>
      <c r="C308" s="48"/>
      <c r="D308" s="48"/>
    </row>
    <row r="309" spans="1:17" s="46" customFormat="1" ht="12.95" customHeight="1" x14ac:dyDescent="0.2">
      <c r="A309" s="5"/>
      <c r="C309" s="48"/>
      <c r="D309" s="48"/>
    </row>
    <row r="310" spans="1:17" s="46" customFormat="1" ht="12.95" customHeight="1" x14ac:dyDescent="0.2">
      <c r="A310" s="5"/>
      <c r="C310" s="48"/>
      <c r="D310" s="48"/>
    </row>
    <row r="311" spans="1:17" s="46" customFormat="1" ht="12.95" customHeight="1" x14ac:dyDescent="0.2">
      <c r="A311" s="5"/>
      <c r="C311" s="48"/>
      <c r="D311" s="48"/>
    </row>
    <row r="312" spans="1:17" s="46" customFormat="1" ht="12.95" customHeight="1" x14ac:dyDescent="0.2">
      <c r="A312" s="5"/>
      <c r="C312" s="48"/>
      <c r="D312" s="48"/>
    </row>
    <row r="313" spans="1:17" s="46" customFormat="1" ht="12.95" customHeight="1" x14ac:dyDescent="0.2">
      <c r="A313" s="5"/>
      <c r="C313" s="48"/>
      <c r="D313" s="48"/>
    </row>
    <row r="314" spans="1:17" s="46" customFormat="1" ht="12.95" customHeight="1" x14ac:dyDescent="0.2">
      <c r="A314" s="5"/>
      <c r="C314" s="48"/>
      <c r="D314" s="48"/>
    </row>
    <row r="315" spans="1:17" s="46" customFormat="1" ht="12.95" customHeight="1" x14ac:dyDescent="0.2">
      <c r="A315" s="5"/>
      <c r="C315" s="48"/>
      <c r="D315" s="48"/>
    </row>
    <row r="316" spans="1:17" s="46" customFormat="1" ht="12.95" customHeight="1" x14ac:dyDescent="0.2">
      <c r="A316" s="5"/>
      <c r="C316" s="48"/>
      <c r="D316" s="48"/>
    </row>
    <row r="317" spans="1:17" s="46" customFormat="1" ht="12.95" customHeight="1" x14ac:dyDescent="0.2">
      <c r="A317" s="5"/>
      <c r="C317" s="48"/>
      <c r="D317" s="48"/>
    </row>
    <row r="318" spans="1:17" s="46" customFormat="1" ht="12.95" customHeight="1" x14ac:dyDescent="0.2">
      <c r="A318" s="5"/>
      <c r="C318" s="48"/>
      <c r="D318" s="48"/>
    </row>
    <row r="319" spans="1:17" s="46" customFormat="1" ht="12.95" customHeight="1" x14ac:dyDescent="0.2">
      <c r="A319" s="5"/>
      <c r="C319" s="48"/>
      <c r="D319" s="48"/>
    </row>
    <row r="320" spans="1:17" s="46" customFormat="1" ht="12.95" customHeight="1" x14ac:dyDescent="0.2">
      <c r="A320" s="5"/>
      <c r="C320" s="48"/>
      <c r="D320" s="48"/>
    </row>
    <row r="321" spans="1:4" s="46" customFormat="1" ht="12.95" customHeight="1" x14ac:dyDescent="0.2">
      <c r="A321" s="5"/>
      <c r="C321" s="48"/>
      <c r="D321" s="48"/>
    </row>
    <row r="322" spans="1:4" s="46" customFormat="1" ht="12.95" customHeight="1" x14ac:dyDescent="0.2">
      <c r="A322" s="5"/>
      <c r="C322" s="48"/>
      <c r="D322" s="48"/>
    </row>
    <row r="323" spans="1:4" s="46" customFormat="1" ht="12.95" customHeight="1" x14ac:dyDescent="0.2">
      <c r="A323" s="5"/>
      <c r="C323" s="48"/>
      <c r="D323" s="48"/>
    </row>
    <row r="324" spans="1:4" s="46" customFormat="1" ht="12.95" customHeight="1" x14ac:dyDescent="0.2">
      <c r="A324" s="5"/>
      <c r="C324" s="48"/>
      <c r="D324" s="48"/>
    </row>
    <row r="325" spans="1:4" s="46" customFormat="1" ht="12.95" customHeight="1" x14ac:dyDescent="0.2">
      <c r="A325" s="5"/>
      <c r="C325" s="48"/>
      <c r="D325" s="48"/>
    </row>
    <row r="326" spans="1:4" s="46" customFormat="1" ht="12.95" customHeight="1" x14ac:dyDescent="0.2">
      <c r="A326" s="5"/>
      <c r="C326" s="48"/>
      <c r="D326" s="48"/>
    </row>
    <row r="327" spans="1:4" s="46" customFormat="1" ht="12.95" customHeight="1" x14ac:dyDescent="0.2">
      <c r="A327" s="5"/>
      <c r="C327" s="48"/>
      <c r="D327" s="48"/>
    </row>
    <row r="328" spans="1:4" s="46" customFormat="1" ht="12.95" customHeight="1" x14ac:dyDescent="0.2">
      <c r="A328" s="5"/>
      <c r="C328" s="48"/>
      <c r="D328" s="48"/>
    </row>
    <row r="329" spans="1:4" s="46" customFormat="1" ht="12.95" customHeight="1" x14ac:dyDescent="0.2">
      <c r="A329" s="5"/>
      <c r="C329" s="48"/>
      <c r="D329" s="48"/>
    </row>
    <row r="330" spans="1:4" s="46" customFormat="1" ht="12.95" customHeight="1" x14ac:dyDescent="0.2">
      <c r="A330" s="5"/>
      <c r="C330" s="48"/>
      <c r="D330" s="48"/>
    </row>
    <row r="331" spans="1:4" s="46" customFormat="1" ht="12.95" customHeight="1" x14ac:dyDescent="0.2">
      <c r="A331" s="5"/>
      <c r="C331" s="48"/>
      <c r="D331" s="48"/>
    </row>
    <row r="332" spans="1:4" s="46" customFormat="1" ht="12.95" customHeight="1" x14ac:dyDescent="0.2">
      <c r="A332" s="5"/>
      <c r="C332" s="48"/>
      <c r="D332" s="48"/>
    </row>
    <row r="333" spans="1:4" s="46" customFormat="1" ht="12.95" customHeight="1" x14ac:dyDescent="0.2">
      <c r="A333" s="5"/>
      <c r="C333" s="48"/>
      <c r="D333" s="48"/>
    </row>
    <row r="334" spans="1:4" s="46" customFormat="1" ht="12.95" customHeight="1" x14ac:dyDescent="0.2">
      <c r="A334" s="5"/>
      <c r="C334" s="48"/>
      <c r="D334" s="48"/>
    </row>
    <row r="335" spans="1:4" s="46" customFormat="1" ht="12.95" customHeight="1" x14ac:dyDescent="0.2">
      <c r="A335" s="5"/>
      <c r="C335" s="48"/>
      <c r="D335" s="48"/>
    </row>
    <row r="336" spans="1:4" s="46" customFormat="1" ht="12.95" customHeight="1" x14ac:dyDescent="0.2">
      <c r="A336" s="5"/>
      <c r="C336" s="48"/>
      <c r="D336" s="48"/>
    </row>
    <row r="337" spans="1:4" s="46" customFormat="1" ht="12.95" customHeight="1" x14ac:dyDescent="0.2">
      <c r="A337" s="5"/>
      <c r="C337" s="48"/>
      <c r="D337" s="48"/>
    </row>
    <row r="338" spans="1:4" s="46" customFormat="1" ht="12.95" customHeight="1" x14ac:dyDescent="0.2">
      <c r="A338" s="5"/>
      <c r="C338" s="48"/>
      <c r="D338" s="48"/>
    </row>
    <row r="339" spans="1:4" s="46" customFormat="1" ht="12.95" customHeight="1" x14ac:dyDescent="0.2">
      <c r="A339" s="5"/>
      <c r="C339" s="48"/>
      <c r="D339" s="48"/>
    </row>
    <row r="340" spans="1:4" s="46" customFormat="1" ht="12.95" customHeight="1" x14ac:dyDescent="0.2">
      <c r="A340" s="5"/>
      <c r="C340" s="48"/>
      <c r="D340" s="48"/>
    </row>
    <row r="341" spans="1:4" s="46" customFormat="1" ht="12.95" customHeight="1" x14ac:dyDescent="0.2">
      <c r="A341" s="5"/>
      <c r="C341" s="48"/>
      <c r="D341" s="48"/>
    </row>
    <row r="342" spans="1:4" s="46" customFormat="1" ht="12.95" customHeight="1" x14ac:dyDescent="0.2">
      <c r="A342" s="5"/>
      <c r="C342" s="48"/>
      <c r="D342" s="48"/>
    </row>
    <row r="343" spans="1:4" s="46" customFormat="1" ht="12.95" customHeight="1" x14ac:dyDescent="0.2">
      <c r="A343" s="5"/>
      <c r="C343" s="48"/>
      <c r="D343" s="48"/>
    </row>
    <row r="344" spans="1:4" s="46" customFormat="1" ht="12.95" customHeight="1" x14ac:dyDescent="0.2">
      <c r="A344" s="5"/>
      <c r="C344" s="48"/>
      <c r="D344" s="48"/>
    </row>
    <row r="345" spans="1:4" s="46" customFormat="1" ht="12.95" customHeight="1" x14ac:dyDescent="0.2">
      <c r="A345" s="5"/>
      <c r="C345" s="48"/>
      <c r="D345" s="48"/>
    </row>
    <row r="346" spans="1:4" s="46" customFormat="1" ht="12.95" customHeight="1" x14ac:dyDescent="0.2">
      <c r="A346" s="5"/>
      <c r="C346" s="48"/>
      <c r="D346" s="48"/>
    </row>
    <row r="347" spans="1:4" s="46" customFormat="1" ht="12.95" customHeight="1" x14ac:dyDescent="0.2">
      <c r="A347" s="5"/>
      <c r="C347" s="48"/>
      <c r="D347" s="48"/>
    </row>
    <row r="348" spans="1:4" s="46" customFormat="1" ht="12.95" customHeight="1" x14ac:dyDescent="0.2">
      <c r="A348" s="5"/>
      <c r="C348" s="48"/>
      <c r="D348" s="48"/>
    </row>
    <row r="349" spans="1:4" s="46" customFormat="1" ht="12.95" customHeight="1" x14ac:dyDescent="0.2">
      <c r="A349" s="5"/>
      <c r="C349" s="48"/>
      <c r="D349" s="48"/>
    </row>
    <row r="350" spans="1:4" s="46" customFormat="1" ht="12.95" customHeight="1" x14ac:dyDescent="0.2">
      <c r="A350" s="5"/>
      <c r="C350" s="48"/>
      <c r="D350" s="48"/>
    </row>
    <row r="351" spans="1:4" s="46" customFormat="1" ht="12.95" customHeight="1" x14ac:dyDescent="0.2">
      <c r="A351" s="5"/>
      <c r="C351" s="48"/>
      <c r="D351" s="48"/>
    </row>
    <row r="352" spans="1:4" s="46" customFormat="1" ht="12.95" customHeight="1" x14ac:dyDescent="0.2">
      <c r="A352" s="5"/>
      <c r="C352" s="48"/>
      <c r="D352" s="48"/>
    </row>
    <row r="353" spans="1:4" s="46" customFormat="1" ht="12.95" customHeight="1" x14ac:dyDescent="0.2">
      <c r="A353" s="5"/>
      <c r="C353" s="48"/>
      <c r="D353" s="48"/>
    </row>
    <row r="354" spans="1:4" s="46" customFormat="1" ht="12.95" customHeight="1" x14ac:dyDescent="0.2">
      <c r="A354" s="5"/>
      <c r="C354" s="48"/>
      <c r="D354" s="48"/>
    </row>
    <row r="355" spans="1:4" s="46" customFormat="1" ht="12.95" customHeight="1" x14ac:dyDescent="0.2">
      <c r="A355" s="5"/>
      <c r="C355" s="48"/>
      <c r="D355" s="48"/>
    </row>
    <row r="356" spans="1:4" s="46" customFormat="1" ht="12.95" customHeight="1" x14ac:dyDescent="0.2">
      <c r="A356" s="5"/>
      <c r="C356" s="48"/>
      <c r="D356" s="48"/>
    </row>
    <row r="357" spans="1:4" s="46" customFormat="1" ht="12.95" customHeight="1" x14ac:dyDescent="0.2">
      <c r="A357" s="5"/>
      <c r="C357" s="48"/>
      <c r="D357" s="48"/>
    </row>
    <row r="358" spans="1:4" s="46" customFormat="1" ht="12.95" customHeight="1" x14ac:dyDescent="0.2">
      <c r="A358" s="5"/>
      <c r="C358" s="48"/>
      <c r="D358" s="48"/>
    </row>
    <row r="359" spans="1:4" s="46" customFormat="1" ht="12.95" customHeight="1" x14ac:dyDescent="0.2">
      <c r="A359" s="5"/>
      <c r="C359" s="48"/>
      <c r="D359" s="48"/>
    </row>
    <row r="360" spans="1:4" s="46" customFormat="1" ht="12.95" customHeight="1" x14ac:dyDescent="0.2">
      <c r="A360" s="5"/>
      <c r="C360" s="48"/>
      <c r="D360" s="48"/>
    </row>
    <row r="361" spans="1:4" s="46" customFormat="1" ht="12.95" customHeight="1" x14ac:dyDescent="0.2">
      <c r="A361" s="5"/>
      <c r="C361" s="48"/>
      <c r="D361" s="48"/>
    </row>
    <row r="362" spans="1:4" s="46" customFormat="1" ht="12.95" customHeight="1" x14ac:dyDescent="0.2">
      <c r="A362" s="5"/>
      <c r="C362" s="48"/>
      <c r="D362" s="48"/>
    </row>
    <row r="363" spans="1:4" s="46" customFormat="1" ht="12.95" customHeight="1" x14ac:dyDescent="0.2">
      <c r="A363" s="5"/>
      <c r="C363" s="48"/>
      <c r="D363" s="48"/>
    </row>
    <row r="364" spans="1:4" s="46" customFormat="1" ht="12.95" customHeight="1" x14ac:dyDescent="0.2">
      <c r="A364" s="5"/>
      <c r="C364" s="48"/>
      <c r="D364" s="48"/>
    </row>
    <row r="365" spans="1:4" s="46" customFormat="1" ht="12.95" customHeight="1" x14ac:dyDescent="0.2">
      <c r="A365" s="5"/>
      <c r="C365" s="48"/>
      <c r="D365" s="48"/>
    </row>
    <row r="366" spans="1:4" s="46" customFormat="1" ht="12.95" customHeight="1" x14ac:dyDescent="0.2">
      <c r="A366" s="5"/>
      <c r="C366" s="48"/>
      <c r="D366" s="48"/>
    </row>
    <row r="367" spans="1:4" s="46" customFormat="1" ht="12.95" customHeight="1" x14ac:dyDescent="0.2">
      <c r="A367" s="5"/>
      <c r="C367" s="48"/>
      <c r="D367" s="48"/>
    </row>
    <row r="368" spans="1:4" s="46" customFormat="1" ht="12.95" customHeight="1" x14ac:dyDescent="0.2">
      <c r="A368" s="5"/>
      <c r="C368" s="48"/>
      <c r="D368" s="48"/>
    </row>
    <row r="369" spans="1:4" s="46" customFormat="1" ht="12.95" customHeight="1" x14ac:dyDescent="0.2">
      <c r="A369" s="5"/>
      <c r="C369" s="48"/>
      <c r="D369" s="48"/>
    </row>
    <row r="370" spans="1:4" s="46" customFormat="1" ht="12.95" customHeight="1" x14ac:dyDescent="0.2">
      <c r="A370" s="5"/>
      <c r="C370" s="48"/>
      <c r="D370" s="48"/>
    </row>
    <row r="371" spans="1:4" s="46" customFormat="1" ht="12.95" customHeight="1" x14ac:dyDescent="0.2">
      <c r="A371" s="5"/>
      <c r="C371" s="48"/>
      <c r="D371" s="48"/>
    </row>
    <row r="372" spans="1:4" s="46" customFormat="1" ht="12.95" customHeight="1" x14ac:dyDescent="0.2">
      <c r="A372" s="5"/>
      <c r="C372" s="48"/>
      <c r="D372" s="48"/>
    </row>
    <row r="373" spans="1:4" s="46" customFormat="1" ht="12.95" customHeight="1" x14ac:dyDescent="0.2">
      <c r="A373" s="5"/>
      <c r="C373" s="48"/>
      <c r="D373" s="48"/>
    </row>
    <row r="374" spans="1:4" s="46" customFormat="1" ht="12.95" customHeight="1" x14ac:dyDescent="0.2">
      <c r="A374" s="5"/>
      <c r="C374" s="48"/>
      <c r="D374" s="48"/>
    </row>
    <row r="375" spans="1:4" s="46" customFormat="1" ht="12.95" customHeight="1" x14ac:dyDescent="0.2">
      <c r="A375" s="5"/>
      <c r="C375" s="48"/>
      <c r="D375" s="48"/>
    </row>
    <row r="376" spans="1:4" s="46" customFormat="1" ht="12.95" customHeight="1" x14ac:dyDescent="0.2">
      <c r="A376" s="5"/>
      <c r="C376" s="48"/>
      <c r="D376" s="48"/>
    </row>
    <row r="377" spans="1:4" s="46" customFormat="1" ht="12.95" customHeight="1" x14ac:dyDescent="0.2">
      <c r="A377" s="5"/>
      <c r="C377" s="48"/>
      <c r="D377" s="48"/>
    </row>
    <row r="378" spans="1:4" s="46" customFormat="1" ht="12.95" customHeight="1" x14ac:dyDescent="0.2">
      <c r="A378" s="5"/>
      <c r="C378" s="48"/>
      <c r="D378" s="48"/>
    </row>
    <row r="379" spans="1:4" s="46" customFormat="1" ht="12.95" customHeight="1" x14ac:dyDescent="0.2">
      <c r="A379" s="5"/>
      <c r="C379" s="48"/>
      <c r="D379" s="48"/>
    </row>
    <row r="380" spans="1:4" s="46" customFormat="1" ht="12.95" customHeight="1" x14ac:dyDescent="0.2">
      <c r="A380" s="5"/>
      <c r="C380" s="48"/>
      <c r="D380" s="48"/>
    </row>
    <row r="381" spans="1:4" s="46" customFormat="1" ht="12.95" customHeight="1" x14ac:dyDescent="0.2">
      <c r="A381" s="5"/>
      <c r="C381" s="48"/>
      <c r="D381" s="48"/>
    </row>
    <row r="382" spans="1:4" s="46" customFormat="1" ht="12.95" customHeight="1" x14ac:dyDescent="0.2">
      <c r="A382" s="5"/>
      <c r="C382" s="48"/>
      <c r="D382" s="48"/>
    </row>
    <row r="383" spans="1:4" s="46" customFormat="1" ht="12.95" customHeight="1" x14ac:dyDescent="0.2">
      <c r="A383" s="5"/>
      <c r="C383" s="48"/>
      <c r="D383" s="48"/>
    </row>
    <row r="384" spans="1:4" s="46" customFormat="1" ht="12.95" customHeight="1" x14ac:dyDescent="0.2">
      <c r="A384" s="5"/>
      <c r="C384" s="48"/>
      <c r="D384" s="48"/>
    </row>
    <row r="385" spans="1:4" s="46" customFormat="1" ht="12.95" customHeight="1" x14ac:dyDescent="0.2">
      <c r="A385" s="5"/>
      <c r="C385" s="48"/>
      <c r="D385" s="48"/>
    </row>
    <row r="386" spans="1:4" s="46" customFormat="1" ht="12.95" customHeight="1" x14ac:dyDescent="0.2">
      <c r="A386" s="5"/>
      <c r="C386" s="48"/>
      <c r="D386" s="48"/>
    </row>
    <row r="387" spans="1:4" s="46" customFormat="1" ht="12.95" customHeight="1" x14ac:dyDescent="0.2">
      <c r="A387" s="5"/>
      <c r="C387" s="48"/>
      <c r="D387" s="48"/>
    </row>
    <row r="388" spans="1:4" s="46" customFormat="1" ht="12.95" customHeight="1" x14ac:dyDescent="0.2">
      <c r="A388" s="5"/>
      <c r="C388" s="48"/>
      <c r="D388" s="48"/>
    </row>
    <row r="389" spans="1:4" s="46" customFormat="1" ht="12.95" customHeight="1" x14ac:dyDescent="0.2">
      <c r="A389" s="5"/>
      <c r="C389" s="48"/>
      <c r="D389" s="48"/>
    </row>
    <row r="390" spans="1:4" s="46" customFormat="1" ht="12.95" customHeight="1" x14ac:dyDescent="0.2">
      <c r="A390" s="5"/>
      <c r="C390" s="48"/>
      <c r="D390" s="48"/>
    </row>
    <row r="391" spans="1:4" s="46" customFormat="1" ht="12.95" customHeight="1" x14ac:dyDescent="0.2">
      <c r="A391" s="5"/>
      <c r="C391" s="48"/>
      <c r="D391" s="48"/>
    </row>
    <row r="392" spans="1:4" s="46" customFormat="1" ht="12.95" customHeight="1" x14ac:dyDescent="0.2">
      <c r="A392" s="5"/>
      <c r="C392" s="48"/>
      <c r="D392" s="48"/>
    </row>
    <row r="393" spans="1:4" s="46" customFormat="1" ht="12.95" customHeight="1" x14ac:dyDescent="0.2">
      <c r="A393" s="5"/>
      <c r="C393" s="48"/>
      <c r="D393" s="48"/>
    </row>
    <row r="394" spans="1:4" s="46" customFormat="1" ht="12.95" customHeight="1" x14ac:dyDescent="0.2">
      <c r="A394" s="5"/>
      <c r="C394" s="48"/>
      <c r="D394" s="48"/>
    </row>
    <row r="395" spans="1:4" s="46" customFormat="1" ht="12.95" customHeight="1" x14ac:dyDescent="0.2">
      <c r="A395" s="5"/>
      <c r="C395" s="48"/>
      <c r="D395" s="48"/>
    </row>
    <row r="396" spans="1:4" s="46" customFormat="1" ht="12.95" customHeight="1" x14ac:dyDescent="0.2">
      <c r="A396" s="5"/>
      <c r="C396" s="48"/>
      <c r="D396" s="48"/>
    </row>
    <row r="397" spans="1:4" s="46" customFormat="1" ht="12.95" customHeight="1" x14ac:dyDescent="0.2">
      <c r="A397" s="5"/>
      <c r="C397" s="48"/>
      <c r="D397" s="48"/>
    </row>
    <row r="398" spans="1:4" s="46" customFormat="1" ht="12.95" customHeight="1" x14ac:dyDescent="0.2">
      <c r="A398" s="5"/>
      <c r="C398" s="48"/>
      <c r="D398" s="48"/>
    </row>
    <row r="399" spans="1:4" s="46" customFormat="1" ht="12.95" customHeight="1" x14ac:dyDescent="0.2">
      <c r="A399" s="5"/>
      <c r="C399" s="48"/>
      <c r="D399" s="48"/>
    </row>
    <row r="400" spans="1:4" s="46" customFormat="1" ht="12.95" customHeight="1" x14ac:dyDescent="0.2">
      <c r="A400" s="5"/>
      <c r="C400" s="48"/>
      <c r="D400" s="48"/>
    </row>
    <row r="401" spans="1:4" s="46" customFormat="1" ht="12.95" customHeight="1" x14ac:dyDescent="0.2">
      <c r="A401" s="5"/>
      <c r="C401" s="48"/>
      <c r="D401" s="48"/>
    </row>
    <row r="402" spans="1:4" s="46" customFormat="1" ht="12.95" customHeight="1" x14ac:dyDescent="0.2">
      <c r="A402" s="5"/>
      <c r="C402" s="48"/>
      <c r="D402" s="48"/>
    </row>
    <row r="403" spans="1:4" s="46" customFormat="1" ht="12.95" customHeight="1" x14ac:dyDescent="0.2">
      <c r="A403" s="5"/>
      <c r="C403" s="48"/>
      <c r="D403" s="48"/>
    </row>
    <row r="404" spans="1:4" s="46" customFormat="1" ht="12.95" customHeight="1" x14ac:dyDescent="0.2">
      <c r="A404" s="5"/>
      <c r="C404" s="48"/>
      <c r="D404" s="48"/>
    </row>
    <row r="405" spans="1:4" s="46" customFormat="1" ht="12.95" customHeight="1" x14ac:dyDescent="0.2">
      <c r="A405" s="5"/>
      <c r="C405" s="48"/>
      <c r="D405" s="48"/>
    </row>
    <row r="406" spans="1:4" s="46" customFormat="1" ht="12.95" customHeight="1" x14ac:dyDescent="0.2">
      <c r="A406" s="5"/>
      <c r="C406" s="48"/>
      <c r="D406" s="48"/>
    </row>
    <row r="407" spans="1:4" s="46" customFormat="1" ht="12.95" customHeight="1" x14ac:dyDescent="0.2">
      <c r="A407" s="5"/>
      <c r="C407" s="48"/>
      <c r="D407" s="48"/>
    </row>
    <row r="408" spans="1:4" s="46" customFormat="1" ht="12.95" customHeight="1" x14ac:dyDescent="0.2">
      <c r="A408" s="5"/>
      <c r="C408" s="48"/>
      <c r="D408" s="48"/>
    </row>
    <row r="409" spans="1:4" s="46" customFormat="1" ht="12.95" customHeight="1" x14ac:dyDescent="0.2">
      <c r="A409" s="5"/>
      <c r="C409" s="48"/>
      <c r="D409" s="48"/>
    </row>
    <row r="410" spans="1:4" s="46" customFormat="1" ht="12.95" customHeight="1" x14ac:dyDescent="0.2">
      <c r="A410" s="5"/>
      <c r="C410" s="48"/>
      <c r="D410" s="48"/>
    </row>
    <row r="411" spans="1:4" s="46" customFormat="1" ht="12.95" customHeight="1" x14ac:dyDescent="0.2">
      <c r="A411" s="5"/>
      <c r="C411" s="48"/>
      <c r="D411" s="48"/>
    </row>
    <row r="412" spans="1:4" s="46" customFormat="1" ht="12.95" customHeight="1" x14ac:dyDescent="0.2">
      <c r="A412" s="5"/>
      <c r="C412" s="48"/>
      <c r="D412" s="48"/>
    </row>
    <row r="413" spans="1:4" s="46" customFormat="1" ht="12.95" customHeight="1" x14ac:dyDescent="0.2">
      <c r="A413" s="5"/>
      <c r="C413" s="48"/>
      <c r="D413" s="48"/>
    </row>
    <row r="414" spans="1:4" s="46" customFormat="1" ht="12.95" customHeight="1" x14ac:dyDescent="0.2">
      <c r="A414" s="5"/>
      <c r="C414" s="48"/>
      <c r="D414" s="48"/>
    </row>
    <row r="415" spans="1:4" s="46" customFormat="1" ht="12.95" customHeight="1" x14ac:dyDescent="0.2">
      <c r="A415" s="5"/>
      <c r="C415" s="48"/>
      <c r="D415" s="48"/>
    </row>
    <row r="416" spans="1:4" s="46" customFormat="1" ht="12.95" customHeight="1" x14ac:dyDescent="0.2">
      <c r="A416" s="5"/>
      <c r="C416" s="48"/>
      <c r="D416" s="48"/>
    </row>
    <row r="417" spans="1:4" s="46" customFormat="1" ht="12.95" customHeight="1" x14ac:dyDescent="0.2">
      <c r="A417" s="5"/>
      <c r="C417" s="48"/>
      <c r="D417" s="48"/>
    </row>
    <row r="418" spans="1:4" s="46" customFormat="1" ht="12.95" customHeight="1" x14ac:dyDescent="0.2">
      <c r="A418" s="5"/>
      <c r="C418" s="48"/>
      <c r="D418" s="48"/>
    </row>
    <row r="419" spans="1:4" s="46" customFormat="1" ht="12.95" customHeight="1" x14ac:dyDescent="0.2">
      <c r="A419" s="5"/>
      <c r="C419" s="48"/>
      <c r="D419" s="48"/>
    </row>
    <row r="420" spans="1:4" s="46" customFormat="1" ht="12.95" customHeight="1" x14ac:dyDescent="0.2">
      <c r="A420" s="5"/>
      <c r="C420" s="48"/>
      <c r="D420" s="48"/>
    </row>
    <row r="421" spans="1:4" s="46" customFormat="1" ht="12.95" customHeight="1" x14ac:dyDescent="0.2">
      <c r="A421" s="5"/>
      <c r="C421" s="48"/>
      <c r="D421" s="48"/>
    </row>
    <row r="422" spans="1:4" s="46" customFormat="1" ht="12.95" customHeight="1" x14ac:dyDescent="0.2">
      <c r="A422" s="5"/>
      <c r="C422" s="48"/>
      <c r="D422" s="48"/>
    </row>
    <row r="423" spans="1:4" s="46" customFormat="1" ht="12.95" customHeight="1" x14ac:dyDescent="0.2">
      <c r="A423" s="5"/>
      <c r="C423" s="48"/>
      <c r="D423" s="48"/>
    </row>
    <row r="424" spans="1:4" s="46" customFormat="1" ht="12.95" customHeight="1" x14ac:dyDescent="0.2">
      <c r="A424" s="5"/>
      <c r="C424" s="48"/>
      <c r="D424" s="48"/>
    </row>
    <row r="425" spans="1:4" s="46" customFormat="1" ht="12.95" customHeight="1" x14ac:dyDescent="0.2">
      <c r="A425" s="5"/>
      <c r="C425" s="48"/>
      <c r="D425" s="48"/>
    </row>
    <row r="426" spans="1:4" s="46" customFormat="1" ht="12.95" customHeight="1" x14ac:dyDescent="0.2">
      <c r="A426" s="5"/>
      <c r="C426" s="48"/>
      <c r="D426" s="48"/>
    </row>
    <row r="427" spans="1:4" s="46" customFormat="1" ht="12.95" customHeight="1" x14ac:dyDescent="0.2">
      <c r="A427" s="5"/>
      <c r="C427" s="48"/>
      <c r="D427" s="48"/>
    </row>
    <row r="428" spans="1:4" s="46" customFormat="1" ht="12.95" customHeight="1" x14ac:dyDescent="0.2">
      <c r="A428" s="5"/>
      <c r="C428" s="48"/>
      <c r="D428" s="48"/>
    </row>
    <row r="429" spans="1:4" s="46" customFormat="1" ht="12.95" customHeight="1" x14ac:dyDescent="0.2">
      <c r="A429" s="5"/>
      <c r="C429" s="48"/>
      <c r="D429" s="48"/>
    </row>
    <row r="430" spans="1:4" s="46" customFormat="1" ht="12.95" customHeight="1" x14ac:dyDescent="0.2">
      <c r="A430" s="5"/>
      <c r="C430" s="48"/>
      <c r="D430" s="48"/>
    </row>
    <row r="431" spans="1:4" s="46" customFormat="1" ht="12.95" customHeight="1" x14ac:dyDescent="0.2">
      <c r="A431" s="5"/>
      <c r="C431" s="48"/>
      <c r="D431" s="48"/>
    </row>
    <row r="432" spans="1:4" s="46" customFormat="1" ht="12.95" customHeight="1" x14ac:dyDescent="0.2">
      <c r="A432" s="5"/>
      <c r="C432" s="48"/>
      <c r="D432" s="48"/>
    </row>
    <row r="433" spans="1:4" s="46" customFormat="1" ht="12.95" customHeight="1" x14ac:dyDescent="0.2">
      <c r="A433" s="5"/>
      <c r="C433" s="48"/>
      <c r="D433" s="48"/>
    </row>
    <row r="434" spans="1:4" s="46" customFormat="1" ht="12.95" customHeight="1" x14ac:dyDescent="0.2">
      <c r="A434" s="5"/>
      <c r="C434" s="48"/>
      <c r="D434" s="48"/>
    </row>
    <row r="435" spans="1:4" s="46" customFormat="1" ht="12.95" customHeight="1" x14ac:dyDescent="0.2">
      <c r="A435" s="5"/>
      <c r="C435" s="48"/>
      <c r="D435" s="48"/>
    </row>
    <row r="436" spans="1:4" s="46" customFormat="1" ht="12.95" customHeight="1" x14ac:dyDescent="0.2">
      <c r="A436" s="5"/>
      <c r="C436" s="48"/>
      <c r="D436" s="48"/>
    </row>
    <row r="437" spans="1:4" s="46" customFormat="1" ht="12.95" customHeight="1" x14ac:dyDescent="0.2">
      <c r="A437" s="5"/>
      <c r="C437" s="48"/>
      <c r="D437" s="48"/>
    </row>
    <row r="438" spans="1:4" s="46" customFormat="1" ht="12.95" customHeight="1" x14ac:dyDescent="0.2">
      <c r="A438" s="5"/>
      <c r="C438" s="48"/>
      <c r="D438" s="48"/>
    </row>
    <row r="439" spans="1:4" s="46" customFormat="1" ht="12.95" customHeight="1" x14ac:dyDescent="0.2">
      <c r="A439" s="5"/>
      <c r="C439" s="48"/>
      <c r="D439" s="48"/>
    </row>
    <row r="440" spans="1:4" s="46" customFormat="1" ht="12.95" customHeight="1" x14ac:dyDescent="0.2">
      <c r="A440" s="5"/>
      <c r="C440" s="48"/>
      <c r="D440" s="48"/>
    </row>
    <row r="441" spans="1:4" s="46" customFormat="1" ht="12.95" customHeight="1" x14ac:dyDescent="0.2">
      <c r="A441" s="5"/>
      <c r="C441" s="48"/>
      <c r="D441" s="48"/>
    </row>
    <row r="442" spans="1:4" s="46" customFormat="1" ht="12.95" customHeight="1" x14ac:dyDescent="0.2">
      <c r="A442" s="5"/>
      <c r="C442" s="48"/>
      <c r="D442" s="48"/>
    </row>
    <row r="443" spans="1:4" s="46" customFormat="1" ht="12.95" customHeight="1" x14ac:dyDescent="0.2">
      <c r="A443" s="5"/>
      <c r="C443" s="48"/>
      <c r="D443" s="48"/>
    </row>
    <row r="444" spans="1:4" s="46" customFormat="1" ht="12.95" customHeight="1" x14ac:dyDescent="0.2">
      <c r="A444" s="5"/>
      <c r="C444" s="48"/>
      <c r="D444" s="48"/>
    </row>
    <row r="445" spans="1:4" s="46" customFormat="1" ht="12.95" customHeight="1" x14ac:dyDescent="0.2">
      <c r="A445" s="5"/>
      <c r="C445" s="48"/>
      <c r="D445" s="48"/>
    </row>
    <row r="446" spans="1:4" s="46" customFormat="1" ht="12.95" customHeight="1" x14ac:dyDescent="0.2">
      <c r="A446" s="5"/>
      <c r="C446" s="48"/>
      <c r="D446" s="48"/>
    </row>
    <row r="447" spans="1:4" s="46" customFormat="1" ht="12.95" customHeight="1" x14ac:dyDescent="0.2">
      <c r="A447" s="5"/>
      <c r="C447" s="48"/>
      <c r="D447" s="48"/>
    </row>
    <row r="448" spans="1:4" s="46" customFormat="1" ht="12.95" customHeight="1" x14ac:dyDescent="0.2">
      <c r="A448" s="5"/>
      <c r="C448" s="48"/>
      <c r="D448" s="48"/>
    </row>
    <row r="449" spans="1:4" s="46" customFormat="1" ht="12.95" customHeight="1" x14ac:dyDescent="0.2">
      <c r="A449" s="5"/>
      <c r="C449" s="48"/>
      <c r="D449" s="48"/>
    </row>
    <row r="450" spans="1:4" s="46" customFormat="1" ht="12.95" customHeight="1" x14ac:dyDescent="0.2">
      <c r="A450" s="5"/>
      <c r="C450" s="48"/>
      <c r="D450" s="48"/>
    </row>
    <row r="451" spans="1:4" s="46" customFormat="1" ht="12.95" customHeight="1" x14ac:dyDescent="0.2">
      <c r="A451" s="5"/>
      <c r="C451" s="48"/>
      <c r="D451" s="48"/>
    </row>
    <row r="452" spans="1:4" s="46" customFormat="1" ht="12.95" customHeight="1" x14ac:dyDescent="0.2">
      <c r="A452" s="5"/>
      <c r="C452" s="48"/>
      <c r="D452" s="48"/>
    </row>
    <row r="453" spans="1:4" s="46" customFormat="1" ht="12.95" customHeight="1" x14ac:dyDescent="0.2">
      <c r="A453" s="5"/>
      <c r="C453" s="48"/>
      <c r="D453" s="48"/>
    </row>
    <row r="454" spans="1:4" s="46" customFormat="1" ht="12.95" customHeight="1" x14ac:dyDescent="0.2">
      <c r="A454" s="5"/>
      <c r="C454" s="48"/>
      <c r="D454" s="48"/>
    </row>
    <row r="455" spans="1:4" s="46" customFormat="1" ht="12.95" customHeight="1" x14ac:dyDescent="0.2">
      <c r="A455" s="5"/>
      <c r="C455" s="48"/>
      <c r="D455" s="48"/>
    </row>
    <row r="456" spans="1:4" s="46" customFormat="1" ht="12.95" customHeight="1" x14ac:dyDescent="0.2">
      <c r="A456" s="5"/>
      <c r="C456" s="48"/>
      <c r="D456" s="48"/>
    </row>
    <row r="457" spans="1:4" s="46" customFormat="1" ht="12.95" customHeight="1" x14ac:dyDescent="0.2">
      <c r="A457" s="5"/>
      <c r="C457" s="48"/>
      <c r="D457" s="48"/>
    </row>
    <row r="458" spans="1:4" s="46" customFormat="1" ht="12.95" customHeight="1" x14ac:dyDescent="0.2">
      <c r="A458" s="5"/>
      <c r="C458" s="48"/>
      <c r="D458" s="48"/>
    </row>
    <row r="459" spans="1:4" s="46" customFormat="1" ht="12.95" customHeight="1" x14ac:dyDescent="0.2">
      <c r="A459" s="5"/>
      <c r="C459" s="48"/>
      <c r="D459" s="48"/>
    </row>
    <row r="460" spans="1:4" s="46" customFormat="1" ht="12.95" customHeight="1" x14ac:dyDescent="0.2">
      <c r="A460" s="5"/>
      <c r="C460" s="48"/>
      <c r="D460" s="48"/>
    </row>
    <row r="461" spans="1:4" s="46" customFormat="1" ht="12.95" customHeight="1" x14ac:dyDescent="0.2">
      <c r="A461" s="5"/>
      <c r="C461" s="48"/>
      <c r="D461" s="48"/>
    </row>
    <row r="462" spans="1:4" s="46" customFormat="1" ht="12.95" customHeight="1" x14ac:dyDescent="0.2">
      <c r="A462" s="5"/>
      <c r="C462" s="48"/>
      <c r="D462" s="48"/>
    </row>
    <row r="463" spans="1:4" s="46" customFormat="1" ht="12.95" customHeight="1" x14ac:dyDescent="0.2">
      <c r="A463" s="5"/>
      <c r="C463" s="48"/>
      <c r="D463" s="48"/>
    </row>
    <row r="464" spans="1:4" s="46" customFormat="1" ht="12.95" customHeight="1" x14ac:dyDescent="0.2">
      <c r="A464" s="5"/>
      <c r="C464" s="48"/>
      <c r="D464" s="48"/>
    </row>
    <row r="465" spans="1:4" s="46" customFormat="1" ht="12.95" customHeight="1" x14ac:dyDescent="0.2">
      <c r="A465" s="5"/>
      <c r="C465" s="48"/>
      <c r="D465" s="48"/>
    </row>
    <row r="466" spans="1:4" s="46" customFormat="1" ht="12.95" customHeight="1" x14ac:dyDescent="0.2">
      <c r="A466" s="5"/>
      <c r="C466" s="48"/>
      <c r="D466" s="48"/>
    </row>
    <row r="467" spans="1:4" s="46" customFormat="1" ht="12.95" customHeight="1" x14ac:dyDescent="0.2">
      <c r="A467" s="5"/>
      <c r="C467" s="48"/>
      <c r="D467" s="48"/>
    </row>
    <row r="468" spans="1:4" s="46" customFormat="1" ht="12.95" customHeight="1" x14ac:dyDescent="0.2">
      <c r="A468" s="5"/>
      <c r="C468" s="48"/>
      <c r="D468" s="48"/>
    </row>
    <row r="469" spans="1:4" s="46" customFormat="1" ht="12.95" customHeight="1" x14ac:dyDescent="0.2">
      <c r="A469" s="5"/>
      <c r="C469" s="48"/>
      <c r="D469" s="48"/>
    </row>
    <row r="470" spans="1:4" s="46" customFormat="1" ht="12.95" customHeight="1" x14ac:dyDescent="0.2">
      <c r="A470" s="5"/>
      <c r="C470" s="48"/>
      <c r="D470" s="48"/>
    </row>
    <row r="471" spans="1:4" s="46" customFormat="1" ht="12.95" customHeight="1" x14ac:dyDescent="0.2">
      <c r="A471" s="5"/>
      <c r="C471" s="48"/>
      <c r="D471" s="48"/>
    </row>
    <row r="472" spans="1:4" s="46" customFormat="1" ht="12.95" customHeight="1" x14ac:dyDescent="0.2">
      <c r="A472" s="5"/>
      <c r="C472" s="48"/>
      <c r="D472" s="48"/>
    </row>
    <row r="473" spans="1:4" s="46" customFormat="1" ht="12.95" customHeight="1" x14ac:dyDescent="0.2">
      <c r="A473" s="5"/>
      <c r="C473" s="48"/>
      <c r="D473" s="48"/>
    </row>
    <row r="474" spans="1:4" s="46" customFormat="1" ht="12.95" customHeight="1" x14ac:dyDescent="0.2">
      <c r="A474" s="5"/>
      <c r="C474" s="48"/>
      <c r="D474" s="48"/>
    </row>
    <row r="475" spans="1:4" s="46" customFormat="1" ht="12.95" customHeight="1" x14ac:dyDescent="0.2">
      <c r="A475" s="5"/>
      <c r="C475" s="48"/>
      <c r="D475" s="48"/>
    </row>
    <row r="476" spans="1:4" s="46" customFormat="1" ht="12.95" customHeight="1" x14ac:dyDescent="0.2">
      <c r="A476" s="5"/>
      <c r="C476" s="48"/>
      <c r="D476" s="48"/>
    </row>
    <row r="477" spans="1:4" s="46" customFormat="1" ht="12.95" customHeight="1" x14ac:dyDescent="0.2">
      <c r="A477" s="5"/>
      <c r="C477" s="48"/>
      <c r="D477" s="48"/>
    </row>
    <row r="478" spans="1:4" s="46" customFormat="1" ht="12.95" customHeight="1" x14ac:dyDescent="0.2">
      <c r="A478" s="5"/>
      <c r="C478" s="48"/>
      <c r="D478" s="48"/>
    </row>
    <row r="479" spans="1:4" s="46" customFormat="1" ht="12.95" customHeight="1" x14ac:dyDescent="0.2">
      <c r="A479" s="5"/>
      <c r="C479" s="48"/>
      <c r="D479" s="48"/>
    </row>
    <row r="480" spans="1:4" s="46" customFormat="1" ht="12.95" customHeight="1" x14ac:dyDescent="0.2">
      <c r="A480" s="5"/>
      <c r="C480" s="48"/>
      <c r="D480" s="48"/>
    </row>
    <row r="481" spans="1:4" x14ac:dyDescent="0.2">
      <c r="A481" s="5"/>
      <c r="C481" s="7"/>
      <c r="D481" s="7"/>
    </row>
    <row r="482" spans="1:4" x14ac:dyDescent="0.2">
      <c r="A482" s="5"/>
      <c r="C482" s="7"/>
      <c r="D482" s="7"/>
    </row>
    <row r="483" spans="1:4" x14ac:dyDescent="0.2">
      <c r="A483" s="5"/>
      <c r="C483" s="7"/>
      <c r="D483" s="7"/>
    </row>
    <row r="484" spans="1:4" x14ac:dyDescent="0.2">
      <c r="A484" s="5"/>
      <c r="C484" s="7"/>
      <c r="D484" s="7"/>
    </row>
    <row r="485" spans="1:4" x14ac:dyDescent="0.2">
      <c r="A485" s="5"/>
      <c r="C485" s="7"/>
      <c r="D485" s="7"/>
    </row>
    <row r="486" spans="1:4" x14ac:dyDescent="0.2">
      <c r="A486" s="5"/>
      <c r="C486" s="7"/>
      <c r="D486" s="7"/>
    </row>
    <row r="487" spans="1:4" x14ac:dyDescent="0.2">
      <c r="A487" s="5"/>
      <c r="C487" s="7"/>
      <c r="D487" s="7"/>
    </row>
    <row r="488" spans="1:4" x14ac:dyDescent="0.2">
      <c r="A488" s="5"/>
      <c r="C488" s="7"/>
      <c r="D488" s="7"/>
    </row>
    <row r="489" spans="1:4" x14ac:dyDescent="0.2">
      <c r="A489" s="5"/>
      <c r="C489" s="7"/>
      <c r="D489" s="7"/>
    </row>
    <row r="490" spans="1:4" x14ac:dyDescent="0.2">
      <c r="A490" s="5"/>
      <c r="C490" s="7"/>
      <c r="D490" s="7"/>
    </row>
    <row r="491" spans="1:4" x14ac:dyDescent="0.2">
      <c r="A491" s="5"/>
      <c r="C491" s="7"/>
      <c r="D491" s="7"/>
    </row>
    <row r="492" spans="1:4" x14ac:dyDescent="0.2">
      <c r="A492" s="5"/>
      <c r="C492" s="7"/>
      <c r="D492" s="7"/>
    </row>
    <row r="493" spans="1:4" x14ac:dyDescent="0.2">
      <c r="A493" s="5"/>
      <c r="C493" s="7"/>
      <c r="D493" s="7"/>
    </row>
    <row r="494" spans="1:4" x14ac:dyDescent="0.2">
      <c r="A494" s="5"/>
      <c r="C494" s="7"/>
      <c r="D494" s="7"/>
    </row>
    <row r="495" spans="1:4" x14ac:dyDescent="0.2">
      <c r="A495" s="5"/>
      <c r="C495" s="7"/>
      <c r="D495" s="7"/>
    </row>
    <row r="496" spans="1:4" x14ac:dyDescent="0.2">
      <c r="A496" s="5"/>
      <c r="C496" s="7"/>
      <c r="D496" s="7"/>
    </row>
    <row r="497" spans="1:4" x14ac:dyDescent="0.2">
      <c r="A497" s="5"/>
      <c r="C497" s="7"/>
      <c r="D497" s="7"/>
    </row>
    <row r="498" spans="1:4" x14ac:dyDescent="0.2">
      <c r="A498" s="5"/>
      <c r="C498" s="7"/>
      <c r="D498" s="7"/>
    </row>
    <row r="499" spans="1:4" x14ac:dyDescent="0.2">
      <c r="A499" s="5"/>
      <c r="C499" s="7"/>
      <c r="D499" s="7"/>
    </row>
    <row r="500" spans="1:4" x14ac:dyDescent="0.2">
      <c r="A500" s="5"/>
      <c r="C500" s="7"/>
      <c r="D500" s="7"/>
    </row>
    <row r="501" spans="1:4" x14ac:dyDescent="0.2">
      <c r="A501" s="5"/>
      <c r="C501" s="7"/>
      <c r="D501" s="7"/>
    </row>
    <row r="502" spans="1:4" x14ac:dyDescent="0.2">
      <c r="A502" s="5"/>
      <c r="C502" s="7"/>
      <c r="D502" s="7"/>
    </row>
    <row r="503" spans="1:4" x14ac:dyDescent="0.2">
      <c r="A503" s="5"/>
      <c r="C503" s="7"/>
      <c r="D503" s="7"/>
    </row>
    <row r="504" spans="1:4" x14ac:dyDescent="0.2">
      <c r="A504" s="5"/>
      <c r="C504" s="7"/>
      <c r="D504" s="7"/>
    </row>
    <row r="505" spans="1:4" x14ac:dyDescent="0.2">
      <c r="A505" s="5"/>
      <c r="C505" s="7"/>
      <c r="D505" s="7"/>
    </row>
    <row r="506" spans="1:4" x14ac:dyDescent="0.2">
      <c r="A506" s="5"/>
      <c r="C506" s="7"/>
      <c r="D506" s="7"/>
    </row>
    <row r="507" spans="1:4" x14ac:dyDescent="0.2">
      <c r="A507" s="5"/>
      <c r="C507" s="7"/>
      <c r="D507" s="7"/>
    </row>
    <row r="508" spans="1:4" x14ac:dyDescent="0.2">
      <c r="A508" s="5"/>
      <c r="C508" s="7"/>
      <c r="D508" s="7"/>
    </row>
    <row r="509" spans="1:4" x14ac:dyDescent="0.2">
      <c r="A509" s="5"/>
      <c r="C509" s="7"/>
      <c r="D509" s="7"/>
    </row>
    <row r="510" spans="1:4" x14ac:dyDescent="0.2">
      <c r="A510" s="5"/>
      <c r="C510" s="7"/>
      <c r="D510" s="7"/>
    </row>
    <row r="511" spans="1:4" x14ac:dyDescent="0.2">
      <c r="A511" s="5"/>
      <c r="C511" s="7"/>
      <c r="D511" s="7"/>
    </row>
    <row r="512" spans="1:4" x14ac:dyDescent="0.2">
      <c r="A512" s="5"/>
      <c r="C512" s="7"/>
      <c r="D512" s="7"/>
    </row>
    <row r="513" spans="1:4" x14ac:dyDescent="0.2">
      <c r="A513" s="5"/>
      <c r="C513" s="7"/>
      <c r="D513" s="7"/>
    </row>
    <row r="514" spans="1:4" x14ac:dyDescent="0.2">
      <c r="A514" s="5"/>
      <c r="C514" s="7"/>
      <c r="D514" s="7"/>
    </row>
    <row r="515" spans="1:4" x14ac:dyDescent="0.2">
      <c r="A515" s="5"/>
      <c r="C515" s="7"/>
      <c r="D515" s="7"/>
    </row>
    <row r="516" spans="1:4" x14ac:dyDescent="0.2">
      <c r="A516" s="5"/>
      <c r="C516" s="7"/>
      <c r="D516" s="7"/>
    </row>
    <row r="517" spans="1:4" x14ac:dyDescent="0.2">
      <c r="A517" s="5"/>
      <c r="C517" s="7"/>
      <c r="D517" s="7"/>
    </row>
    <row r="518" spans="1:4" x14ac:dyDescent="0.2">
      <c r="A518" s="5"/>
      <c r="C518" s="7"/>
      <c r="D518" s="7"/>
    </row>
    <row r="519" spans="1:4" x14ac:dyDescent="0.2">
      <c r="A519" s="5"/>
      <c r="C519" s="7"/>
      <c r="D519" s="7"/>
    </row>
    <row r="520" spans="1:4" x14ac:dyDescent="0.2">
      <c r="A520" s="5"/>
      <c r="C520" s="7"/>
      <c r="D520" s="7"/>
    </row>
    <row r="521" spans="1:4" x14ac:dyDescent="0.2">
      <c r="A521" s="5"/>
      <c r="C521" s="7"/>
      <c r="D521" s="7"/>
    </row>
    <row r="522" spans="1:4" x14ac:dyDescent="0.2">
      <c r="A522" s="5"/>
      <c r="C522" s="7"/>
      <c r="D522" s="7"/>
    </row>
    <row r="523" spans="1:4" x14ac:dyDescent="0.2">
      <c r="A523" s="5"/>
      <c r="C523" s="7"/>
      <c r="D523" s="7"/>
    </row>
    <row r="524" spans="1:4" x14ac:dyDescent="0.2">
      <c r="A524" s="5"/>
      <c r="C524" s="7"/>
      <c r="D524" s="7"/>
    </row>
    <row r="525" spans="1:4" x14ac:dyDescent="0.2">
      <c r="A525" s="5"/>
      <c r="C525" s="7"/>
      <c r="D525" s="7"/>
    </row>
    <row r="526" spans="1:4" x14ac:dyDescent="0.2">
      <c r="A526" s="5"/>
      <c r="C526" s="7"/>
      <c r="D526" s="7"/>
    </row>
    <row r="527" spans="1:4" x14ac:dyDescent="0.2">
      <c r="A527" s="5"/>
      <c r="C527" s="7"/>
      <c r="D527" s="7"/>
    </row>
    <row r="528" spans="1:4" x14ac:dyDescent="0.2">
      <c r="A528" s="5"/>
      <c r="C528" s="7"/>
      <c r="D528" s="7"/>
    </row>
    <row r="529" spans="1:4" x14ac:dyDescent="0.2">
      <c r="A529" s="5"/>
      <c r="C529" s="7"/>
      <c r="D529" s="7"/>
    </row>
    <row r="530" spans="1:4" x14ac:dyDescent="0.2">
      <c r="A530" s="5"/>
      <c r="C530" s="7"/>
      <c r="D530" s="7"/>
    </row>
    <row r="531" spans="1:4" x14ac:dyDescent="0.2">
      <c r="A531" s="5"/>
      <c r="C531" s="7"/>
      <c r="D531" s="7"/>
    </row>
    <row r="532" spans="1:4" x14ac:dyDescent="0.2">
      <c r="A532" s="5"/>
      <c r="C532" s="7"/>
      <c r="D532" s="7"/>
    </row>
    <row r="533" spans="1:4" x14ac:dyDescent="0.2">
      <c r="A533" s="5"/>
      <c r="C533" s="7"/>
      <c r="D533" s="7"/>
    </row>
    <row r="534" spans="1:4" x14ac:dyDescent="0.2">
      <c r="A534" s="5"/>
      <c r="C534" s="7"/>
      <c r="D534" s="7"/>
    </row>
    <row r="535" spans="1:4" x14ac:dyDescent="0.2">
      <c r="A535" s="5"/>
      <c r="C535" s="7"/>
      <c r="D535" s="7"/>
    </row>
    <row r="536" spans="1:4" x14ac:dyDescent="0.2">
      <c r="A536" s="5"/>
      <c r="C536" s="7"/>
      <c r="D536" s="7"/>
    </row>
    <row r="537" spans="1:4" x14ac:dyDescent="0.2">
      <c r="A537" s="5"/>
      <c r="C537" s="7"/>
      <c r="D537" s="7"/>
    </row>
    <row r="538" spans="1:4" x14ac:dyDescent="0.2">
      <c r="A538" s="5"/>
      <c r="C538" s="7"/>
      <c r="D538" s="7"/>
    </row>
    <row r="539" spans="1:4" x14ac:dyDescent="0.2">
      <c r="A539" s="5"/>
      <c r="C539" s="7"/>
      <c r="D539" s="7"/>
    </row>
    <row r="540" spans="1:4" x14ac:dyDescent="0.2">
      <c r="A540" s="5"/>
      <c r="C540" s="7"/>
      <c r="D540" s="7"/>
    </row>
    <row r="541" spans="1:4" x14ac:dyDescent="0.2">
      <c r="A541" s="5"/>
      <c r="C541" s="7"/>
      <c r="D541" s="7"/>
    </row>
    <row r="542" spans="1:4" x14ac:dyDescent="0.2">
      <c r="A542" s="5"/>
      <c r="C542" s="7"/>
      <c r="D542" s="7"/>
    </row>
    <row r="543" spans="1:4" x14ac:dyDescent="0.2">
      <c r="A543" s="5"/>
      <c r="C543" s="7"/>
      <c r="D543" s="7"/>
    </row>
    <row r="544" spans="1:4" x14ac:dyDescent="0.2">
      <c r="A544" s="5"/>
      <c r="C544" s="7"/>
      <c r="D544" s="7"/>
    </row>
    <row r="545" spans="1:4" x14ac:dyDescent="0.2">
      <c r="A545" s="5"/>
      <c r="C545" s="7"/>
      <c r="D545" s="7"/>
    </row>
    <row r="546" spans="1:4" x14ac:dyDescent="0.2">
      <c r="A546" s="5"/>
      <c r="C546" s="7"/>
      <c r="D546" s="7"/>
    </row>
    <row r="547" spans="1:4" x14ac:dyDescent="0.2">
      <c r="A547" s="5"/>
      <c r="C547" s="7"/>
      <c r="D547" s="7"/>
    </row>
    <row r="548" spans="1:4" x14ac:dyDescent="0.2">
      <c r="A548" s="5"/>
      <c r="C548" s="7"/>
      <c r="D548" s="7"/>
    </row>
    <row r="549" spans="1:4" x14ac:dyDescent="0.2">
      <c r="A549" s="5"/>
      <c r="C549" s="7"/>
      <c r="D549" s="7"/>
    </row>
    <row r="550" spans="1:4" x14ac:dyDescent="0.2">
      <c r="A550" s="5"/>
      <c r="C550" s="7"/>
      <c r="D550" s="7"/>
    </row>
    <row r="551" spans="1:4" x14ac:dyDescent="0.2">
      <c r="A551" s="5"/>
      <c r="C551" s="7"/>
      <c r="D551" s="7"/>
    </row>
    <row r="552" spans="1:4" x14ac:dyDescent="0.2">
      <c r="A552" s="5"/>
      <c r="C552" s="7"/>
      <c r="D552" s="7"/>
    </row>
    <row r="553" spans="1:4" x14ac:dyDescent="0.2">
      <c r="A553" s="5"/>
      <c r="C553" s="7"/>
      <c r="D553" s="7"/>
    </row>
    <row r="554" spans="1:4" x14ac:dyDescent="0.2">
      <c r="A554" s="5"/>
      <c r="C554" s="7"/>
      <c r="D554" s="7"/>
    </row>
    <row r="555" spans="1:4" x14ac:dyDescent="0.2">
      <c r="A555" s="5"/>
      <c r="C555" s="7"/>
      <c r="D555" s="7"/>
    </row>
    <row r="556" spans="1:4" x14ac:dyDescent="0.2">
      <c r="A556" s="5"/>
      <c r="C556" s="7"/>
      <c r="D556" s="7"/>
    </row>
    <row r="557" spans="1:4" x14ac:dyDescent="0.2">
      <c r="A557" s="5"/>
      <c r="C557" s="7"/>
      <c r="D557" s="7"/>
    </row>
    <row r="558" spans="1:4" x14ac:dyDescent="0.2">
      <c r="A558" s="5"/>
      <c r="C558" s="7"/>
      <c r="D558" s="7"/>
    </row>
    <row r="559" spans="1:4" x14ac:dyDescent="0.2">
      <c r="A559" s="5"/>
      <c r="C559" s="7"/>
      <c r="D559" s="7"/>
    </row>
    <row r="560" spans="1:4" x14ac:dyDescent="0.2">
      <c r="A560" s="5"/>
      <c r="C560" s="7"/>
      <c r="D560" s="7"/>
    </row>
    <row r="561" spans="1:4" x14ac:dyDescent="0.2">
      <c r="A561" s="5"/>
      <c r="C561" s="7"/>
      <c r="D561" s="7"/>
    </row>
    <row r="562" spans="1:4" x14ac:dyDescent="0.2">
      <c r="A562" s="5"/>
      <c r="C562" s="7"/>
      <c r="D562" s="7"/>
    </row>
    <row r="563" spans="1:4" x14ac:dyDescent="0.2">
      <c r="A563" s="5"/>
      <c r="C563" s="7"/>
      <c r="D563" s="7"/>
    </row>
    <row r="564" spans="1:4" x14ac:dyDescent="0.2">
      <c r="A564" s="5"/>
      <c r="C564" s="7"/>
      <c r="D564" s="7"/>
    </row>
    <row r="565" spans="1:4" x14ac:dyDescent="0.2">
      <c r="A565" s="5"/>
      <c r="C565" s="7"/>
      <c r="D565" s="7"/>
    </row>
    <row r="566" spans="1:4" x14ac:dyDescent="0.2">
      <c r="A566" s="5"/>
      <c r="C566" s="7"/>
      <c r="D566" s="7"/>
    </row>
    <row r="567" spans="1:4" x14ac:dyDescent="0.2">
      <c r="A567" s="5"/>
      <c r="C567" s="7"/>
      <c r="D567" s="7"/>
    </row>
    <row r="568" spans="1:4" x14ac:dyDescent="0.2">
      <c r="A568" s="5"/>
      <c r="C568" s="7"/>
      <c r="D568" s="7"/>
    </row>
    <row r="569" spans="1:4" x14ac:dyDescent="0.2">
      <c r="A569" s="5"/>
      <c r="C569" s="7"/>
      <c r="D569" s="7"/>
    </row>
    <row r="570" spans="1:4" x14ac:dyDescent="0.2">
      <c r="A570" s="5"/>
      <c r="C570" s="7"/>
      <c r="D570" s="7"/>
    </row>
    <row r="571" spans="1:4" x14ac:dyDescent="0.2">
      <c r="A571" s="5"/>
      <c r="C571" s="7"/>
      <c r="D571" s="7"/>
    </row>
    <row r="572" spans="1:4" x14ac:dyDescent="0.2">
      <c r="A572" s="5"/>
      <c r="C572" s="7"/>
      <c r="D572" s="7"/>
    </row>
    <row r="573" spans="1:4" x14ac:dyDescent="0.2">
      <c r="A573" s="5"/>
      <c r="C573" s="7"/>
      <c r="D573" s="7"/>
    </row>
    <row r="574" spans="1:4" x14ac:dyDescent="0.2">
      <c r="A574" s="5"/>
      <c r="C574" s="7"/>
      <c r="D574" s="7"/>
    </row>
    <row r="575" spans="1:4" x14ac:dyDescent="0.2">
      <c r="A575" s="5"/>
      <c r="C575" s="7"/>
      <c r="D575" s="7"/>
    </row>
    <row r="576" spans="1:4" x14ac:dyDescent="0.2">
      <c r="A576" s="5"/>
      <c r="C576" s="7"/>
      <c r="D576" s="7"/>
    </row>
    <row r="577" spans="1:4" x14ac:dyDescent="0.2">
      <c r="A577" s="5"/>
      <c r="C577" s="7"/>
      <c r="D577" s="7"/>
    </row>
    <row r="578" spans="1:4" x14ac:dyDescent="0.2">
      <c r="A578" s="5"/>
      <c r="C578" s="7"/>
      <c r="D578" s="7"/>
    </row>
    <row r="579" spans="1:4" x14ac:dyDescent="0.2">
      <c r="A579" s="5"/>
      <c r="C579" s="7"/>
      <c r="D579" s="7"/>
    </row>
    <row r="580" spans="1:4" x14ac:dyDescent="0.2">
      <c r="A580" s="5"/>
      <c r="C580" s="7"/>
      <c r="D580" s="7"/>
    </row>
    <row r="581" spans="1:4" x14ac:dyDescent="0.2">
      <c r="A581" s="5"/>
      <c r="C581" s="7"/>
      <c r="D581" s="7"/>
    </row>
    <row r="582" spans="1:4" x14ac:dyDescent="0.2">
      <c r="A582" s="5"/>
      <c r="C582" s="7"/>
      <c r="D582" s="7"/>
    </row>
    <row r="583" spans="1:4" x14ac:dyDescent="0.2">
      <c r="A583" s="5"/>
      <c r="C583" s="7"/>
      <c r="D583" s="7"/>
    </row>
    <row r="584" spans="1:4" x14ac:dyDescent="0.2">
      <c r="A584" s="5"/>
      <c r="C584" s="7"/>
      <c r="D584" s="7"/>
    </row>
    <row r="585" spans="1:4" x14ac:dyDescent="0.2">
      <c r="A585" s="5"/>
      <c r="C585" s="7"/>
      <c r="D585" s="7"/>
    </row>
    <row r="586" spans="1:4" x14ac:dyDescent="0.2">
      <c r="A586" s="5"/>
      <c r="C586" s="7"/>
      <c r="D586" s="7"/>
    </row>
    <row r="587" spans="1:4" x14ac:dyDescent="0.2">
      <c r="A587" s="5"/>
      <c r="C587" s="7"/>
      <c r="D587" s="7"/>
    </row>
    <row r="588" spans="1:4" x14ac:dyDescent="0.2">
      <c r="A588" s="5"/>
      <c r="C588" s="7"/>
      <c r="D588" s="7"/>
    </row>
    <row r="589" spans="1:4" x14ac:dyDescent="0.2">
      <c r="A589" s="5"/>
      <c r="C589" s="7"/>
      <c r="D589" s="7"/>
    </row>
    <row r="590" spans="1:4" x14ac:dyDescent="0.2">
      <c r="A590" s="5"/>
      <c r="C590" s="7"/>
      <c r="D590" s="7"/>
    </row>
    <row r="591" spans="1:4" x14ac:dyDescent="0.2">
      <c r="A591" s="5"/>
      <c r="C591" s="7"/>
      <c r="D591" s="7"/>
    </row>
    <row r="592" spans="1:4" x14ac:dyDescent="0.2">
      <c r="A592" s="5"/>
      <c r="C592" s="7"/>
      <c r="D592" s="7"/>
    </row>
    <row r="593" spans="1:4" x14ac:dyDescent="0.2">
      <c r="A593" s="5"/>
      <c r="C593" s="7"/>
      <c r="D593" s="7"/>
    </row>
    <row r="594" spans="1:4" x14ac:dyDescent="0.2">
      <c r="A594" s="5"/>
      <c r="C594" s="7"/>
      <c r="D594" s="7"/>
    </row>
    <row r="595" spans="1:4" x14ac:dyDescent="0.2">
      <c r="A595" s="5"/>
      <c r="C595" s="7"/>
      <c r="D595" s="7"/>
    </row>
    <row r="596" spans="1:4" x14ac:dyDescent="0.2">
      <c r="A596" s="5"/>
      <c r="C596" s="7"/>
      <c r="D596" s="7"/>
    </row>
    <row r="597" spans="1:4" x14ac:dyDescent="0.2">
      <c r="A597" s="5"/>
      <c r="C597" s="7"/>
      <c r="D597" s="7"/>
    </row>
    <row r="598" spans="1:4" x14ac:dyDescent="0.2">
      <c r="A598" s="5"/>
      <c r="C598" s="7"/>
      <c r="D598" s="7"/>
    </row>
    <row r="599" spans="1:4" x14ac:dyDescent="0.2">
      <c r="A599" s="5"/>
      <c r="C599" s="7"/>
      <c r="D599" s="7"/>
    </row>
    <row r="600" spans="1:4" x14ac:dyDescent="0.2">
      <c r="A600" s="5"/>
      <c r="C600" s="7"/>
      <c r="D600" s="7"/>
    </row>
    <row r="601" spans="1:4" x14ac:dyDescent="0.2">
      <c r="A601" s="5"/>
      <c r="C601" s="7"/>
      <c r="D601" s="7"/>
    </row>
    <row r="602" spans="1:4" x14ac:dyDescent="0.2">
      <c r="A602" s="5"/>
      <c r="C602" s="7"/>
      <c r="D602" s="7"/>
    </row>
    <row r="603" spans="1:4" x14ac:dyDescent="0.2">
      <c r="A603" s="5"/>
      <c r="C603" s="7"/>
      <c r="D603" s="7"/>
    </row>
    <row r="604" spans="1:4" x14ac:dyDescent="0.2">
      <c r="A604" s="5"/>
      <c r="C604" s="7"/>
      <c r="D604" s="7"/>
    </row>
    <row r="605" spans="1:4" x14ac:dyDescent="0.2">
      <c r="A605" s="5"/>
      <c r="C605" s="7"/>
      <c r="D605" s="7"/>
    </row>
    <row r="606" spans="1:4" x14ac:dyDescent="0.2">
      <c r="A606" s="5"/>
      <c r="C606" s="7"/>
      <c r="D606" s="7"/>
    </row>
    <row r="607" spans="1:4" x14ac:dyDescent="0.2">
      <c r="A607" s="5"/>
      <c r="C607" s="7"/>
      <c r="D607" s="7"/>
    </row>
    <row r="608" spans="1:4" x14ac:dyDescent="0.2">
      <c r="A608" s="5"/>
      <c r="C608" s="7"/>
      <c r="D608" s="7"/>
    </row>
    <row r="609" spans="1:4" x14ac:dyDescent="0.2">
      <c r="A609" s="5"/>
      <c r="C609" s="7"/>
      <c r="D609" s="7"/>
    </row>
    <row r="610" spans="1:4" x14ac:dyDescent="0.2">
      <c r="A610" s="5"/>
      <c r="C610" s="7"/>
      <c r="D610" s="7"/>
    </row>
    <row r="611" spans="1:4" x14ac:dyDescent="0.2">
      <c r="A611" s="5"/>
      <c r="C611" s="7"/>
      <c r="D611" s="7"/>
    </row>
    <row r="612" spans="1:4" x14ac:dyDescent="0.2">
      <c r="A612" s="5"/>
      <c r="C612" s="7"/>
      <c r="D612" s="7"/>
    </row>
    <row r="613" spans="1:4" x14ac:dyDescent="0.2">
      <c r="A613" s="5"/>
      <c r="C613" s="7"/>
      <c r="D613" s="7"/>
    </row>
    <row r="614" spans="1:4" x14ac:dyDescent="0.2">
      <c r="A614" s="5"/>
      <c r="C614" s="7"/>
      <c r="D614" s="7"/>
    </row>
    <row r="615" spans="1:4" x14ac:dyDescent="0.2">
      <c r="A615" s="5"/>
      <c r="C615" s="7"/>
      <c r="D615" s="7"/>
    </row>
    <row r="616" spans="1:4" x14ac:dyDescent="0.2">
      <c r="A616" s="5"/>
      <c r="C616" s="7"/>
      <c r="D616" s="7"/>
    </row>
    <row r="617" spans="1:4" x14ac:dyDescent="0.2">
      <c r="A617" s="5"/>
      <c r="C617" s="7"/>
      <c r="D617" s="7"/>
    </row>
    <row r="618" spans="1:4" x14ac:dyDescent="0.2">
      <c r="A618" s="5"/>
      <c r="C618" s="7"/>
      <c r="D618" s="7"/>
    </row>
    <row r="619" spans="1:4" x14ac:dyDescent="0.2">
      <c r="A619" s="5"/>
      <c r="C619" s="7"/>
      <c r="D619" s="7"/>
    </row>
    <row r="620" spans="1:4" x14ac:dyDescent="0.2">
      <c r="A620" s="5"/>
      <c r="C620" s="7"/>
      <c r="D620" s="7"/>
    </row>
    <row r="621" spans="1:4" x14ac:dyDescent="0.2">
      <c r="A621" s="5"/>
      <c r="C621" s="7"/>
      <c r="D621" s="7"/>
    </row>
    <row r="622" spans="1:4" x14ac:dyDescent="0.2">
      <c r="A622" s="5"/>
      <c r="C622" s="7"/>
      <c r="D622" s="7"/>
    </row>
    <row r="623" spans="1:4" x14ac:dyDescent="0.2">
      <c r="A623" s="5"/>
      <c r="C623" s="7"/>
      <c r="D623" s="7"/>
    </row>
    <row r="624" spans="1:4" x14ac:dyDescent="0.2">
      <c r="A624" s="5"/>
      <c r="C624" s="7"/>
      <c r="D624" s="7"/>
    </row>
    <row r="625" spans="1:4" x14ac:dyDescent="0.2">
      <c r="A625" s="5"/>
      <c r="C625" s="7"/>
      <c r="D625" s="7"/>
    </row>
    <row r="626" spans="1:4" x14ac:dyDescent="0.2">
      <c r="A626" s="5"/>
      <c r="C626" s="7"/>
      <c r="D626" s="7"/>
    </row>
    <row r="627" spans="1:4" x14ac:dyDescent="0.2">
      <c r="A627" s="5"/>
      <c r="C627" s="7"/>
      <c r="D627" s="7"/>
    </row>
    <row r="628" spans="1:4" x14ac:dyDescent="0.2">
      <c r="A628" s="5"/>
      <c r="C628" s="7"/>
      <c r="D628" s="7"/>
    </row>
    <row r="629" spans="1:4" x14ac:dyDescent="0.2">
      <c r="A629" s="5"/>
      <c r="C629" s="7"/>
      <c r="D629" s="7"/>
    </row>
    <row r="630" spans="1:4" x14ac:dyDescent="0.2">
      <c r="A630" s="5"/>
      <c r="C630" s="7"/>
      <c r="D630" s="7"/>
    </row>
    <row r="631" spans="1:4" x14ac:dyDescent="0.2">
      <c r="A631" s="5"/>
      <c r="C631" s="7"/>
      <c r="D631" s="7"/>
    </row>
    <row r="632" spans="1:4" x14ac:dyDescent="0.2">
      <c r="A632" s="5"/>
      <c r="C632" s="7"/>
      <c r="D632" s="7"/>
    </row>
    <row r="633" spans="1:4" x14ac:dyDescent="0.2">
      <c r="A633" s="5"/>
      <c r="C633" s="7"/>
      <c r="D633" s="7"/>
    </row>
    <row r="634" spans="1:4" x14ac:dyDescent="0.2">
      <c r="A634" s="5"/>
      <c r="C634" s="7"/>
      <c r="D634" s="7"/>
    </row>
    <row r="635" spans="1:4" x14ac:dyDescent="0.2">
      <c r="A635" s="5"/>
      <c r="C635" s="7"/>
      <c r="D635" s="7"/>
    </row>
    <row r="636" spans="1:4" x14ac:dyDescent="0.2">
      <c r="A636" s="5"/>
      <c r="C636" s="7"/>
      <c r="D636" s="7"/>
    </row>
    <row r="637" spans="1:4" x14ac:dyDescent="0.2">
      <c r="A637" s="5"/>
      <c r="C637" s="7"/>
      <c r="D637" s="7"/>
    </row>
    <row r="638" spans="1:4" x14ac:dyDescent="0.2">
      <c r="A638" s="5"/>
      <c r="C638" s="7"/>
      <c r="D638" s="7"/>
    </row>
    <row r="639" spans="1:4" x14ac:dyDescent="0.2">
      <c r="A639" s="5"/>
      <c r="C639" s="7"/>
      <c r="D639" s="7"/>
    </row>
    <row r="640" spans="1:4" x14ac:dyDescent="0.2">
      <c r="A640" s="5"/>
      <c r="C640" s="7"/>
      <c r="D640" s="7"/>
    </row>
    <row r="641" spans="1:4" x14ac:dyDescent="0.2">
      <c r="A641" s="5"/>
      <c r="C641" s="7"/>
      <c r="D641" s="7"/>
    </row>
    <row r="642" spans="1:4" x14ac:dyDescent="0.2">
      <c r="A642" s="5"/>
      <c r="C642" s="7"/>
      <c r="D642" s="7"/>
    </row>
    <row r="643" spans="1:4" x14ac:dyDescent="0.2">
      <c r="A643" s="5"/>
      <c r="C643" s="7"/>
      <c r="D643" s="7"/>
    </row>
    <row r="644" spans="1:4" x14ac:dyDescent="0.2">
      <c r="A644" s="5"/>
      <c r="C644" s="7"/>
      <c r="D644" s="7"/>
    </row>
    <row r="645" spans="1:4" x14ac:dyDescent="0.2">
      <c r="A645" s="5"/>
      <c r="C645" s="7"/>
      <c r="D645" s="7"/>
    </row>
    <row r="646" spans="1:4" x14ac:dyDescent="0.2">
      <c r="A646" s="5"/>
      <c r="C646" s="7"/>
      <c r="D646" s="7"/>
    </row>
    <row r="647" spans="1:4" x14ac:dyDescent="0.2">
      <c r="A647" s="5"/>
      <c r="C647" s="7"/>
      <c r="D647" s="7"/>
    </row>
    <row r="648" spans="1:4" x14ac:dyDescent="0.2">
      <c r="A648" s="5"/>
      <c r="C648" s="7"/>
      <c r="D648" s="7"/>
    </row>
    <row r="649" spans="1:4" x14ac:dyDescent="0.2">
      <c r="A649" s="5"/>
      <c r="C649" s="7"/>
      <c r="D649" s="7"/>
    </row>
    <row r="650" spans="1:4" x14ac:dyDescent="0.2">
      <c r="A650" s="5"/>
      <c r="C650" s="7"/>
      <c r="D650" s="7"/>
    </row>
    <row r="651" spans="1:4" x14ac:dyDescent="0.2">
      <c r="A651" s="5"/>
      <c r="C651" s="7"/>
      <c r="D651" s="7"/>
    </row>
    <row r="652" spans="1:4" x14ac:dyDescent="0.2">
      <c r="A652" s="5"/>
      <c r="C652" s="7"/>
      <c r="D652" s="7"/>
    </row>
    <row r="653" spans="1:4" x14ac:dyDescent="0.2">
      <c r="A653" s="5"/>
      <c r="C653" s="7"/>
      <c r="D653" s="7"/>
    </row>
    <row r="654" spans="1:4" x14ac:dyDescent="0.2">
      <c r="A654" s="5"/>
      <c r="C654" s="7"/>
      <c r="D654" s="7"/>
    </row>
    <row r="655" spans="1:4" x14ac:dyDescent="0.2">
      <c r="A655" s="5"/>
      <c r="C655" s="7"/>
      <c r="D655" s="7"/>
    </row>
    <row r="656" spans="1:4" x14ac:dyDescent="0.2">
      <c r="A656" s="5"/>
      <c r="C656" s="7"/>
      <c r="D656" s="7"/>
    </row>
    <row r="657" spans="1:4" x14ac:dyDescent="0.2">
      <c r="A657" s="5"/>
      <c r="C657" s="7"/>
      <c r="D657" s="7"/>
    </row>
    <row r="658" spans="1:4" x14ac:dyDescent="0.2">
      <c r="A658" s="5"/>
      <c r="C658" s="7"/>
      <c r="D658" s="7"/>
    </row>
    <row r="659" spans="1:4" x14ac:dyDescent="0.2">
      <c r="A659" s="5"/>
      <c r="C659" s="7"/>
      <c r="D659" s="7"/>
    </row>
    <row r="660" spans="1:4" x14ac:dyDescent="0.2">
      <c r="A660" s="5"/>
      <c r="C660" s="7"/>
      <c r="D660" s="7"/>
    </row>
    <row r="661" spans="1:4" x14ac:dyDescent="0.2">
      <c r="A661" s="5"/>
      <c r="C661" s="7"/>
      <c r="D661" s="7"/>
    </row>
    <row r="662" spans="1:4" x14ac:dyDescent="0.2">
      <c r="A662" s="5"/>
      <c r="C662" s="7"/>
      <c r="D662" s="7"/>
    </row>
    <row r="663" spans="1:4" x14ac:dyDescent="0.2">
      <c r="A663" s="5"/>
      <c r="C663" s="7"/>
      <c r="D663" s="7"/>
    </row>
    <row r="664" spans="1:4" x14ac:dyDescent="0.2">
      <c r="A664" s="5"/>
      <c r="C664" s="7"/>
      <c r="D664" s="7"/>
    </row>
    <row r="665" spans="1:4" x14ac:dyDescent="0.2">
      <c r="A665" s="5"/>
      <c r="C665" s="7"/>
      <c r="D665" s="7"/>
    </row>
    <row r="666" spans="1:4" x14ac:dyDescent="0.2">
      <c r="A666" s="5"/>
      <c r="C666" s="7"/>
      <c r="D666" s="7"/>
    </row>
    <row r="667" spans="1:4" x14ac:dyDescent="0.2">
      <c r="A667" s="5"/>
      <c r="C667" s="7"/>
      <c r="D667" s="7"/>
    </row>
    <row r="668" spans="1:4" x14ac:dyDescent="0.2">
      <c r="A668" s="5"/>
      <c r="C668" s="7"/>
      <c r="D668" s="7"/>
    </row>
    <row r="669" spans="1:4" x14ac:dyDescent="0.2">
      <c r="A669" s="5"/>
      <c r="C669" s="7"/>
      <c r="D669" s="7"/>
    </row>
    <row r="670" spans="1:4" x14ac:dyDescent="0.2">
      <c r="A670" s="5"/>
      <c r="C670" s="7"/>
      <c r="D670" s="7"/>
    </row>
    <row r="671" spans="1:4" x14ac:dyDescent="0.2">
      <c r="A671" s="5"/>
      <c r="C671" s="7"/>
      <c r="D671" s="7"/>
    </row>
    <row r="672" spans="1:4" x14ac:dyDescent="0.2">
      <c r="A672" s="5"/>
      <c r="C672" s="7"/>
      <c r="D672" s="7"/>
    </row>
    <row r="673" spans="1:4" x14ac:dyDescent="0.2">
      <c r="A673" s="5"/>
      <c r="C673" s="7"/>
      <c r="D673" s="7"/>
    </row>
    <row r="674" spans="1:4" x14ac:dyDescent="0.2">
      <c r="A674" s="5"/>
      <c r="C674" s="7"/>
      <c r="D674" s="7"/>
    </row>
    <row r="675" spans="1:4" x14ac:dyDescent="0.2">
      <c r="A675" s="5"/>
      <c r="C675" s="7"/>
      <c r="D675" s="7"/>
    </row>
    <row r="676" spans="1:4" x14ac:dyDescent="0.2">
      <c r="A676" s="5"/>
      <c r="C676" s="7"/>
      <c r="D676" s="7"/>
    </row>
    <row r="677" spans="1:4" x14ac:dyDescent="0.2">
      <c r="A677" s="5"/>
      <c r="C677" s="7"/>
      <c r="D677" s="7"/>
    </row>
    <row r="678" spans="1:4" x14ac:dyDescent="0.2">
      <c r="A678" s="5"/>
      <c r="C678" s="7"/>
      <c r="D678" s="7"/>
    </row>
    <row r="679" spans="1:4" x14ac:dyDescent="0.2">
      <c r="A679" s="5"/>
      <c r="C679" s="7"/>
      <c r="D679" s="7"/>
    </row>
    <row r="680" spans="1:4" x14ac:dyDescent="0.2">
      <c r="A680" s="5"/>
      <c r="C680" s="7"/>
      <c r="D680" s="7"/>
    </row>
    <row r="681" spans="1:4" x14ac:dyDescent="0.2">
      <c r="A681" s="5"/>
      <c r="C681" s="7"/>
      <c r="D681" s="7"/>
    </row>
    <row r="682" spans="1:4" x14ac:dyDescent="0.2">
      <c r="A682" s="5"/>
      <c r="C682" s="7"/>
      <c r="D682" s="7"/>
    </row>
    <row r="683" spans="1:4" x14ac:dyDescent="0.2">
      <c r="A683" s="5"/>
      <c r="C683" s="7"/>
      <c r="D683" s="7"/>
    </row>
    <row r="684" spans="1:4" x14ac:dyDescent="0.2">
      <c r="A684" s="5"/>
      <c r="C684" s="7"/>
      <c r="D684" s="7"/>
    </row>
    <row r="685" spans="1:4" x14ac:dyDescent="0.2">
      <c r="A685" s="5"/>
      <c r="C685" s="7"/>
      <c r="D685" s="7"/>
    </row>
    <row r="686" spans="1:4" x14ac:dyDescent="0.2">
      <c r="A686" s="5"/>
      <c r="C686" s="7"/>
      <c r="D686" s="7"/>
    </row>
    <row r="687" spans="1:4" x14ac:dyDescent="0.2">
      <c r="A687" s="5"/>
      <c r="C687" s="7"/>
      <c r="D687" s="7"/>
    </row>
    <row r="688" spans="1:4" x14ac:dyDescent="0.2">
      <c r="A688" s="5"/>
      <c r="C688" s="7"/>
      <c r="D688" s="7"/>
    </row>
    <row r="689" spans="1:4" x14ac:dyDescent="0.2">
      <c r="A689" s="5"/>
      <c r="C689" s="7"/>
      <c r="D689" s="7"/>
    </row>
    <row r="690" spans="1:4" x14ac:dyDescent="0.2">
      <c r="A690" s="5"/>
      <c r="C690" s="7"/>
      <c r="D690" s="7"/>
    </row>
    <row r="691" spans="1:4" x14ac:dyDescent="0.2">
      <c r="A691" s="5"/>
      <c r="C691" s="7"/>
      <c r="D691" s="7"/>
    </row>
    <row r="692" spans="1:4" x14ac:dyDescent="0.2">
      <c r="A692" s="5"/>
      <c r="C692" s="7"/>
      <c r="D692" s="7"/>
    </row>
    <row r="693" spans="1:4" x14ac:dyDescent="0.2">
      <c r="A693" s="5"/>
      <c r="C693" s="7"/>
      <c r="D693" s="7"/>
    </row>
    <row r="694" spans="1:4" x14ac:dyDescent="0.2">
      <c r="A694" s="5"/>
      <c r="C694" s="7"/>
      <c r="D694" s="7"/>
    </row>
    <row r="695" spans="1:4" x14ac:dyDescent="0.2">
      <c r="A695" s="5"/>
      <c r="C695" s="7"/>
      <c r="D695" s="7"/>
    </row>
    <row r="696" spans="1:4" x14ac:dyDescent="0.2">
      <c r="A696" s="5"/>
      <c r="C696" s="7"/>
      <c r="D696" s="7"/>
    </row>
    <row r="697" spans="1:4" x14ac:dyDescent="0.2">
      <c r="A697" s="5"/>
      <c r="C697" s="7"/>
      <c r="D697" s="7"/>
    </row>
    <row r="698" spans="1:4" x14ac:dyDescent="0.2">
      <c r="A698" s="5"/>
      <c r="C698" s="7"/>
      <c r="D698" s="7"/>
    </row>
    <row r="699" spans="1:4" x14ac:dyDescent="0.2">
      <c r="A699" s="5"/>
      <c r="C699" s="7"/>
      <c r="D699" s="7"/>
    </row>
    <row r="700" spans="1:4" x14ac:dyDescent="0.2">
      <c r="A700" s="5"/>
      <c r="C700" s="7"/>
      <c r="D700" s="7"/>
    </row>
    <row r="701" spans="1:4" x14ac:dyDescent="0.2">
      <c r="A701" s="5"/>
      <c r="C701" s="7"/>
      <c r="D701" s="7"/>
    </row>
    <row r="702" spans="1:4" x14ac:dyDescent="0.2">
      <c r="A702" s="5"/>
      <c r="C702" s="7"/>
      <c r="D702" s="7"/>
    </row>
    <row r="703" spans="1:4" x14ac:dyDescent="0.2">
      <c r="A703" s="5"/>
      <c r="C703" s="7"/>
      <c r="D703" s="7"/>
    </row>
    <row r="704" spans="1:4" x14ac:dyDescent="0.2">
      <c r="A704" s="5"/>
      <c r="C704" s="7"/>
      <c r="D704" s="7"/>
    </row>
    <row r="705" spans="1:4" x14ac:dyDescent="0.2">
      <c r="A705" s="5"/>
      <c r="C705" s="7"/>
      <c r="D705" s="7"/>
    </row>
    <row r="706" spans="1:4" x14ac:dyDescent="0.2">
      <c r="A706" s="5"/>
      <c r="C706" s="7"/>
      <c r="D706" s="7"/>
    </row>
    <row r="707" spans="1:4" x14ac:dyDescent="0.2">
      <c r="A707" s="5"/>
      <c r="C707" s="7"/>
      <c r="D707" s="7"/>
    </row>
    <row r="708" spans="1:4" x14ac:dyDescent="0.2">
      <c r="A708" s="5"/>
      <c r="C708" s="7"/>
      <c r="D708" s="7"/>
    </row>
    <row r="709" spans="1:4" x14ac:dyDescent="0.2">
      <c r="A709" s="5"/>
      <c r="C709" s="7"/>
      <c r="D709" s="7"/>
    </row>
    <row r="710" spans="1:4" x14ac:dyDescent="0.2">
      <c r="A710" s="5"/>
      <c r="C710" s="7"/>
      <c r="D710" s="7"/>
    </row>
    <row r="711" spans="1:4" x14ac:dyDescent="0.2">
      <c r="A711" s="5"/>
      <c r="C711" s="7"/>
      <c r="D711" s="7"/>
    </row>
    <row r="712" spans="1:4" x14ac:dyDescent="0.2">
      <c r="A712" s="5"/>
      <c r="C712" s="7"/>
      <c r="D712" s="7"/>
    </row>
    <row r="713" spans="1:4" x14ac:dyDescent="0.2">
      <c r="A713" s="5"/>
      <c r="C713" s="7"/>
      <c r="D713" s="7"/>
    </row>
    <row r="714" spans="1:4" x14ac:dyDescent="0.2">
      <c r="A714" s="5"/>
      <c r="C714" s="7"/>
      <c r="D714" s="7"/>
    </row>
    <row r="715" spans="1:4" x14ac:dyDescent="0.2">
      <c r="A715" s="5"/>
      <c r="C715" s="7"/>
      <c r="D715" s="7"/>
    </row>
    <row r="716" spans="1:4" x14ac:dyDescent="0.2">
      <c r="A716" s="5"/>
      <c r="C716" s="7"/>
      <c r="D716" s="7"/>
    </row>
    <row r="717" spans="1:4" x14ac:dyDescent="0.2">
      <c r="A717" s="5"/>
      <c r="C717" s="7"/>
      <c r="D717" s="7"/>
    </row>
    <row r="718" spans="1:4" x14ac:dyDescent="0.2">
      <c r="A718" s="5"/>
      <c r="C718" s="7"/>
      <c r="D718" s="7"/>
    </row>
    <row r="719" spans="1:4" x14ac:dyDescent="0.2">
      <c r="A719" s="5"/>
      <c r="C719" s="7"/>
      <c r="D719" s="7"/>
    </row>
    <row r="720" spans="1:4" x14ac:dyDescent="0.2">
      <c r="A720" s="5"/>
      <c r="C720" s="7"/>
      <c r="D720" s="7"/>
    </row>
    <row r="721" spans="1:4" x14ac:dyDescent="0.2">
      <c r="A721" s="5"/>
      <c r="C721" s="7"/>
      <c r="D721" s="7"/>
    </row>
    <row r="722" spans="1:4" x14ac:dyDescent="0.2">
      <c r="A722" s="5"/>
      <c r="C722" s="7"/>
      <c r="D722" s="7"/>
    </row>
    <row r="723" spans="1:4" x14ac:dyDescent="0.2">
      <c r="A723" s="5"/>
      <c r="C723" s="7"/>
      <c r="D723" s="7"/>
    </row>
    <row r="724" spans="1:4" x14ac:dyDescent="0.2">
      <c r="A724" s="5"/>
      <c r="C724" s="7"/>
      <c r="D724" s="7"/>
    </row>
    <row r="725" spans="1:4" x14ac:dyDescent="0.2">
      <c r="A725" s="5"/>
      <c r="C725" s="7"/>
      <c r="D725" s="7"/>
    </row>
    <row r="726" spans="1:4" x14ac:dyDescent="0.2">
      <c r="A726" s="5"/>
      <c r="C726" s="7"/>
      <c r="D726" s="7"/>
    </row>
    <row r="727" spans="1:4" x14ac:dyDescent="0.2">
      <c r="A727" s="5"/>
      <c r="C727" s="7"/>
      <c r="D727" s="7"/>
    </row>
    <row r="728" spans="1:4" x14ac:dyDescent="0.2">
      <c r="A728" s="5"/>
      <c r="C728" s="7"/>
      <c r="D728" s="7"/>
    </row>
    <row r="729" spans="1:4" x14ac:dyDescent="0.2">
      <c r="A729" s="5"/>
      <c r="C729" s="7"/>
      <c r="D729" s="7"/>
    </row>
    <row r="730" spans="1:4" x14ac:dyDescent="0.2">
      <c r="A730" s="5"/>
      <c r="C730" s="7"/>
      <c r="D730" s="7"/>
    </row>
    <row r="731" spans="1:4" x14ac:dyDescent="0.2">
      <c r="A731" s="5"/>
      <c r="C731" s="7"/>
      <c r="D731" s="7"/>
    </row>
    <row r="732" spans="1:4" x14ac:dyDescent="0.2">
      <c r="A732" s="5"/>
      <c r="C732" s="7"/>
      <c r="D732" s="7"/>
    </row>
    <row r="733" spans="1:4" x14ac:dyDescent="0.2">
      <c r="A733" s="5"/>
      <c r="C733" s="7"/>
      <c r="D733" s="7"/>
    </row>
    <row r="734" spans="1:4" x14ac:dyDescent="0.2">
      <c r="A734" s="5"/>
      <c r="C734" s="7"/>
      <c r="D734" s="7"/>
    </row>
    <row r="735" spans="1:4" x14ac:dyDescent="0.2">
      <c r="A735" s="5"/>
      <c r="C735" s="7"/>
      <c r="D735" s="7"/>
    </row>
    <row r="736" spans="1:4" x14ac:dyDescent="0.2">
      <c r="A736" s="5"/>
      <c r="C736" s="7"/>
      <c r="D736" s="7"/>
    </row>
    <row r="737" spans="1:4" x14ac:dyDescent="0.2">
      <c r="A737" s="5"/>
      <c r="C737" s="7"/>
      <c r="D737" s="7"/>
    </row>
    <row r="738" spans="1:4" x14ac:dyDescent="0.2">
      <c r="A738" s="5"/>
      <c r="C738" s="7"/>
      <c r="D738" s="7"/>
    </row>
    <row r="739" spans="1:4" x14ac:dyDescent="0.2">
      <c r="A739" s="5"/>
      <c r="C739" s="7"/>
      <c r="D739" s="7"/>
    </row>
    <row r="740" spans="1:4" x14ac:dyDescent="0.2">
      <c r="A740" s="5"/>
      <c r="C740" s="7"/>
      <c r="D740" s="7"/>
    </row>
    <row r="741" spans="1:4" x14ac:dyDescent="0.2">
      <c r="A741" s="5"/>
      <c r="C741" s="7"/>
      <c r="D741" s="7"/>
    </row>
    <row r="742" spans="1:4" x14ac:dyDescent="0.2">
      <c r="A742" s="5"/>
      <c r="C742" s="7"/>
      <c r="D742" s="7"/>
    </row>
    <row r="743" spans="1:4" x14ac:dyDescent="0.2">
      <c r="A743" s="5"/>
      <c r="C743" s="7"/>
      <c r="D743" s="7"/>
    </row>
    <row r="744" spans="1:4" x14ac:dyDescent="0.2">
      <c r="A744" s="5"/>
      <c r="C744" s="7"/>
      <c r="D744" s="7"/>
    </row>
    <row r="745" spans="1:4" x14ac:dyDescent="0.2">
      <c r="A745" s="5"/>
      <c r="C745" s="7"/>
      <c r="D745" s="7"/>
    </row>
    <row r="746" spans="1:4" x14ac:dyDescent="0.2">
      <c r="A746" s="5"/>
      <c r="C746" s="7"/>
      <c r="D746" s="7"/>
    </row>
    <row r="747" spans="1:4" x14ac:dyDescent="0.2">
      <c r="A747" s="5"/>
      <c r="C747" s="7"/>
      <c r="D747" s="7"/>
    </row>
    <row r="748" spans="1:4" x14ac:dyDescent="0.2">
      <c r="A748" s="5"/>
      <c r="C748" s="7"/>
      <c r="D748" s="7"/>
    </row>
    <row r="749" spans="1:4" x14ac:dyDescent="0.2">
      <c r="A749" s="5"/>
      <c r="C749" s="7"/>
      <c r="D749" s="7"/>
    </row>
    <row r="750" spans="1:4" x14ac:dyDescent="0.2">
      <c r="A750" s="5"/>
      <c r="C750" s="7"/>
      <c r="D750" s="7"/>
    </row>
    <row r="751" spans="1:4" x14ac:dyDescent="0.2">
      <c r="A751" s="5"/>
      <c r="C751" s="7"/>
      <c r="D751" s="7"/>
    </row>
    <row r="752" spans="1:4" x14ac:dyDescent="0.2">
      <c r="A752" s="5"/>
      <c r="C752" s="7"/>
      <c r="D752" s="7"/>
    </row>
    <row r="753" spans="1:4" x14ac:dyDescent="0.2">
      <c r="A753" s="5"/>
      <c r="C753" s="7"/>
      <c r="D753" s="7"/>
    </row>
    <row r="754" spans="1:4" x14ac:dyDescent="0.2">
      <c r="A754" s="5"/>
      <c r="C754" s="7"/>
      <c r="D754" s="7"/>
    </row>
    <row r="755" spans="1:4" x14ac:dyDescent="0.2">
      <c r="A755" s="5"/>
      <c r="C755" s="7"/>
      <c r="D755" s="7"/>
    </row>
    <row r="756" spans="1:4" x14ac:dyDescent="0.2">
      <c r="A756" s="5"/>
      <c r="C756" s="7"/>
      <c r="D756" s="7"/>
    </row>
    <row r="757" spans="1:4" x14ac:dyDescent="0.2">
      <c r="A757" s="5"/>
      <c r="C757" s="7"/>
      <c r="D757" s="7"/>
    </row>
    <row r="758" spans="1:4" x14ac:dyDescent="0.2">
      <c r="A758" s="5"/>
      <c r="C758" s="7"/>
      <c r="D758" s="7"/>
    </row>
    <row r="759" spans="1:4" x14ac:dyDescent="0.2">
      <c r="A759" s="5"/>
      <c r="C759" s="7"/>
      <c r="D759" s="7"/>
    </row>
    <row r="760" spans="1:4" x14ac:dyDescent="0.2">
      <c r="A760" s="5"/>
      <c r="C760" s="7"/>
      <c r="D760" s="7"/>
    </row>
    <row r="761" spans="1:4" x14ac:dyDescent="0.2">
      <c r="A761" s="5"/>
      <c r="C761" s="7"/>
      <c r="D761" s="7"/>
    </row>
    <row r="762" spans="1:4" x14ac:dyDescent="0.2">
      <c r="A762" s="5"/>
      <c r="C762" s="7"/>
      <c r="D762" s="7"/>
    </row>
    <row r="763" spans="1:4" x14ac:dyDescent="0.2">
      <c r="A763" s="5"/>
      <c r="C763" s="7"/>
      <c r="D763" s="7"/>
    </row>
    <row r="764" spans="1:4" x14ac:dyDescent="0.2">
      <c r="A764" s="5"/>
      <c r="C764" s="7"/>
      <c r="D764" s="7"/>
    </row>
    <row r="765" spans="1:4" x14ac:dyDescent="0.2">
      <c r="A765" s="5"/>
      <c r="C765" s="7"/>
      <c r="D765" s="7"/>
    </row>
    <row r="766" spans="1:4" x14ac:dyDescent="0.2">
      <c r="A766" s="5"/>
      <c r="C766" s="7"/>
      <c r="D766" s="7"/>
    </row>
    <row r="767" spans="1:4" x14ac:dyDescent="0.2">
      <c r="A767" s="5"/>
      <c r="C767" s="7"/>
      <c r="D767" s="7"/>
    </row>
    <row r="768" spans="1:4" x14ac:dyDescent="0.2">
      <c r="A768" s="5"/>
      <c r="C768" s="7"/>
      <c r="D768" s="7"/>
    </row>
    <row r="769" spans="1:4" x14ac:dyDescent="0.2">
      <c r="A769" s="5"/>
      <c r="C769" s="7"/>
      <c r="D769" s="7"/>
    </row>
    <row r="770" spans="1:4" x14ac:dyDescent="0.2">
      <c r="A770" s="5"/>
      <c r="C770" s="7"/>
      <c r="D770" s="7"/>
    </row>
    <row r="771" spans="1:4" x14ac:dyDescent="0.2">
      <c r="A771" s="5"/>
      <c r="C771" s="7"/>
      <c r="D771" s="7"/>
    </row>
    <row r="772" spans="1:4" x14ac:dyDescent="0.2">
      <c r="A772" s="5"/>
      <c r="C772" s="7"/>
      <c r="D772" s="7"/>
    </row>
    <row r="773" spans="1:4" x14ac:dyDescent="0.2">
      <c r="A773" s="5"/>
      <c r="C773" s="7"/>
      <c r="D773" s="7"/>
    </row>
    <row r="774" spans="1:4" x14ac:dyDescent="0.2">
      <c r="A774" s="5"/>
      <c r="C774" s="7"/>
      <c r="D774" s="7"/>
    </row>
    <row r="775" spans="1:4" x14ac:dyDescent="0.2">
      <c r="A775" s="5"/>
      <c r="C775" s="7"/>
      <c r="D775" s="7"/>
    </row>
    <row r="776" spans="1:4" x14ac:dyDescent="0.2">
      <c r="A776" s="5"/>
      <c r="C776" s="7"/>
      <c r="D776" s="7"/>
    </row>
    <row r="777" spans="1:4" x14ac:dyDescent="0.2">
      <c r="A777" s="5"/>
      <c r="C777" s="7"/>
      <c r="D777" s="7"/>
    </row>
    <row r="778" spans="1:4" x14ac:dyDescent="0.2">
      <c r="A778" s="5"/>
      <c r="C778" s="7"/>
      <c r="D778" s="7"/>
    </row>
    <row r="779" spans="1:4" x14ac:dyDescent="0.2">
      <c r="A779" s="5"/>
      <c r="C779" s="7"/>
      <c r="D779" s="7"/>
    </row>
    <row r="780" spans="1:4" x14ac:dyDescent="0.2">
      <c r="A780" s="5"/>
      <c r="C780" s="7"/>
      <c r="D780" s="7"/>
    </row>
    <row r="781" spans="1:4" x14ac:dyDescent="0.2">
      <c r="A781" s="5"/>
      <c r="C781" s="7"/>
      <c r="D781" s="7"/>
    </row>
    <row r="782" spans="1:4" x14ac:dyDescent="0.2">
      <c r="A782" s="5"/>
      <c r="C782" s="7"/>
      <c r="D782" s="7"/>
    </row>
    <row r="783" spans="1:4" x14ac:dyDescent="0.2">
      <c r="A783" s="5"/>
      <c r="C783" s="7"/>
      <c r="D783" s="7"/>
    </row>
    <row r="784" spans="1:4" x14ac:dyDescent="0.2">
      <c r="A784" s="5"/>
      <c r="C784" s="7"/>
      <c r="D784" s="7"/>
    </row>
    <row r="785" spans="1:4" x14ac:dyDescent="0.2">
      <c r="A785" s="5"/>
      <c r="C785" s="7"/>
      <c r="D785" s="7"/>
    </row>
    <row r="786" spans="1:4" x14ac:dyDescent="0.2">
      <c r="A786" s="5"/>
      <c r="C786" s="7"/>
      <c r="D786" s="7"/>
    </row>
    <row r="787" spans="1:4" x14ac:dyDescent="0.2">
      <c r="A787" s="5"/>
      <c r="C787" s="7"/>
      <c r="D787" s="7"/>
    </row>
    <row r="788" spans="1:4" x14ac:dyDescent="0.2">
      <c r="A788" s="5"/>
      <c r="C788" s="7"/>
      <c r="D788" s="7"/>
    </row>
    <row r="789" spans="1:4" x14ac:dyDescent="0.2">
      <c r="A789" s="5"/>
      <c r="C789" s="7"/>
      <c r="D789" s="7"/>
    </row>
    <row r="790" spans="1:4" x14ac:dyDescent="0.2">
      <c r="A790" s="5"/>
      <c r="C790" s="7"/>
      <c r="D790" s="7"/>
    </row>
    <row r="791" spans="1:4" x14ac:dyDescent="0.2">
      <c r="A791" s="5"/>
      <c r="C791" s="7"/>
      <c r="D791" s="7"/>
    </row>
    <row r="792" spans="1:4" x14ac:dyDescent="0.2">
      <c r="A792" s="5"/>
      <c r="C792" s="7"/>
      <c r="D792" s="7"/>
    </row>
    <row r="793" spans="1:4" x14ac:dyDescent="0.2">
      <c r="A793" s="5"/>
      <c r="C793" s="7"/>
      <c r="D793" s="7"/>
    </row>
    <row r="794" spans="1:4" x14ac:dyDescent="0.2">
      <c r="A794" s="5"/>
      <c r="C794" s="7"/>
      <c r="D794" s="7"/>
    </row>
    <row r="795" spans="1:4" x14ac:dyDescent="0.2">
      <c r="A795" s="5"/>
      <c r="C795" s="7"/>
      <c r="D795" s="7"/>
    </row>
    <row r="796" spans="1:4" x14ac:dyDescent="0.2">
      <c r="A796" s="5"/>
      <c r="C796" s="7"/>
      <c r="D796" s="7"/>
    </row>
    <row r="797" spans="1:4" x14ac:dyDescent="0.2">
      <c r="A797" s="5"/>
      <c r="C797" s="7"/>
      <c r="D797" s="7"/>
    </row>
    <row r="798" spans="1:4" x14ac:dyDescent="0.2">
      <c r="A798" s="5"/>
      <c r="C798" s="7"/>
      <c r="D798" s="7"/>
    </row>
    <row r="799" spans="1:4" x14ac:dyDescent="0.2">
      <c r="A799" s="5"/>
      <c r="C799" s="7"/>
      <c r="D799" s="7"/>
    </row>
    <row r="800" spans="1:4" x14ac:dyDescent="0.2">
      <c r="A800" s="5"/>
      <c r="C800" s="7"/>
      <c r="D800" s="7"/>
    </row>
    <row r="801" spans="1:4" x14ac:dyDescent="0.2">
      <c r="A801" s="5"/>
      <c r="C801" s="7"/>
      <c r="D801" s="7"/>
    </row>
    <row r="802" spans="1:4" x14ac:dyDescent="0.2">
      <c r="A802" s="5"/>
      <c r="C802" s="7"/>
      <c r="D802" s="7"/>
    </row>
    <row r="803" spans="1:4" x14ac:dyDescent="0.2">
      <c r="A803" s="5"/>
      <c r="C803" s="7"/>
      <c r="D803" s="7"/>
    </row>
    <row r="804" spans="1:4" x14ac:dyDescent="0.2">
      <c r="A804" s="5"/>
      <c r="C804" s="7"/>
      <c r="D804" s="7"/>
    </row>
    <row r="805" spans="1:4" x14ac:dyDescent="0.2">
      <c r="A805" s="5"/>
      <c r="C805" s="7"/>
      <c r="D805" s="7"/>
    </row>
    <row r="806" spans="1:4" x14ac:dyDescent="0.2">
      <c r="A806" s="5"/>
      <c r="C806" s="7"/>
      <c r="D806" s="7"/>
    </row>
    <row r="807" spans="1:4" x14ac:dyDescent="0.2">
      <c r="A807" s="5"/>
      <c r="C807" s="7"/>
      <c r="D807" s="7"/>
    </row>
    <row r="808" spans="1:4" x14ac:dyDescent="0.2">
      <c r="A808" s="5"/>
      <c r="C808" s="7"/>
      <c r="D808" s="7"/>
    </row>
    <row r="809" spans="1:4" x14ac:dyDescent="0.2">
      <c r="A809" s="5"/>
      <c r="C809" s="7"/>
      <c r="D809" s="7"/>
    </row>
    <row r="810" spans="1:4" x14ac:dyDescent="0.2">
      <c r="A810" s="5"/>
      <c r="C810" s="7"/>
      <c r="D810" s="7"/>
    </row>
    <row r="811" spans="1:4" x14ac:dyDescent="0.2">
      <c r="A811" s="5"/>
      <c r="C811" s="7"/>
      <c r="D811" s="7"/>
    </row>
    <row r="812" spans="1:4" x14ac:dyDescent="0.2">
      <c r="A812" s="5"/>
      <c r="C812" s="7"/>
      <c r="D812" s="7"/>
    </row>
    <row r="813" spans="1:4" x14ac:dyDescent="0.2">
      <c r="A813" s="5"/>
      <c r="C813" s="7"/>
      <c r="D813" s="7"/>
    </row>
    <row r="814" spans="1:4" x14ac:dyDescent="0.2">
      <c r="A814" s="5"/>
      <c r="C814" s="7"/>
      <c r="D814" s="7"/>
    </row>
    <row r="815" spans="1:4" x14ac:dyDescent="0.2">
      <c r="A815" s="5"/>
      <c r="C815" s="7"/>
      <c r="D815" s="7"/>
    </row>
    <row r="816" spans="1:4" x14ac:dyDescent="0.2">
      <c r="A816" s="5"/>
      <c r="C816" s="7"/>
      <c r="D816" s="7"/>
    </row>
    <row r="817" spans="1:4" x14ac:dyDescent="0.2">
      <c r="A817" s="5"/>
      <c r="C817" s="7"/>
      <c r="D817" s="7"/>
    </row>
    <row r="818" spans="1:4" x14ac:dyDescent="0.2">
      <c r="A818" s="5"/>
      <c r="C818" s="7"/>
      <c r="D818" s="7"/>
    </row>
    <row r="819" spans="1:4" x14ac:dyDescent="0.2">
      <c r="A819" s="5"/>
      <c r="C819" s="7"/>
      <c r="D819" s="7"/>
    </row>
    <row r="820" spans="1:4" x14ac:dyDescent="0.2">
      <c r="A820" s="5"/>
      <c r="C820" s="7"/>
      <c r="D820" s="7"/>
    </row>
    <row r="821" spans="1:4" x14ac:dyDescent="0.2">
      <c r="A821" s="5"/>
      <c r="C821" s="7"/>
      <c r="D821" s="7"/>
    </row>
    <row r="822" spans="1:4" x14ac:dyDescent="0.2">
      <c r="A822" s="5"/>
      <c r="C822" s="7"/>
      <c r="D822" s="7"/>
    </row>
    <row r="823" spans="1:4" x14ac:dyDescent="0.2">
      <c r="A823" s="5"/>
      <c r="C823" s="7"/>
      <c r="D823" s="7"/>
    </row>
    <row r="824" spans="1:4" x14ac:dyDescent="0.2">
      <c r="A824" s="5"/>
      <c r="C824" s="7"/>
      <c r="D824" s="7"/>
    </row>
    <row r="825" spans="1:4" x14ac:dyDescent="0.2">
      <c r="A825" s="5"/>
      <c r="C825" s="7"/>
      <c r="D825" s="7"/>
    </row>
    <row r="826" spans="1:4" x14ac:dyDescent="0.2">
      <c r="A826" s="5"/>
      <c r="C826" s="7"/>
      <c r="D826" s="7"/>
    </row>
    <row r="827" spans="1:4" x14ac:dyDescent="0.2">
      <c r="A827" s="5"/>
      <c r="C827" s="7"/>
      <c r="D827" s="7"/>
    </row>
    <row r="828" spans="1:4" x14ac:dyDescent="0.2">
      <c r="A828" s="5"/>
      <c r="C828" s="7"/>
      <c r="D828" s="7"/>
    </row>
    <row r="829" spans="1:4" x14ac:dyDescent="0.2">
      <c r="A829" s="5"/>
      <c r="C829" s="7"/>
      <c r="D829" s="7"/>
    </row>
    <row r="830" spans="1:4" x14ac:dyDescent="0.2">
      <c r="A830" s="5"/>
      <c r="C830" s="7"/>
      <c r="D830" s="7"/>
    </row>
    <row r="831" spans="1:4" x14ac:dyDescent="0.2">
      <c r="A831" s="5"/>
      <c r="C831" s="7"/>
      <c r="D831" s="7"/>
    </row>
    <row r="832" spans="1:4" x14ac:dyDescent="0.2">
      <c r="A832" s="5"/>
      <c r="C832" s="7"/>
      <c r="D832" s="7"/>
    </row>
    <row r="833" spans="1:4" x14ac:dyDescent="0.2">
      <c r="A833" s="5"/>
      <c r="C833" s="7"/>
      <c r="D833" s="7"/>
    </row>
    <row r="834" spans="1:4" x14ac:dyDescent="0.2">
      <c r="A834" s="5"/>
      <c r="C834" s="7"/>
      <c r="D834" s="7"/>
    </row>
    <row r="835" spans="1:4" x14ac:dyDescent="0.2">
      <c r="A835" s="5"/>
      <c r="C835" s="7"/>
      <c r="D835" s="7"/>
    </row>
    <row r="836" spans="1:4" x14ac:dyDescent="0.2">
      <c r="A836" s="5"/>
      <c r="C836" s="7"/>
      <c r="D836" s="7"/>
    </row>
    <row r="837" spans="1:4" x14ac:dyDescent="0.2">
      <c r="A837" s="5"/>
      <c r="C837" s="7"/>
      <c r="D837" s="7"/>
    </row>
    <row r="838" spans="1:4" x14ac:dyDescent="0.2">
      <c r="A838" s="5"/>
      <c r="C838" s="7"/>
      <c r="D838" s="7"/>
    </row>
    <row r="839" spans="1:4" x14ac:dyDescent="0.2">
      <c r="A839" s="5"/>
      <c r="C839" s="7"/>
      <c r="D839" s="7"/>
    </row>
    <row r="840" spans="1:4" x14ac:dyDescent="0.2">
      <c r="A840" s="5"/>
      <c r="C840" s="7"/>
      <c r="D840" s="7"/>
    </row>
    <row r="841" spans="1:4" x14ac:dyDescent="0.2">
      <c r="A841" s="5"/>
      <c r="C841" s="7"/>
      <c r="D841" s="7"/>
    </row>
    <row r="842" spans="1:4" x14ac:dyDescent="0.2">
      <c r="A842" s="5"/>
      <c r="C842" s="7"/>
      <c r="D842" s="7"/>
    </row>
    <row r="843" spans="1:4" x14ac:dyDescent="0.2">
      <c r="A843" s="5"/>
      <c r="C843" s="7"/>
      <c r="D843" s="7"/>
    </row>
    <row r="844" spans="1:4" x14ac:dyDescent="0.2">
      <c r="A844" s="5"/>
      <c r="C844" s="7"/>
      <c r="D844" s="7"/>
    </row>
    <row r="845" spans="1:4" x14ac:dyDescent="0.2">
      <c r="A845" s="5"/>
      <c r="C845" s="7"/>
      <c r="D845" s="7"/>
    </row>
    <row r="846" spans="1:4" x14ac:dyDescent="0.2">
      <c r="A846" s="5"/>
      <c r="C846" s="7"/>
      <c r="D846" s="7"/>
    </row>
    <row r="847" spans="1:4" x14ac:dyDescent="0.2">
      <c r="A847" s="5"/>
      <c r="C847" s="7"/>
      <c r="D847" s="7"/>
    </row>
    <row r="848" spans="1:4" x14ac:dyDescent="0.2">
      <c r="A848" s="5"/>
      <c r="C848" s="7"/>
      <c r="D848" s="7"/>
    </row>
    <row r="849" spans="1:4" x14ac:dyDescent="0.2">
      <c r="A849" s="5"/>
      <c r="C849" s="7"/>
      <c r="D849" s="7"/>
    </row>
    <row r="850" spans="1:4" x14ac:dyDescent="0.2">
      <c r="A850" s="5"/>
      <c r="C850" s="7"/>
      <c r="D850" s="7"/>
    </row>
    <row r="851" spans="1:4" x14ac:dyDescent="0.2">
      <c r="A851" s="5"/>
      <c r="C851" s="7"/>
      <c r="D851" s="7"/>
    </row>
    <row r="852" spans="1:4" x14ac:dyDescent="0.2">
      <c r="A852" s="5"/>
      <c r="C852" s="7"/>
      <c r="D852" s="7"/>
    </row>
    <row r="853" spans="1:4" x14ac:dyDescent="0.2">
      <c r="A853" s="5"/>
      <c r="C853" s="7"/>
      <c r="D853" s="7"/>
    </row>
    <row r="854" spans="1:4" x14ac:dyDescent="0.2">
      <c r="A854" s="5"/>
      <c r="C854" s="7"/>
      <c r="D854" s="7"/>
    </row>
    <row r="855" spans="1:4" x14ac:dyDescent="0.2">
      <c r="A855" s="5"/>
      <c r="C855" s="7"/>
      <c r="D855" s="7"/>
    </row>
    <row r="856" spans="1:4" x14ac:dyDescent="0.2">
      <c r="A856" s="5"/>
      <c r="C856" s="7"/>
      <c r="D856" s="7"/>
    </row>
    <row r="857" spans="1:4" x14ac:dyDescent="0.2">
      <c r="A857" s="5"/>
      <c r="C857" s="7"/>
      <c r="D857" s="7"/>
    </row>
    <row r="858" spans="1:4" x14ac:dyDescent="0.2">
      <c r="A858" s="5"/>
      <c r="C858" s="7"/>
      <c r="D858" s="7"/>
    </row>
    <row r="859" spans="1:4" x14ac:dyDescent="0.2">
      <c r="A859" s="5"/>
      <c r="C859" s="7"/>
      <c r="D859" s="7"/>
    </row>
    <row r="860" spans="1:4" x14ac:dyDescent="0.2">
      <c r="A860" s="5"/>
      <c r="C860" s="7"/>
      <c r="D860" s="7"/>
    </row>
    <row r="861" spans="1:4" x14ac:dyDescent="0.2">
      <c r="A861" s="5"/>
      <c r="C861" s="7"/>
      <c r="D861" s="7"/>
    </row>
    <row r="862" spans="1:4" x14ac:dyDescent="0.2">
      <c r="A862" s="5"/>
      <c r="C862" s="7"/>
      <c r="D862" s="7"/>
    </row>
    <row r="863" spans="1:4" x14ac:dyDescent="0.2">
      <c r="A863" s="5"/>
      <c r="C863" s="7"/>
      <c r="D863" s="7"/>
    </row>
    <row r="864" spans="1:4" x14ac:dyDescent="0.2">
      <c r="A864" s="5"/>
      <c r="C864" s="7"/>
      <c r="D864" s="7"/>
    </row>
    <row r="865" spans="1:4" x14ac:dyDescent="0.2">
      <c r="A865" s="5"/>
      <c r="C865" s="7"/>
      <c r="D865" s="7"/>
    </row>
    <row r="866" spans="1:4" x14ac:dyDescent="0.2">
      <c r="A866" s="5"/>
      <c r="C866" s="7"/>
      <c r="D866" s="7"/>
    </row>
    <row r="867" spans="1:4" x14ac:dyDescent="0.2">
      <c r="A867" s="5"/>
      <c r="C867" s="7"/>
      <c r="D867" s="7"/>
    </row>
    <row r="868" spans="1:4" x14ac:dyDescent="0.2">
      <c r="A868" s="5"/>
      <c r="C868" s="7"/>
      <c r="D868" s="7"/>
    </row>
    <row r="869" spans="1:4" x14ac:dyDescent="0.2">
      <c r="A869" s="5"/>
      <c r="C869" s="7"/>
      <c r="D869" s="7"/>
    </row>
    <row r="870" spans="1:4" x14ac:dyDescent="0.2">
      <c r="A870" s="5"/>
      <c r="C870" s="7"/>
      <c r="D870" s="7"/>
    </row>
    <row r="871" spans="1:4" x14ac:dyDescent="0.2">
      <c r="A871" s="5"/>
      <c r="C871" s="7"/>
      <c r="D871" s="7"/>
    </row>
    <row r="872" spans="1:4" x14ac:dyDescent="0.2">
      <c r="A872" s="5"/>
      <c r="C872" s="7"/>
      <c r="D872" s="7"/>
    </row>
    <row r="873" spans="1:4" x14ac:dyDescent="0.2">
      <c r="A873" s="5"/>
      <c r="C873" s="7"/>
      <c r="D873" s="7"/>
    </row>
    <row r="874" spans="1:4" x14ac:dyDescent="0.2">
      <c r="A874" s="5"/>
      <c r="C874" s="7"/>
      <c r="D874" s="7"/>
    </row>
    <row r="875" spans="1:4" x14ac:dyDescent="0.2">
      <c r="A875" s="5"/>
      <c r="C875" s="7"/>
      <c r="D875" s="7"/>
    </row>
    <row r="876" spans="1:4" x14ac:dyDescent="0.2">
      <c r="A876" s="5"/>
      <c r="C876" s="7"/>
      <c r="D876" s="7"/>
    </row>
    <row r="877" spans="1:4" x14ac:dyDescent="0.2">
      <c r="A877" s="5"/>
      <c r="C877" s="7"/>
      <c r="D877" s="7"/>
    </row>
    <row r="878" spans="1:4" x14ac:dyDescent="0.2">
      <c r="A878" s="5"/>
      <c r="C878" s="7"/>
      <c r="D878" s="7"/>
    </row>
    <row r="879" spans="1:4" x14ac:dyDescent="0.2">
      <c r="A879" s="5"/>
      <c r="C879" s="7"/>
      <c r="D879" s="7"/>
    </row>
    <row r="880" spans="1:4" x14ac:dyDescent="0.2">
      <c r="A880" s="5"/>
      <c r="C880" s="7"/>
      <c r="D880" s="7"/>
    </row>
    <row r="881" spans="1:4" x14ac:dyDescent="0.2">
      <c r="A881" s="5"/>
      <c r="C881" s="7"/>
      <c r="D881" s="7"/>
    </row>
    <row r="882" spans="1:4" x14ac:dyDescent="0.2">
      <c r="A882" s="5"/>
      <c r="C882" s="7"/>
      <c r="D882" s="7"/>
    </row>
    <row r="883" spans="1:4" x14ac:dyDescent="0.2">
      <c r="A883" s="5"/>
      <c r="C883" s="7"/>
      <c r="D883" s="7"/>
    </row>
    <row r="884" spans="1:4" x14ac:dyDescent="0.2">
      <c r="A884" s="5"/>
      <c r="C884" s="7"/>
      <c r="D884" s="7"/>
    </row>
    <row r="885" spans="1:4" x14ac:dyDescent="0.2">
      <c r="A885" s="5"/>
      <c r="C885" s="7"/>
      <c r="D885" s="7"/>
    </row>
    <row r="886" spans="1:4" x14ac:dyDescent="0.2">
      <c r="A886" s="5"/>
      <c r="C886" s="7"/>
      <c r="D886" s="7"/>
    </row>
    <row r="887" spans="1:4" x14ac:dyDescent="0.2">
      <c r="A887" s="5"/>
      <c r="C887" s="7"/>
      <c r="D887" s="7"/>
    </row>
    <row r="888" spans="1:4" x14ac:dyDescent="0.2">
      <c r="A888" s="5"/>
      <c r="C888" s="7"/>
      <c r="D888" s="7"/>
    </row>
    <row r="889" spans="1:4" x14ac:dyDescent="0.2">
      <c r="A889" s="5"/>
      <c r="C889" s="7"/>
      <c r="D889" s="7"/>
    </row>
    <row r="890" spans="1:4" x14ac:dyDescent="0.2">
      <c r="A890" s="5"/>
      <c r="C890" s="7"/>
      <c r="D890" s="7"/>
    </row>
    <row r="891" spans="1:4" x14ac:dyDescent="0.2">
      <c r="A891" s="5"/>
      <c r="C891" s="7"/>
      <c r="D891" s="7"/>
    </row>
    <row r="892" spans="1:4" x14ac:dyDescent="0.2">
      <c r="A892" s="5"/>
      <c r="C892" s="7"/>
      <c r="D892" s="7"/>
    </row>
    <row r="893" spans="1:4" x14ac:dyDescent="0.2">
      <c r="A893" s="5"/>
      <c r="C893" s="7"/>
      <c r="D893" s="7"/>
    </row>
    <row r="894" spans="1:4" x14ac:dyDescent="0.2">
      <c r="A894" s="5"/>
      <c r="C894" s="7"/>
      <c r="D894" s="7"/>
    </row>
    <row r="895" spans="1:4" x14ac:dyDescent="0.2">
      <c r="A895" s="5"/>
      <c r="C895" s="7"/>
      <c r="D895" s="7"/>
    </row>
    <row r="896" spans="1:4" x14ac:dyDescent="0.2">
      <c r="A896" s="5"/>
      <c r="C896" s="7"/>
      <c r="D896" s="7"/>
    </row>
    <row r="897" spans="1:4" x14ac:dyDescent="0.2">
      <c r="A897" s="5"/>
      <c r="C897" s="7"/>
      <c r="D897" s="7"/>
    </row>
    <row r="898" spans="1:4" x14ac:dyDescent="0.2">
      <c r="A898" s="5"/>
      <c r="C898" s="7"/>
      <c r="D898" s="7"/>
    </row>
    <row r="899" spans="1:4" x14ac:dyDescent="0.2">
      <c r="A899" s="5"/>
      <c r="C899" s="7"/>
      <c r="D899" s="7"/>
    </row>
    <row r="900" spans="1:4" x14ac:dyDescent="0.2">
      <c r="A900" s="5"/>
      <c r="C900" s="7"/>
      <c r="D900" s="7"/>
    </row>
    <row r="901" spans="1:4" x14ac:dyDescent="0.2">
      <c r="A901" s="5"/>
      <c r="C901" s="7"/>
      <c r="D901" s="7"/>
    </row>
    <row r="902" spans="1:4" x14ac:dyDescent="0.2">
      <c r="A902" s="5"/>
      <c r="C902" s="7"/>
      <c r="D902" s="7"/>
    </row>
    <row r="903" spans="1:4" x14ac:dyDescent="0.2">
      <c r="A903" s="5"/>
      <c r="C903" s="7"/>
      <c r="D903" s="7"/>
    </row>
    <row r="904" spans="1:4" x14ac:dyDescent="0.2">
      <c r="A904" s="5"/>
      <c r="C904" s="7"/>
      <c r="D904" s="7"/>
    </row>
    <row r="905" spans="1:4" x14ac:dyDescent="0.2">
      <c r="A905" s="5"/>
      <c r="C905" s="7"/>
      <c r="D905" s="7"/>
    </row>
    <row r="906" spans="1:4" x14ac:dyDescent="0.2">
      <c r="A906" s="5"/>
      <c r="C906" s="7"/>
      <c r="D906" s="7"/>
    </row>
    <row r="907" spans="1:4" x14ac:dyDescent="0.2">
      <c r="A907" s="5"/>
      <c r="C907" s="7"/>
      <c r="D907" s="7"/>
    </row>
    <row r="908" spans="1:4" x14ac:dyDescent="0.2">
      <c r="A908" s="5"/>
      <c r="C908" s="7"/>
      <c r="D908" s="7"/>
    </row>
    <row r="909" spans="1:4" x14ac:dyDescent="0.2">
      <c r="A909" s="5"/>
      <c r="C909" s="7"/>
      <c r="D909" s="7"/>
    </row>
    <row r="910" spans="1:4" x14ac:dyDescent="0.2">
      <c r="A910" s="5"/>
      <c r="C910" s="7"/>
      <c r="D910" s="7"/>
    </row>
    <row r="911" spans="1:4" x14ac:dyDescent="0.2">
      <c r="A911" s="5"/>
      <c r="C911" s="7"/>
      <c r="D911" s="7"/>
    </row>
    <row r="912" spans="1:4" x14ac:dyDescent="0.2">
      <c r="A912" s="5"/>
      <c r="C912" s="7"/>
      <c r="D912" s="7"/>
    </row>
    <row r="913" spans="1:4" x14ac:dyDescent="0.2">
      <c r="A913" s="5"/>
      <c r="C913" s="7"/>
      <c r="D913" s="7"/>
    </row>
    <row r="914" spans="1:4" x14ac:dyDescent="0.2">
      <c r="A914" s="5"/>
      <c r="C914" s="7"/>
      <c r="D914" s="7"/>
    </row>
    <row r="915" spans="1:4" x14ac:dyDescent="0.2">
      <c r="A915" s="5"/>
      <c r="C915" s="7"/>
      <c r="D915" s="7"/>
    </row>
    <row r="916" spans="1:4" x14ac:dyDescent="0.2">
      <c r="A916" s="5"/>
      <c r="C916" s="7"/>
      <c r="D916" s="7"/>
    </row>
    <row r="917" spans="1:4" x14ac:dyDescent="0.2">
      <c r="A917" s="5"/>
      <c r="C917" s="7"/>
      <c r="D917" s="7"/>
    </row>
    <row r="918" spans="1:4" x14ac:dyDescent="0.2">
      <c r="A918" s="5"/>
      <c r="C918" s="7"/>
      <c r="D918" s="7"/>
    </row>
    <row r="919" spans="1:4" x14ac:dyDescent="0.2">
      <c r="A919" s="5"/>
      <c r="C919" s="7"/>
      <c r="D919" s="7"/>
    </row>
    <row r="920" spans="1:4" x14ac:dyDescent="0.2">
      <c r="A920" s="5"/>
      <c r="C920" s="7"/>
      <c r="D920" s="7"/>
    </row>
    <row r="921" spans="1:4" x14ac:dyDescent="0.2">
      <c r="A921" s="5"/>
      <c r="C921" s="7"/>
      <c r="D921" s="7"/>
    </row>
    <row r="922" spans="1:4" x14ac:dyDescent="0.2">
      <c r="A922" s="5"/>
      <c r="C922" s="7"/>
      <c r="D922" s="7"/>
    </row>
    <row r="923" spans="1:4" x14ac:dyDescent="0.2">
      <c r="A923" s="5"/>
      <c r="C923" s="7"/>
      <c r="D923" s="7"/>
    </row>
    <row r="924" spans="1:4" x14ac:dyDescent="0.2">
      <c r="A924" s="5"/>
      <c r="C924" s="7"/>
      <c r="D924" s="7"/>
    </row>
    <row r="925" spans="1:4" x14ac:dyDescent="0.2">
      <c r="A925" s="5"/>
      <c r="C925" s="7"/>
      <c r="D925" s="7"/>
    </row>
    <row r="926" spans="1:4" x14ac:dyDescent="0.2">
      <c r="A926" s="5"/>
      <c r="C926" s="7"/>
      <c r="D926" s="7"/>
    </row>
    <row r="927" spans="1:4" x14ac:dyDescent="0.2">
      <c r="A927" s="5"/>
      <c r="C927" s="7"/>
      <c r="D927" s="7"/>
    </row>
    <row r="928" spans="1:4" x14ac:dyDescent="0.2">
      <c r="A928" s="5"/>
      <c r="C928" s="7"/>
      <c r="D928" s="7"/>
    </row>
    <row r="929" spans="1:4" x14ac:dyDescent="0.2">
      <c r="A929" s="5"/>
      <c r="C929" s="7"/>
      <c r="D929" s="7"/>
    </row>
    <row r="930" spans="1:4" x14ac:dyDescent="0.2">
      <c r="A930" s="5"/>
      <c r="C930" s="7"/>
      <c r="D930" s="7"/>
    </row>
    <row r="931" spans="1:4" x14ac:dyDescent="0.2">
      <c r="A931" s="5"/>
      <c r="C931" s="7"/>
      <c r="D931" s="7"/>
    </row>
    <row r="932" spans="1:4" x14ac:dyDescent="0.2">
      <c r="A932" s="5"/>
      <c r="C932" s="7"/>
      <c r="D932" s="7"/>
    </row>
    <row r="933" spans="1:4" x14ac:dyDescent="0.2">
      <c r="A933" s="5"/>
      <c r="C933" s="7"/>
      <c r="D933" s="7"/>
    </row>
    <row r="934" spans="1:4" x14ac:dyDescent="0.2">
      <c r="A934" s="5"/>
      <c r="C934" s="7"/>
      <c r="D934" s="7"/>
    </row>
    <row r="935" spans="1:4" x14ac:dyDescent="0.2">
      <c r="A935" s="5"/>
      <c r="C935" s="7"/>
      <c r="D935" s="7"/>
    </row>
    <row r="936" spans="1:4" x14ac:dyDescent="0.2">
      <c r="A936" s="5"/>
      <c r="C936" s="7"/>
      <c r="D936" s="7"/>
    </row>
    <row r="937" spans="1:4" x14ac:dyDescent="0.2">
      <c r="A937" s="5"/>
      <c r="C937" s="7"/>
      <c r="D937" s="7"/>
    </row>
    <row r="938" spans="1:4" x14ac:dyDescent="0.2">
      <c r="A938" s="5"/>
      <c r="C938" s="7"/>
      <c r="D938" s="7"/>
    </row>
    <row r="939" spans="1:4" x14ac:dyDescent="0.2">
      <c r="A939" s="5"/>
      <c r="C939" s="7"/>
      <c r="D939" s="7"/>
    </row>
    <row r="940" spans="1:4" x14ac:dyDescent="0.2">
      <c r="A940" s="5"/>
      <c r="C940" s="7"/>
      <c r="D940" s="7"/>
    </row>
    <row r="941" spans="1:4" x14ac:dyDescent="0.2">
      <c r="A941" s="5"/>
      <c r="C941" s="7"/>
      <c r="D941" s="7"/>
    </row>
    <row r="942" spans="1:4" x14ac:dyDescent="0.2">
      <c r="A942" s="5"/>
      <c r="C942" s="7"/>
      <c r="D942" s="7"/>
    </row>
    <row r="943" spans="1:4" x14ac:dyDescent="0.2">
      <c r="A943" s="5"/>
      <c r="C943" s="7"/>
      <c r="D943" s="7"/>
    </row>
    <row r="944" spans="1:4" x14ac:dyDescent="0.2">
      <c r="A944" s="5"/>
      <c r="C944" s="7"/>
      <c r="D944" s="7"/>
    </row>
    <row r="945" spans="1:4" x14ac:dyDescent="0.2">
      <c r="A945" s="5"/>
      <c r="C945" s="7"/>
      <c r="D945" s="7"/>
    </row>
    <row r="946" spans="1:4" x14ac:dyDescent="0.2">
      <c r="A946" s="5"/>
      <c r="C946" s="7"/>
      <c r="D946" s="7"/>
    </row>
    <row r="947" spans="1:4" x14ac:dyDescent="0.2">
      <c r="A947" s="5"/>
      <c r="C947" s="7"/>
      <c r="D947" s="7"/>
    </row>
    <row r="948" spans="1:4" x14ac:dyDescent="0.2">
      <c r="A948" s="5"/>
      <c r="C948" s="7"/>
      <c r="D948" s="7"/>
    </row>
    <row r="949" spans="1:4" x14ac:dyDescent="0.2">
      <c r="A949" s="5"/>
      <c r="C949" s="7"/>
      <c r="D949" s="7"/>
    </row>
    <row r="950" spans="1:4" x14ac:dyDescent="0.2">
      <c r="A950" s="5"/>
      <c r="C950" s="7"/>
      <c r="D950" s="7"/>
    </row>
    <row r="951" spans="1:4" x14ac:dyDescent="0.2">
      <c r="A951" s="5"/>
      <c r="C951" s="7"/>
      <c r="D951" s="7"/>
    </row>
    <row r="952" spans="1:4" x14ac:dyDescent="0.2">
      <c r="A952" s="5"/>
      <c r="C952" s="7"/>
      <c r="D952" s="7"/>
    </row>
    <row r="953" spans="1:4" x14ac:dyDescent="0.2">
      <c r="A953" s="5"/>
      <c r="C953" s="7"/>
      <c r="D953" s="7"/>
    </row>
    <row r="954" spans="1:4" x14ac:dyDescent="0.2">
      <c r="A954" s="5"/>
      <c r="C954" s="7"/>
      <c r="D954" s="7"/>
    </row>
    <row r="955" spans="1:4" x14ac:dyDescent="0.2">
      <c r="A955" s="5"/>
      <c r="C955" s="7"/>
      <c r="D955" s="7"/>
    </row>
    <row r="956" spans="1:4" x14ac:dyDescent="0.2">
      <c r="A956" s="5"/>
      <c r="C956" s="7"/>
      <c r="D956" s="7"/>
    </row>
    <row r="957" spans="1:4" x14ac:dyDescent="0.2">
      <c r="A957" s="5"/>
      <c r="C957" s="7"/>
      <c r="D957" s="7"/>
    </row>
    <row r="958" spans="1:4" x14ac:dyDescent="0.2">
      <c r="A958" s="5"/>
      <c r="C958" s="7"/>
      <c r="D958" s="7"/>
    </row>
    <row r="959" spans="1:4" x14ac:dyDescent="0.2">
      <c r="A959" s="5"/>
      <c r="C959" s="7"/>
      <c r="D959" s="7"/>
    </row>
    <row r="960" spans="1:4" x14ac:dyDescent="0.2">
      <c r="A960" s="5"/>
      <c r="C960" s="7"/>
      <c r="D960" s="7"/>
    </row>
    <row r="961" spans="1:4" x14ac:dyDescent="0.2">
      <c r="A961" s="5"/>
      <c r="C961" s="7"/>
      <c r="D961" s="7"/>
    </row>
    <row r="962" spans="1:4" x14ac:dyDescent="0.2">
      <c r="A962" s="5"/>
      <c r="C962" s="7"/>
      <c r="D962" s="7"/>
    </row>
    <row r="963" spans="1:4" x14ac:dyDescent="0.2">
      <c r="A963" s="5"/>
      <c r="C963" s="7"/>
      <c r="D963" s="7"/>
    </row>
    <row r="964" spans="1:4" x14ac:dyDescent="0.2">
      <c r="A964" s="5"/>
      <c r="C964" s="7"/>
      <c r="D964" s="7"/>
    </row>
    <row r="965" spans="1:4" x14ac:dyDescent="0.2">
      <c r="A965" s="5"/>
      <c r="C965" s="7"/>
      <c r="D965" s="7"/>
    </row>
    <row r="966" spans="1:4" x14ac:dyDescent="0.2">
      <c r="A966" s="5"/>
      <c r="C966" s="7"/>
      <c r="D966" s="7"/>
    </row>
    <row r="967" spans="1:4" x14ac:dyDescent="0.2">
      <c r="A967" s="5"/>
      <c r="C967" s="7"/>
      <c r="D967" s="7"/>
    </row>
    <row r="968" spans="1:4" x14ac:dyDescent="0.2">
      <c r="A968" s="5"/>
      <c r="C968" s="7"/>
      <c r="D968" s="7"/>
    </row>
    <row r="969" spans="1:4" x14ac:dyDescent="0.2">
      <c r="A969" s="5"/>
      <c r="C969" s="7"/>
      <c r="D969" s="7"/>
    </row>
    <row r="970" spans="1:4" x14ac:dyDescent="0.2">
      <c r="A970" s="5"/>
      <c r="C970" s="7"/>
      <c r="D970" s="7"/>
    </row>
    <row r="971" spans="1:4" x14ac:dyDescent="0.2">
      <c r="A971" s="5"/>
      <c r="C971" s="7"/>
      <c r="D971" s="7"/>
    </row>
    <row r="972" spans="1:4" x14ac:dyDescent="0.2">
      <c r="A972" s="5"/>
      <c r="C972" s="7"/>
      <c r="D972" s="7"/>
    </row>
    <row r="973" spans="1:4" x14ac:dyDescent="0.2">
      <c r="A973" s="5"/>
      <c r="C973" s="7"/>
      <c r="D973" s="7"/>
    </row>
    <row r="974" spans="1:4" x14ac:dyDescent="0.2">
      <c r="A974" s="5"/>
      <c r="C974" s="7"/>
      <c r="D974" s="7"/>
    </row>
    <row r="975" spans="1:4" x14ac:dyDescent="0.2">
      <c r="A975" s="5"/>
      <c r="C975" s="7"/>
      <c r="D975" s="7"/>
    </row>
    <row r="976" spans="1:4" x14ac:dyDescent="0.2">
      <c r="A976" s="5"/>
      <c r="C976" s="7"/>
      <c r="D976" s="7"/>
    </row>
    <row r="977" spans="1:4" x14ac:dyDescent="0.2">
      <c r="A977" s="5"/>
      <c r="C977" s="7"/>
      <c r="D977" s="7"/>
    </row>
    <row r="978" spans="1:4" x14ac:dyDescent="0.2">
      <c r="A978" s="5"/>
      <c r="C978" s="7"/>
      <c r="D978" s="7"/>
    </row>
    <row r="979" spans="1:4" x14ac:dyDescent="0.2">
      <c r="A979" s="5"/>
      <c r="C979" s="7"/>
      <c r="D979" s="7"/>
    </row>
    <row r="980" spans="1:4" x14ac:dyDescent="0.2">
      <c r="A980" s="5"/>
      <c r="C980" s="7"/>
      <c r="D980" s="7"/>
    </row>
    <row r="981" spans="1:4" x14ac:dyDescent="0.2">
      <c r="A981" s="5"/>
      <c r="C981" s="7"/>
      <c r="D981" s="7"/>
    </row>
    <row r="982" spans="1:4" x14ac:dyDescent="0.2">
      <c r="A982" s="5"/>
      <c r="C982" s="7"/>
      <c r="D982" s="7"/>
    </row>
    <row r="983" spans="1:4" x14ac:dyDescent="0.2">
      <c r="A983" s="5"/>
      <c r="C983" s="7"/>
      <c r="D983" s="7"/>
    </row>
    <row r="984" spans="1:4" x14ac:dyDescent="0.2">
      <c r="A984" s="5"/>
      <c r="C984" s="7"/>
      <c r="D984" s="7"/>
    </row>
    <row r="985" spans="1:4" x14ac:dyDescent="0.2">
      <c r="A985" s="5"/>
      <c r="C985" s="7"/>
      <c r="D985" s="7"/>
    </row>
    <row r="986" spans="1:4" x14ac:dyDescent="0.2">
      <c r="A986" s="5"/>
      <c r="C986" s="7"/>
      <c r="D986" s="7"/>
    </row>
    <row r="987" spans="1:4" x14ac:dyDescent="0.2">
      <c r="A987" s="5"/>
      <c r="C987" s="7"/>
      <c r="D987" s="7"/>
    </row>
    <row r="988" spans="1:4" x14ac:dyDescent="0.2">
      <c r="A988" s="5"/>
      <c r="C988" s="7"/>
      <c r="D988" s="7"/>
    </row>
    <row r="989" spans="1:4" x14ac:dyDescent="0.2">
      <c r="A989" s="5"/>
      <c r="C989" s="7"/>
      <c r="D989" s="7"/>
    </row>
    <row r="990" spans="1:4" x14ac:dyDescent="0.2">
      <c r="A990" s="5"/>
      <c r="C990" s="7"/>
      <c r="D990" s="7"/>
    </row>
    <row r="991" spans="1:4" x14ac:dyDescent="0.2">
      <c r="A991" s="5"/>
      <c r="C991" s="7"/>
      <c r="D991" s="7"/>
    </row>
    <row r="992" spans="1:4" x14ac:dyDescent="0.2">
      <c r="A992" s="5"/>
      <c r="C992" s="7"/>
      <c r="D992" s="7"/>
    </row>
    <row r="993" spans="1:4" x14ac:dyDescent="0.2">
      <c r="A993" s="5"/>
      <c r="C993" s="7"/>
      <c r="D993" s="7"/>
    </row>
    <row r="994" spans="1:4" x14ac:dyDescent="0.2">
      <c r="A994" s="5"/>
      <c r="C994" s="7"/>
      <c r="D994" s="7"/>
    </row>
    <row r="995" spans="1:4" x14ac:dyDescent="0.2">
      <c r="A995" s="5"/>
      <c r="C995" s="7"/>
      <c r="D995" s="7"/>
    </row>
    <row r="996" spans="1:4" x14ac:dyDescent="0.2">
      <c r="A996" s="5"/>
      <c r="C996" s="7"/>
      <c r="D996" s="7"/>
    </row>
    <row r="997" spans="1:4" x14ac:dyDescent="0.2">
      <c r="A997" s="5"/>
      <c r="C997" s="7"/>
      <c r="D997" s="7"/>
    </row>
    <row r="998" spans="1:4" x14ac:dyDescent="0.2">
      <c r="A998" s="5"/>
      <c r="C998" s="7"/>
      <c r="D998" s="7"/>
    </row>
    <row r="999" spans="1:4" x14ac:dyDescent="0.2">
      <c r="A999" s="5"/>
      <c r="C999" s="7"/>
      <c r="D999" s="7"/>
    </row>
    <row r="1000" spans="1:4" x14ac:dyDescent="0.2">
      <c r="A1000" s="5"/>
      <c r="C1000" s="7"/>
      <c r="D1000" s="7"/>
    </row>
    <row r="1001" spans="1:4" x14ac:dyDescent="0.2">
      <c r="A1001" s="5"/>
      <c r="C1001" s="7"/>
      <c r="D1001" s="7"/>
    </row>
    <row r="1002" spans="1:4" x14ac:dyDescent="0.2">
      <c r="A1002" s="5"/>
      <c r="C1002" s="7"/>
      <c r="D1002" s="7"/>
    </row>
    <row r="1003" spans="1:4" x14ac:dyDescent="0.2">
      <c r="A1003" s="5"/>
      <c r="C1003" s="7"/>
      <c r="D1003" s="7"/>
    </row>
    <row r="1004" spans="1:4" x14ac:dyDescent="0.2">
      <c r="A1004" s="5"/>
      <c r="C1004" s="7"/>
      <c r="D1004" s="7"/>
    </row>
    <row r="1005" spans="1:4" x14ac:dyDescent="0.2">
      <c r="A1005" s="5"/>
      <c r="C1005" s="7"/>
      <c r="D1005" s="7"/>
    </row>
    <row r="1006" spans="1:4" x14ac:dyDescent="0.2">
      <c r="A1006" s="5"/>
      <c r="C1006" s="7"/>
      <c r="D1006" s="7"/>
    </row>
    <row r="1007" spans="1:4" x14ac:dyDescent="0.2">
      <c r="A1007" s="5"/>
      <c r="C1007" s="7"/>
      <c r="D1007" s="7"/>
    </row>
    <row r="1008" spans="1:4" x14ac:dyDescent="0.2">
      <c r="A1008" s="5"/>
      <c r="C1008" s="7"/>
      <c r="D1008" s="7"/>
    </row>
    <row r="1009" spans="1:4" x14ac:dyDescent="0.2">
      <c r="A1009" s="5"/>
      <c r="C1009" s="7"/>
      <c r="D1009" s="7"/>
    </row>
    <row r="1010" spans="1:4" x14ac:dyDescent="0.2">
      <c r="A1010" s="5"/>
      <c r="C1010" s="7"/>
      <c r="D1010" s="7"/>
    </row>
    <row r="1011" spans="1:4" x14ac:dyDescent="0.2">
      <c r="A1011" s="5"/>
      <c r="C1011" s="7"/>
      <c r="D1011" s="7"/>
    </row>
    <row r="1012" spans="1:4" x14ac:dyDescent="0.2">
      <c r="A1012" s="5"/>
      <c r="C1012" s="7"/>
      <c r="D1012" s="7"/>
    </row>
    <row r="1013" spans="1:4" x14ac:dyDescent="0.2">
      <c r="A1013" s="5"/>
      <c r="C1013" s="7"/>
      <c r="D1013" s="7"/>
    </row>
    <row r="1014" spans="1:4" x14ac:dyDescent="0.2">
      <c r="A1014" s="5"/>
      <c r="C1014" s="7"/>
      <c r="D1014" s="7"/>
    </row>
    <row r="1015" spans="1:4" x14ac:dyDescent="0.2">
      <c r="A1015" s="5"/>
      <c r="C1015" s="7"/>
      <c r="D1015" s="7"/>
    </row>
    <row r="1016" spans="1:4" x14ac:dyDescent="0.2">
      <c r="A1016" s="5"/>
      <c r="C1016" s="7"/>
      <c r="D1016" s="7"/>
    </row>
    <row r="1017" spans="1:4" x14ac:dyDescent="0.2">
      <c r="A1017" s="5"/>
      <c r="C1017" s="7"/>
      <c r="D1017" s="7"/>
    </row>
    <row r="1018" spans="1:4" x14ac:dyDescent="0.2">
      <c r="A1018" s="5"/>
      <c r="C1018" s="7"/>
      <c r="D1018" s="7"/>
    </row>
    <row r="1019" spans="1:4" x14ac:dyDescent="0.2">
      <c r="A1019" s="5"/>
      <c r="C1019" s="7"/>
      <c r="D1019" s="7"/>
    </row>
    <row r="1020" spans="1:4" x14ac:dyDescent="0.2">
      <c r="A1020" s="5"/>
      <c r="C1020" s="7"/>
      <c r="D1020" s="7"/>
    </row>
    <row r="1021" spans="1:4" x14ac:dyDescent="0.2">
      <c r="A1021" s="5"/>
      <c r="C1021" s="7"/>
      <c r="D1021" s="7"/>
    </row>
    <row r="1022" spans="1:4" x14ac:dyDescent="0.2">
      <c r="A1022" s="5"/>
      <c r="C1022" s="7"/>
      <c r="D1022" s="7"/>
    </row>
    <row r="1023" spans="1:4" x14ac:dyDescent="0.2">
      <c r="A1023" s="5"/>
      <c r="C1023" s="7"/>
      <c r="D1023" s="7"/>
    </row>
    <row r="1024" spans="1:4" x14ac:dyDescent="0.2">
      <c r="A1024" s="5"/>
      <c r="C1024" s="7"/>
      <c r="D1024" s="7"/>
    </row>
    <row r="1025" spans="1:4" x14ac:dyDescent="0.2">
      <c r="A1025" s="5"/>
      <c r="C1025" s="7"/>
      <c r="D1025" s="7"/>
    </row>
    <row r="1026" spans="1:4" x14ac:dyDescent="0.2">
      <c r="A1026" s="5"/>
      <c r="C1026" s="7"/>
      <c r="D1026" s="7"/>
    </row>
    <row r="1027" spans="1:4" x14ac:dyDescent="0.2">
      <c r="A1027" s="5"/>
      <c r="C1027" s="7"/>
      <c r="D1027" s="7"/>
    </row>
    <row r="1028" spans="1:4" x14ac:dyDescent="0.2">
      <c r="A1028" s="5"/>
      <c r="C1028" s="7"/>
      <c r="D1028" s="7"/>
    </row>
    <row r="1029" spans="1:4" x14ac:dyDescent="0.2">
      <c r="A1029" s="5"/>
      <c r="C1029" s="7"/>
      <c r="D1029" s="7"/>
    </row>
    <row r="1030" spans="1:4" x14ac:dyDescent="0.2">
      <c r="A1030" s="5"/>
      <c r="C1030" s="7"/>
      <c r="D1030" s="7"/>
    </row>
    <row r="1031" spans="1:4" x14ac:dyDescent="0.2">
      <c r="A1031" s="5"/>
      <c r="C1031" s="7"/>
      <c r="D1031" s="7"/>
    </row>
    <row r="1032" spans="1:4" x14ac:dyDescent="0.2">
      <c r="A1032" s="5"/>
      <c r="C1032" s="7"/>
      <c r="D1032" s="7"/>
    </row>
    <row r="1033" spans="1:4" x14ac:dyDescent="0.2">
      <c r="A1033" s="5"/>
      <c r="C1033" s="7"/>
      <c r="D1033" s="7"/>
    </row>
    <row r="1034" spans="1:4" x14ac:dyDescent="0.2">
      <c r="A1034" s="5"/>
      <c r="C1034" s="7"/>
      <c r="D1034" s="7"/>
    </row>
    <row r="1035" spans="1:4" x14ac:dyDescent="0.2">
      <c r="A1035" s="5"/>
      <c r="C1035" s="7"/>
      <c r="D1035" s="7"/>
    </row>
    <row r="1036" spans="1:4" x14ac:dyDescent="0.2">
      <c r="A1036" s="5"/>
      <c r="C1036" s="7"/>
      <c r="D1036" s="7"/>
    </row>
    <row r="1037" spans="1:4" x14ac:dyDescent="0.2">
      <c r="A1037" s="5"/>
      <c r="C1037" s="7"/>
      <c r="D1037" s="7"/>
    </row>
    <row r="1038" spans="1:4" x14ac:dyDescent="0.2">
      <c r="A1038" s="5"/>
      <c r="C1038" s="7"/>
      <c r="D1038" s="7"/>
    </row>
    <row r="1039" spans="1:4" x14ac:dyDescent="0.2">
      <c r="A1039" s="5"/>
      <c r="C1039" s="7"/>
      <c r="D1039" s="7"/>
    </row>
    <row r="1040" spans="1:4" x14ac:dyDescent="0.2">
      <c r="A1040" s="5"/>
      <c r="C1040" s="7"/>
      <c r="D1040" s="7"/>
    </row>
    <row r="1041" spans="1:4" x14ac:dyDescent="0.2">
      <c r="A1041" s="5"/>
      <c r="C1041" s="7"/>
      <c r="D1041" s="7"/>
    </row>
    <row r="1042" spans="1:4" x14ac:dyDescent="0.2">
      <c r="A1042" s="5"/>
      <c r="C1042" s="7"/>
      <c r="D1042" s="7"/>
    </row>
    <row r="1043" spans="1:4" x14ac:dyDescent="0.2">
      <c r="A1043" s="5"/>
      <c r="C1043" s="7"/>
      <c r="D1043" s="7"/>
    </row>
    <row r="1044" spans="1:4" x14ac:dyDescent="0.2">
      <c r="A1044" s="5"/>
      <c r="C1044" s="7"/>
      <c r="D1044" s="7"/>
    </row>
    <row r="1045" spans="1:4" x14ac:dyDescent="0.2">
      <c r="A1045" s="5"/>
      <c r="C1045" s="7"/>
      <c r="D1045" s="7"/>
    </row>
    <row r="1046" spans="1:4" x14ac:dyDescent="0.2">
      <c r="A1046" s="5"/>
      <c r="C1046" s="7"/>
      <c r="D1046" s="7"/>
    </row>
    <row r="1047" spans="1:4" x14ac:dyDescent="0.2">
      <c r="A1047" s="5"/>
      <c r="C1047" s="7"/>
      <c r="D1047" s="7"/>
    </row>
    <row r="1048" spans="1:4" x14ac:dyDescent="0.2">
      <c r="A1048" s="5"/>
      <c r="C1048" s="7"/>
      <c r="D1048" s="7"/>
    </row>
    <row r="1049" spans="1:4" x14ac:dyDescent="0.2">
      <c r="A1049" s="5"/>
      <c r="C1049" s="7"/>
      <c r="D1049" s="7"/>
    </row>
    <row r="1050" spans="1:4" x14ac:dyDescent="0.2">
      <c r="A1050" s="5"/>
      <c r="C1050" s="7"/>
      <c r="D1050" s="7"/>
    </row>
    <row r="1051" spans="1:4" x14ac:dyDescent="0.2">
      <c r="A1051" s="5"/>
      <c r="C1051" s="7"/>
      <c r="D1051" s="7"/>
    </row>
    <row r="1052" spans="1:4" x14ac:dyDescent="0.2">
      <c r="A1052" s="5"/>
      <c r="C1052" s="7"/>
      <c r="D1052" s="7"/>
    </row>
    <row r="1053" spans="1:4" x14ac:dyDescent="0.2">
      <c r="A1053" s="5"/>
      <c r="C1053" s="7"/>
      <c r="D1053" s="7"/>
    </row>
    <row r="1054" spans="1:4" x14ac:dyDescent="0.2">
      <c r="A1054" s="5"/>
      <c r="C1054" s="7"/>
      <c r="D1054" s="7"/>
    </row>
    <row r="1055" spans="1:4" x14ac:dyDescent="0.2">
      <c r="A1055" s="5"/>
      <c r="C1055" s="7"/>
      <c r="D1055" s="7"/>
    </row>
    <row r="1056" spans="1:4" x14ac:dyDescent="0.2">
      <c r="A1056" s="5"/>
      <c r="C1056" s="7"/>
      <c r="D1056" s="7"/>
    </row>
    <row r="1057" spans="1:4" x14ac:dyDescent="0.2">
      <c r="A1057" s="5"/>
      <c r="C1057" s="7"/>
      <c r="D1057" s="7"/>
    </row>
    <row r="1058" spans="1:4" x14ac:dyDescent="0.2">
      <c r="A1058" s="5"/>
      <c r="C1058" s="7"/>
      <c r="D1058" s="7"/>
    </row>
    <row r="1059" spans="1:4" x14ac:dyDescent="0.2">
      <c r="A1059" s="5"/>
      <c r="C1059" s="7"/>
      <c r="D1059" s="7"/>
    </row>
    <row r="1060" spans="1:4" x14ac:dyDescent="0.2">
      <c r="A1060" s="5"/>
      <c r="C1060" s="7"/>
      <c r="D1060" s="7"/>
    </row>
    <row r="1061" spans="1:4" x14ac:dyDescent="0.2">
      <c r="A1061" s="5"/>
      <c r="C1061" s="7"/>
      <c r="D1061" s="7"/>
    </row>
    <row r="1062" spans="1:4" x14ac:dyDescent="0.2">
      <c r="A1062" s="5"/>
      <c r="C1062" s="7"/>
      <c r="D1062" s="7"/>
    </row>
    <row r="1063" spans="1:4" x14ac:dyDescent="0.2">
      <c r="A1063" s="5"/>
      <c r="C1063" s="7"/>
      <c r="D1063" s="7"/>
    </row>
    <row r="1064" spans="1:4" x14ac:dyDescent="0.2">
      <c r="A1064" s="5"/>
      <c r="C1064" s="7"/>
      <c r="D1064" s="7"/>
    </row>
    <row r="1065" spans="1:4" x14ac:dyDescent="0.2">
      <c r="A1065" s="5"/>
      <c r="C1065" s="7"/>
      <c r="D1065" s="7"/>
    </row>
    <row r="1066" spans="1:4" x14ac:dyDescent="0.2">
      <c r="A1066" s="5"/>
      <c r="C1066" s="7"/>
      <c r="D1066" s="7"/>
    </row>
    <row r="1067" spans="1:4" x14ac:dyDescent="0.2">
      <c r="A1067" s="5"/>
      <c r="C1067" s="7"/>
      <c r="D1067" s="7"/>
    </row>
    <row r="1068" spans="1:4" x14ac:dyDescent="0.2">
      <c r="A1068" s="5"/>
      <c r="C1068" s="7"/>
      <c r="D1068" s="7"/>
    </row>
    <row r="1069" spans="1:4" x14ac:dyDescent="0.2">
      <c r="A1069" s="5"/>
      <c r="C1069" s="7"/>
      <c r="D1069" s="7"/>
    </row>
    <row r="1070" spans="1:4" x14ac:dyDescent="0.2">
      <c r="A1070" s="5"/>
      <c r="C1070" s="7"/>
      <c r="D1070" s="7"/>
    </row>
    <row r="1071" spans="1:4" x14ac:dyDescent="0.2">
      <c r="A1071" s="5"/>
      <c r="C1071" s="7"/>
      <c r="D1071" s="7"/>
    </row>
    <row r="1072" spans="1:4" x14ac:dyDescent="0.2">
      <c r="A1072" s="5"/>
      <c r="C1072" s="7"/>
      <c r="D1072" s="7"/>
    </row>
    <row r="1073" spans="1:4" x14ac:dyDescent="0.2">
      <c r="A1073" s="5"/>
      <c r="C1073" s="7"/>
      <c r="D1073" s="7"/>
    </row>
    <row r="1074" spans="1:4" x14ac:dyDescent="0.2">
      <c r="A1074" s="5"/>
      <c r="C1074" s="7"/>
      <c r="D1074" s="7"/>
    </row>
    <row r="1075" spans="1:4" x14ac:dyDescent="0.2">
      <c r="A1075" s="5"/>
      <c r="C1075" s="7"/>
      <c r="D1075" s="7"/>
    </row>
    <row r="1076" spans="1:4" x14ac:dyDescent="0.2">
      <c r="A1076" s="5"/>
      <c r="C1076" s="7"/>
      <c r="D1076" s="7"/>
    </row>
    <row r="1077" spans="1:4" x14ac:dyDescent="0.2">
      <c r="A1077" s="5"/>
      <c r="C1077" s="7"/>
      <c r="D1077" s="7"/>
    </row>
    <row r="1078" spans="1:4" x14ac:dyDescent="0.2">
      <c r="A1078" s="5"/>
      <c r="C1078" s="7"/>
      <c r="D1078" s="7"/>
    </row>
    <row r="1079" spans="1:4" x14ac:dyDescent="0.2">
      <c r="A1079" s="5"/>
      <c r="C1079" s="7"/>
      <c r="D1079" s="7"/>
    </row>
    <row r="1080" spans="1:4" x14ac:dyDescent="0.2">
      <c r="A1080" s="5"/>
      <c r="C1080" s="7"/>
      <c r="D1080" s="7"/>
    </row>
    <row r="1081" spans="1:4" x14ac:dyDescent="0.2">
      <c r="A1081" s="5"/>
      <c r="C1081" s="7"/>
      <c r="D1081" s="7"/>
    </row>
    <row r="1082" spans="1:4" x14ac:dyDescent="0.2">
      <c r="A1082" s="5"/>
      <c r="C1082" s="7"/>
      <c r="D1082" s="7"/>
    </row>
    <row r="1083" spans="1:4" x14ac:dyDescent="0.2">
      <c r="A1083" s="5"/>
      <c r="C1083" s="7"/>
      <c r="D1083" s="7"/>
    </row>
    <row r="1084" spans="1:4" x14ac:dyDescent="0.2">
      <c r="A1084" s="5"/>
      <c r="C1084" s="7"/>
      <c r="D1084" s="7"/>
    </row>
    <row r="1085" spans="1:4" x14ac:dyDescent="0.2">
      <c r="A1085" s="5"/>
      <c r="C1085" s="7"/>
      <c r="D1085" s="7"/>
    </row>
    <row r="1086" spans="1:4" x14ac:dyDescent="0.2">
      <c r="A1086" s="5"/>
      <c r="C1086" s="7"/>
      <c r="D1086" s="7"/>
    </row>
    <row r="1087" spans="1:4" x14ac:dyDescent="0.2">
      <c r="A1087" s="5"/>
      <c r="C1087" s="7"/>
      <c r="D1087" s="7"/>
    </row>
    <row r="1088" spans="1:4" x14ac:dyDescent="0.2">
      <c r="A1088" s="5"/>
      <c r="C1088" s="7"/>
      <c r="D1088" s="7"/>
    </row>
    <row r="1089" spans="1:4" x14ac:dyDescent="0.2">
      <c r="A1089" s="5"/>
      <c r="C1089" s="7"/>
      <c r="D1089" s="7"/>
    </row>
    <row r="1090" spans="1:4" x14ac:dyDescent="0.2">
      <c r="A1090" s="5"/>
      <c r="C1090" s="7"/>
      <c r="D1090" s="7"/>
    </row>
    <row r="1091" spans="1:4" x14ac:dyDescent="0.2">
      <c r="A1091" s="5"/>
      <c r="C1091" s="7"/>
      <c r="D1091" s="7"/>
    </row>
    <row r="1092" spans="1:4" x14ac:dyDescent="0.2">
      <c r="A1092" s="5"/>
      <c r="C1092" s="7"/>
      <c r="D1092" s="7"/>
    </row>
    <row r="1093" spans="1:4" x14ac:dyDescent="0.2">
      <c r="A1093" s="5"/>
      <c r="C1093" s="7"/>
      <c r="D1093" s="7"/>
    </row>
    <row r="1094" spans="1:4" x14ac:dyDescent="0.2">
      <c r="A1094" s="5"/>
      <c r="C1094" s="7"/>
      <c r="D1094" s="7"/>
    </row>
    <row r="1095" spans="1:4" x14ac:dyDescent="0.2">
      <c r="A1095" s="5"/>
      <c r="C1095" s="7"/>
      <c r="D1095" s="7"/>
    </row>
    <row r="1096" spans="1:4" x14ac:dyDescent="0.2">
      <c r="A1096" s="5"/>
      <c r="C1096" s="7"/>
      <c r="D1096" s="7"/>
    </row>
    <row r="1097" spans="1:4" x14ac:dyDescent="0.2">
      <c r="A1097" s="5"/>
      <c r="C1097" s="7"/>
      <c r="D1097" s="7"/>
    </row>
    <row r="1098" spans="1:4" x14ac:dyDescent="0.2">
      <c r="A1098" s="5"/>
      <c r="C1098" s="7"/>
      <c r="D1098" s="7"/>
    </row>
    <row r="1099" spans="1:4" x14ac:dyDescent="0.2">
      <c r="A1099" s="5"/>
      <c r="C1099" s="7"/>
      <c r="D1099" s="7"/>
    </row>
    <row r="1100" spans="1:4" x14ac:dyDescent="0.2">
      <c r="A1100" s="5"/>
      <c r="C1100" s="7"/>
      <c r="D1100" s="7"/>
    </row>
    <row r="1101" spans="1:4" x14ac:dyDescent="0.2">
      <c r="A1101" s="5"/>
      <c r="C1101" s="7"/>
      <c r="D1101" s="7"/>
    </row>
    <row r="1102" spans="1:4" x14ac:dyDescent="0.2">
      <c r="A1102" s="5"/>
      <c r="C1102" s="7"/>
      <c r="D1102" s="7"/>
    </row>
    <row r="1103" spans="1:4" x14ac:dyDescent="0.2">
      <c r="A1103" s="5"/>
      <c r="C1103" s="7"/>
      <c r="D1103" s="7"/>
    </row>
    <row r="1104" spans="1:4" x14ac:dyDescent="0.2">
      <c r="A1104" s="5"/>
      <c r="C1104" s="7"/>
      <c r="D1104" s="7"/>
    </row>
    <row r="1105" spans="1:4" x14ac:dyDescent="0.2">
      <c r="A1105" s="5"/>
      <c r="C1105" s="7"/>
      <c r="D1105" s="7"/>
    </row>
    <row r="1106" spans="1:4" x14ac:dyDescent="0.2">
      <c r="A1106" s="5"/>
      <c r="C1106" s="7"/>
      <c r="D1106" s="7"/>
    </row>
    <row r="1107" spans="1:4" x14ac:dyDescent="0.2">
      <c r="A1107" s="5"/>
      <c r="C1107" s="7"/>
      <c r="D1107" s="7"/>
    </row>
    <row r="1108" spans="1:4" x14ac:dyDescent="0.2">
      <c r="A1108" s="5"/>
      <c r="C1108" s="7"/>
      <c r="D1108" s="7"/>
    </row>
    <row r="1109" spans="1:4" x14ac:dyDescent="0.2">
      <c r="A1109" s="5"/>
      <c r="C1109" s="7"/>
      <c r="D1109" s="7"/>
    </row>
    <row r="1110" spans="1:4" x14ac:dyDescent="0.2">
      <c r="A1110" s="5"/>
      <c r="C1110" s="7"/>
      <c r="D1110" s="7"/>
    </row>
    <row r="1111" spans="1:4" x14ac:dyDescent="0.2">
      <c r="A1111" s="5"/>
      <c r="C1111" s="7"/>
      <c r="D1111" s="7"/>
    </row>
    <row r="1112" spans="1:4" x14ac:dyDescent="0.2">
      <c r="A1112" s="5"/>
      <c r="C1112" s="7"/>
      <c r="D1112" s="7"/>
    </row>
    <row r="1113" spans="1:4" x14ac:dyDescent="0.2">
      <c r="A1113" s="5"/>
      <c r="C1113" s="7"/>
      <c r="D1113" s="7"/>
    </row>
    <row r="1114" spans="1:4" x14ac:dyDescent="0.2">
      <c r="A1114" s="5"/>
      <c r="C1114" s="7"/>
      <c r="D1114" s="7"/>
    </row>
    <row r="1115" spans="1:4" x14ac:dyDescent="0.2">
      <c r="A1115" s="5"/>
      <c r="C1115" s="7"/>
      <c r="D1115" s="7"/>
    </row>
    <row r="1116" spans="1:4" x14ac:dyDescent="0.2">
      <c r="A1116" s="5"/>
      <c r="C1116" s="7"/>
      <c r="D1116" s="7"/>
    </row>
    <row r="1117" spans="1:4" x14ac:dyDescent="0.2">
      <c r="A1117" s="5"/>
      <c r="C1117" s="7"/>
      <c r="D1117" s="7"/>
    </row>
    <row r="1118" spans="1:4" x14ac:dyDescent="0.2">
      <c r="A1118" s="5"/>
      <c r="C1118" s="7"/>
      <c r="D1118" s="7"/>
    </row>
    <row r="1119" spans="1:4" x14ac:dyDescent="0.2">
      <c r="A1119" s="5"/>
      <c r="C1119" s="7"/>
      <c r="D1119" s="7"/>
    </row>
    <row r="1120" spans="1:4" x14ac:dyDescent="0.2">
      <c r="A1120" s="5"/>
      <c r="C1120" s="7"/>
      <c r="D1120" s="7"/>
    </row>
    <row r="1121" spans="1:4" x14ac:dyDescent="0.2">
      <c r="A1121" s="5"/>
      <c r="C1121" s="7"/>
      <c r="D1121" s="7"/>
    </row>
    <row r="1122" spans="1:4" x14ac:dyDescent="0.2">
      <c r="A1122" s="5"/>
      <c r="C1122" s="7"/>
      <c r="D1122" s="7"/>
    </row>
    <row r="1123" spans="1:4" x14ac:dyDescent="0.2">
      <c r="A1123" s="5"/>
      <c r="C1123" s="7"/>
      <c r="D1123" s="7"/>
    </row>
    <row r="1124" spans="1:4" x14ac:dyDescent="0.2">
      <c r="A1124" s="5"/>
      <c r="C1124" s="7"/>
      <c r="D1124" s="7"/>
    </row>
    <row r="1125" spans="1:4" x14ac:dyDescent="0.2">
      <c r="A1125" s="5"/>
      <c r="C1125" s="7"/>
      <c r="D1125" s="7"/>
    </row>
    <row r="1126" spans="1:4" x14ac:dyDescent="0.2">
      <c r="A1126" s="5"/>
      <c r="C1126" s="7"/>
      <c r="D1126" s="7"/>
    </row>
    <row r="1127" spans="1:4" x14ac:dyDescent="0.2">
      <c r="A1127" s="5"/>
      <c r="C1127" s="7"/>
      <c r="D1127" s="7"/>
    </row>
    <row r="1128" spans="1:4" x14ac:dyDescent="0.2">
      <c r="A1128" s="5"/>
      <c r="C1128" s="7"/>
      <c r="D1128" s="7"/>
    </row>
    <row r="1129" spans="1:4" x14ac:dyDescent="0.2">
      <c r="A1129" s="5"/>
      <c r="C1129" s="7"/>
      <c r="D1129" s="7"/>
    </row>
    <row r="1130" spans="1:4" x14ac:dyDescent="0.2">
      <c r="A1130" s="5"/>
      <c r="C1130" s="7"/>
      <c r="D1130" s="7"/>
    </row>
    <row r="1131" spans="1:4" x14ac:dyDescent="0.2">
      <c r="A1131" s="5"/>
      <c r="C1131" s="7"/>
      <c r="D1131" s="7"/>
    </row>
    <row r="1132" spans="1:4" x14ac:dyDescent="0.2">
      <c r="A1132" s="5"/>
      <c r="C1132" s="7"/>
      <c r="D1132" s="7"/>
    </row>
    <row r="1133" spans="1:4" x14ac:dyDescent="0.2">
      <c r="A1133" s="5"/>
      <c r="C1133" s="7"/>
      <c r="D1133" s="7"/>
    </row>
    <row r="1134" spans="1:4" x14ac:dyDescent="0.2">
      <c r="A1134" s="5"/>
      <c r="C1134" s="7"/>
      <c r="D1134" s="7"/>
    </row>
    <row r="1135" spans="1:4" x14ac:dyDescent="0.2">
      <c r="A1135" s="5"/>
      <c r="C1135" s="7"/>
      <c r="D1135" s="7"/>
    </row>
    <row r="1136" spans="1:4" x14ac:dyDescent="0.2">
      <c r="A1136" s="5"/>
      <c r="C1136" s="7"/>
      <c r="D1136" s="7"/>
    </row>
    <row r="1137" spans="1:4" x14ac:dyDescent="0.2">
      <c r="A1137" s="5"/>
      <c r="C1137" s="7"/>
      <c r="D1137" s="7"/>
    </row>
    <row r="1138" spans="1:4" x14ac:dyDescent="0.2">
      <c r="A1138" s="5"/>
      <c r="C1138" s="7"/>
      <c r="D1138" s="7"/>
    </row>
    <row r="1139" spans="1:4" x14ac:dyDescent="0.2">
      <c r="A1139" s="5"/>
      <c r="C1139" s="7"/>
      <c r="D1139" s="7"/>
    </row>
    <row r="1140" spans="1:4" x14ac:dyDescent="0.2">
      <c r="A1140" s="5"/>
      <c r="C1140" s="7"/>
      <c r="D1140" s="7"/>
    </row>
    <row r="1141" spans="1:4" x14ac:dyDescent="0.2">
      <c r="A1141" s="5"/>
      <c r="C1141" s="7"/>
      <c r="D1141" s="7"/>
    </row>
    <row r="1142" spans="1:4" x14ac:dyDescent="0.2">
      <c r="A1142" s="5"/>
      <c r="C1142" s="7"/>
      <c r="D1142" s="7"/>
    </row>
    <row r="1143" spans="1:4" x14ac:dyDescent="0.2">
      <c r="A1143" s="5"/>
      <c r="C1143" s="7"/>
      <c r="D1143" s="7"/>
    </row>
    <row r="1144" spans="1:4" x14ac:dyDescent="0.2">
      <c r="A1144" s="5"/>
      <c r="C1144" s="7"/>
      <c r="D1144" s="7"/>
    </row>
    <row r="1145" spans="1:4" x14ac:dyDescent="0.2">
      <c r="A1145" s="5"/>
      <c r="C1145" s="7"/>
      <c r="D1145" s="7"/>
    </row>
    <row r="1146" spans="1:4" x14ac:dyDescent="0.2">
      <c r="A1146" s="5"/>
      <c r="C1146" s="7"/>
      <c r="D1146" s="7"/>
    </row>
    <row r="1147" spans="1:4" x14ac:dyDescent="0.2">
      <c r="A1147" s="5"/>
      <c r="C1147" s="7"/>
      <c r="D1147" s="7"/>
    </row>
    <row r="1148" spans="1:4" x14ac:dyDescent="0.2">
      <c r="A1148" s="5"/>
      <c r="C1148" s="7"/>
      <c r="D1148" s="7"/>
    </row>
    <row r="1149" spans="1:4" x14ac:dyDescent="0.2">
      <c r="A1149" s="5"/>
      <c r="C1149" s="7"/>
      <c r="D1149" s="7"/>
    </row>
    <row r="1150" spans="1:4" x14ac:dyDescent="0.2">
      <c r="A1150" s="5"/>
      <c r="C1150" s="7"/>
      <c r="D1150" s="7"/>
    </row>
    <row r="1151" spans="1:4" x14ac:dyDescent="0.2">
      <c r="A1151" s="5"/>
      <c r="C1151" s="7"/>
      <c r="D1151" s="7"/>
    </row>
    <row r="1152" spans="1:4" x14ac:dyDescent="0.2">
      <c r="A1152" s="5"/>
      <c r="C1152" s="7"/>
      <c r="D1152" s="7"/>
    </row>
    <row r="1153" spans="1:4" x14ac:dyDescent="0.2">
      <c r="A1153" s="5"/>
      <c r="C1153" s="7"/>
      <c r="D1153" s="7"/>
    </row>
    <row r="1154" spans="1:4" x14ac:dyDescent="0.2">
      <c r="A1154" s="5"/>
      <c r="C1154" s="7"/>
      <c r="D1154" s="7"/>
    </row>
    <row r="1155" spans="1:4" x14ac:dyDescent="0.2">
      <c r="A1155" s="5"/>
      <c r="C1155" s="7"/>
      <c r="D1155" s="7"/>
    </row>
    <row r="1156" spans="1:4" x14ac:dyDescent="0.2">
      <c r="A1156" s="5"/>
      <c r="C1156" s="7"/>
      <c r="D1156" s="7"/>
    </row>
    <row r="1157" spans="1:4" x14ac:dyDescent="0.2">
      <c r="A1157" s="5"/>
      <c r="C1157" s="7"/>
      <c r="D1157" s="7"/>
    </row>
    <row r="1158" spans="1:4" x14ac:dyDescent="0.2">
      <c r="A1158" s="5"/>
      <c r="C1158" s="7"/>
      <c r="D1158" s="7"/>
    </row>
    <row r="1159" spans="1:4" x14ac:dyDescent="0.2">
      <c r="A1159" s="5"/>
      <c r="C1159" s="7"/>
      <c r="D1159" s="7"/>
    </row>
    <row r="1160" spans="1:4" x14ac:dyDescent="0.2">
      <c r="A1160" s="5"/>
      <c r="C1160" s="7"/>
      <c r="D1160" s="7"/>
    </row>
    <row r="1161" spans="1:4" x14ac:dyDescent="0.2">
      <c r="A1161" s="5"/>
      <c r="C1161" s="7"/>
      <c r="D1161" s="7"/>
    </row>
    <row r="1162" spans="1:4" x14ac:dyDescent="0.2">
      <c r="A1162" s="5"/>
      <c r="C1162" s="7"/>
      <c r="D1162" s="7"/>
    </row>
    <row r="1163" spans="1:4" x14ac:dyDescent="0.2">
      <c r="A1163" s="5"/>
      <c r="C1163" s="7"/>
      <c r="D1163" s="7"/>
    </row>
    <row r="1164" spans="1:4" x14ac:dyDescent="0.2">
      <c r="A1164" s="5"/>
      <c r="C1164" s="7"/>
      <c r="D1164" s="7"/>
    </row>
    <row r="1165" spans="1:4" x14ac:dyDescent="0.2">
      <c r="A1165" s="5"/>
      <c r="C1165" s="7"/>
      <c r="D1165" s="7"/>
    </row>
    <row r="1166" spans="1:4" x14ac:dyDescent="0.2">
      <c r="A1166" s="5"/>
      <c r="C1166" s="7"/>
      <c r="D1166" s="7"/>
    </row>
    <row r="1167" spans="1:4" x14ac:dyDescent="0.2">
      <c r="A1167" s="5"/>
      <c r="C1167" s="7"/>
      <c r="D1167" s="7"/>
    </row>
    <row r="1168" spans="1:4" x14ac:dyDescent="0.2">
      <c r="A1168" s="5"/>
      <c r="C1168" s="7"/>
      <c r="D1168" s="7"/>
    </row>
    <row r="1169" spans="1:4" x14ac:dyDescent="0.2">
      <c r="A1169" s="5"/>
      <c r="C1169" s="7"/>
      <c r="D1169" s="7"/>
    </row>
    <row r="1170" spans="1:4" x14ac:dyDescent="0.2">
      <c r="A1170" s="5"/>
      <c r="C1170" s="7"/>
      <c r="D1170" s="7"/>
    </row>
    <row r="1171" spans="1:4" x14ac:dyDescent="0.2">
      <c r="A1171" s="5"/>
      <c r="C1171" s="7"/>
      <c r="D1171" s="7"/>
    </row>
    <row r="1172" spans="1:4" x14ac:dyDescent="0.2">
      <c r="A1172" s="5"/>
      <c r="C1172" s="7"/>
      <c r="D1172" s="7"/>
    </row>
    <row r="1173" spans="1:4" x14ac:dyDescent="0.2">
      <c r="A1173" s="5"/>
      <c r="C1173" s="7"/>
      <c r="D1173" s="7"/>
    </row>
    <row r="1174" spans="1:4" x14ac:dyDescent="0.2">
      <c r="A1174" s="5"/>
      <c r="C1174" s="7"/>
      <c r="D1174" s="7"/>
    </row>
    <row r="1175" spans="1:4" x14ac:dyDescent="0.2">
      <c r="A1175" s="5"/>
      <c r="C1175" s="7"/>
      <c r="D1175" s="7"/>
    </row>
    <row r="1176" spans="1:4" x14ac:dyDescent="0.2">
      <c r="A1176" s="5"/>
      <c r="C1176" s="7"/>
      <c r="D1176" s="7"/>
    </row>
    <row r="1177" spans="1:4" x14ac:dyDescent="0.2">
      <c r="A1177" s="5"/>
      <c r="C1177" s="7"/>
      <c r="D1177" s="7"/>
    </row>
    <row r="1178" spans="1:4" x14ac:dyDescent="0.2">
      <c r="A1178" s="5"/>
      <c r="C1178" s="7"/>
      <c r="D1178" s="7"/>
    </row>
    <row r="1179" spans="1:4" x14ac:dyDescent="0.2">
      <c r="A1179" s="5"/>
      <c r="C1179" s="7"/>
      <c r="D1179" s="7"/>
    </row>
    <row r="1180" spans="1:4" x14ac:dyDescent="0.2">
      <c r="A1180" s="5"/>
      <c r="C1180" s="7"/>
      <c r="D1180" s="7"/>
    </row>
    <row r="1181" spans="1:4" x14ac:dyDescent="0.2">
      <c r="A1181" s="5"/>
      <c r="C1181" s="7"/>
      <c r="D1181" s="7"/>
    </row>
    <row r="1182" spans="1:4" x14ac:dyDescent="0.2">
      <c r="A1182" s="5"/>
      <c r="C1182" s="7"/>
      <c r="D1182" s="7"/>
    </row>
    <row r="1183" spans="1:4" x14ac:dyDescent="0.2">
      <c r="A1183" s="5"/>
      <c r="C1183" s="7"/>
      <c r="D1183" s="7"/>
    </row>
    <row r="1184" spans="1:4" x14ac:dyDescent="0.2">
      <c r="A1184" s="5"/>
      <c r="C1184" s="7"/>
      <c r="D1184" s="7"/>
    </row>
    <row r="1185" spans="1:4" x14ac:dyDescent="0.2">
      <c r="A1185" s="5"/>
      <c r="C1185" s="7"/>
      <c r="D1185" s="7"/>
    </row>
    <row r="1186" spans="1:4" x14ac:dyDescent="0.2">
      <c r="A1186" s="5"/>
      <c r="C1186" s="7"/>
      <c r="D1186" s="7"/>
    </row>
    <row r="1187" spans="1:4" x14ac:dyDescent="0.2">
      <c r="A1187" s="5"/>
      <c r="C1187" s="7"/>
      <c r="D1187" s="7"/>
    </row>
    <row r="1188" spans="1:4" x14ac:dyDescent="0.2">
      <c r="A1188" s="5"/>
      <c r="C1188" s="7"/>
      <c r="D1188" s="7"/>
    </row>
    <row r="1189" spans="1:4" x14ac:dyDescent="0.2">
      <c r="A1189" s="5"/>
      <c r="C1189" s="7"/>
      <c r="D1189" s="7"/>
    </row>
    <row r="1190" spans="1:4" x14ac:dyDescent="0.2">
      <c r="A1190" s="5"/>
      <c r="C1190" s="7"/>
      <c r="D1190" s="7"/>
    </row>
    <row r="1191" spans="1:4" x14ac:dyDescent="0.2">
      <c r="A1191" s="5"/>
      <c r="C1191" s="7"/>
      <c r="D1191" s="7"/>
    </row>
    <row r="1192" spans="1:4" x14ac:dyDescent="0.2">
      <c r="A1192" s="5"/>
      <c r="C1192" s="7"/>
      <c r="D1192" s="7"/>
    </row>
    <row r="1193" spans="1:4" x14ac:dyDescent="0.2">
      <c r="A1193" s="5"/>
      <c r="C1193" s="7"/>
      <c r="D1193" s="7"/>
    </row>
    <row r="1194" spans="1:4" x14ac:dyDescent="0.2">
      <c r="A1194" s="5"/>
      <c r="C1194" s="7"/>
      <c r="D1194" s="7"/>
    </row>
    <row r="1195" spans="1:4" x14ac:dyDescent="0.2">
      <c r="A1195" s="5"/>
      <c r="C1195" s="7"/>
      <c r="D1195" s="7"/>
    </row>
    <row r="1196" spans="1:4" x14ac:dyDescent="0.2">
      <c r="A1196" s="5"/>
      <c r="C1196" s="7"/>
      <c r="D1196" s="7"/>
    </row>
    <row r="1197" spans="1:4" x14ac:dyDescent="0.2">
      <c r="A1197" s="5"/>
      <c r="C1197" s="7"/>
      <c r="D1197" s="7"/>
    </row>
    <row r="1198" spans="1:4" x14ac:dyDescent="0.2">
      <c r="A1198" s="5"/>
      <c r="C1198" s="7"/>
      <c r="D1198" s="7"/>
    </row>
    <row r="1199" spans="1:4" x14ac:dyDescent="0.2">
      <c r="A1199" s="5"/>
      <c r="C1199" s="7"/>
      <c r="D1199" s="7"/>
    </row>
    <row r="1200" spans="1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</sheetData>
  <protectedRanges>
    <protectedRange sqref="A291:D293" name="Range1"/>
    <protectedRange sqref="A294:D294" name="Range1_1"/>
  </protectedRanges>
  <sortState xmlns:xlrd2="http://schemas.microsoft.com/office/spreadsheetml/2017/richdata2" ref="A21:AH298">
    <sortCondition ref="C21:C298"/>
  </sortState>
  <phoneticPr fontId="7" type="noConversion"/>
  <hyperlinks>
    <hyperlink ref="H63104" r:id="rId1" display="http://vsolj.cetus-net.org/bulletin.html" xr:uid="{00000000-0004-0000-0000-000000000000}"/>
    <hyperlink ref="H63097" r:id="rId2" display="https://www.aavso.org/ejaavso" xr:uid="{00000000-0004-0000-0000-000001000000}"/>
    <hyperlink ref="I63104" r:id="rId3" display="http://vsolj.cetus-net.org/bulletin.html" xr:uid="{00000000-0004-0000-0000-000002000000}"/>
    <hyperlink ref="AQ56755" r:id="rId4" display="http://cdsbib.u-strasbg.fr/cgi-bin/cdsbib?1990RMxAA..21..381G" xr:uid="{00000000-0004-0000-0000-000003000000}"/>
    <hyperlink ref="H63101" r:id="rId5" display="https://www.aavso.org/ejaavso" xr:uid="{00000000-0004-0000-0000-000004000000}"/>
    <hyperlink ref="AP4119" r:id="rId6" display="http://cdsbib.u-strasbg.fr/cgi-bin/cdsbib?1990RMxAA..21..381G" xr:uid="{00000000-0004-0000-0000-000005000000}"/>
    <hyperlink ref="AP4122" r:id="rId7" display="http://cdsbib.u-strasbg.fr/cgi-bin/cdsbib?1990RMxAA..21..381G" xr:uid="{00000000-0004-0000-0000-000006000000}"/>
    <hyperlink ref="AP4120" r:id="rId8" display="http://cdsbib.u-strasbg.fr/cgi-bin/cdsbib?1990RMxAA..21..381G" xr:uid="{00000000-0004-0000-0000-000007000000}"/>
    <hyperlink ref="AP4104" r:id="rId9" display="http://cdsbib.u-strasbg.fr/cgi-bin/cdsbib?1990RMxAA..21..381G" xr:uid="{00000000-0004-0000-0000-000008000000}"/>
    <hyperlink ref="AQ4333" r:id="rId10" display="http://cdsbib.u-strasbg.fr/cgi-bin/cdsbib?1990RMxAA..21..381G" xr:uid="{00000000-0004-0000-0000-000009000000}"/>
    <hyperlink ref="AQ4337" r:id="rId11" display="http://cdsbib.u-strasbg.fr/cgi-bin/cdsbib?1990RMxAA..21..381G" xr:uid="{00000000-0004-0000-0000-00000A000000}"/>
    <hyperlink ref="AQ64017" r:id="rId12" display="http://cdsbib.u-strasbg.fr/cgi-bin/cdsbib?1990RMxAA..21..381G" xr:uid="{00000000-0004-0000-0000-00000B000000}"/>
    <hyperlink ref="I1225" r:id="rId13" display="http://vsolj.cetus-net.org/bulletin.html" xr:uid="{00000000-0004-0000-0000-00000C000000}"/>
    <hyperlink ref="H1225" r:id="rId14" display="http://vsolj.cetus-net.org/bulletin.html" xr:uid="{00000000-0004-0000-0000-00000D000000}"/>
    <hyperlink ref="AQ64678" r:id="rId15" display="http://cdsbib.u-strasbg.fr/cgi-bin/cdsbib?1990RMxAA..21..381G" xr:uid="{00000000-0004-0000-0000-00000E000000}"/>
    <hyperlink ref="AQ64677" r:id="rId16" display="http://cdsbib.u-strasbg.fr/cgi-bin/cdsbib?1990RMxAA..21..381G" xr:uid="{00000000-0004-0000-0000-00000F000000}"/>
    <hyperlink ref="AP2395" r:id="rId17" display="http://cdsbib.u-strasbg.fr/cgi-bin/cdsbib?1990RMxAA..21..381G" xr:uid="{00000000-0004-0000-0000-000010000000}"/>
    <hyperlink ref="AP2413" r:id="rId18" display="http://cdsbib.u-strasbg.fr/cgi-bin/cdsbib?1990RMxAA..21..381G" xr:uid="{00000000-0004-0000-0000-000011000000}"/>
    <hyperlink ref="AP2414" r:id="rId19" display="http://cdsbib.u-strasbg.fr/cgi-bin/cdsbib?1990RMxAA..21..381G" xr:uid="{00000000-0004-0000-0000-000012000000}"/>
    <hyperlink ref="AP2410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2024-01-16T06:37:51Z</dcterms:modified>
</cp:coreProperties>
</file>