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<sst xmlns="http://schemas.openxmlformats.org/spreadsheetml/2006/main" count="60" uniqueCount="55">
  <si>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</si>
  <si>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</si>
  <si>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</si>
  <si>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</si>
  <si>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</si>
  <si>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</si>
  <si>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</si>
  <si>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</si>
  <si>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</si>
  <si>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</si>
  <si>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</si>
  <si>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</si>
  <si>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</si>
  <si>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</si>
  <si>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</si>
  <si>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</si>
  <si>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</si>
  <si>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</si>
  <si>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</si>
  <si>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</si>
  <si>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</si>
  <si>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</si>
  <si>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</si>
  <si>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</si>
  <si>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</si>
  <si>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</si>
  <si>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</si>
  <si>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</si>
  <si>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</si>
  <si>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</si>
  <si>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</si>
  <si>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</si>
  <si>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</si>
  <si>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</si>
  <si>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</si>
  <si>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</si>
  <si>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</si>
  <si>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</si>
  <si>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</si>
  <si>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</si>
  <si>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</si>
  <si>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</si>
  <si>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</si>
  <si>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G1256-0188</t>
  </si>
  <si>
    <t>GSC 1256-0188</t>
  </si>
  <si>
    <t>G1256-0188_Tau.xls</t>
  </si>
  <si>
    <t>EW</t>
  </si>
  <si>
    <t>Tau</t>
  </si>
  <si>
    <t>VSX</t>
  </si>
  <si>
    <t>IBVS 5920</t>
  </si>
  <si>
    <t>II</t>
  </si>
  <si>
    <t>IBVS 5960</t>
  </si>
  <si>
    <t>I</t>
  </si>
  <si>
    <t>IBVS 6011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</si>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</sst>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1256-0188 -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0775705"/>
        <c:axId val="29872482"/>
      </c:scatterChart>
      <c:valAx>
        <c:axId val="1077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2482"/>
        <c:crosses val="autoZero"/>
        <c:crossBetween val="midCat"/>
        <c:dispUnits/>
      </c:valAx>
      <c:valAx>
        <c:axId val="29872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57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54758.78099999996</v>
      </c>
      <c r="D7" s="30" t="s">
        <v>48</v>
      </c>
    </row>
    <row r="8" spans="1:4" ht="12.75">
      <c r="A8" t="s">
        <v>3</v>
      </c>
      <c r="C8" s="8">
        <v>0.373531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0.0010674866439718059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3.673194756640686E-06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59907.70165648148</v>
      </c>
    </row>
    <row r="15" spans="1:5" ht="12.75">
      <c r="A15" s="12" t="s">
        <v>17</v>
      </c>
      <c r="B15" s="10"/>
      <c r="C15" s="13">
        <f>(C7+C11)+(C8+C12)*INT(MAX(F21:F3533))</f>
        <v>56227.89393716158</v>
      </c>
      <c r="D15" s="14" t="s">
        <v>39</v>
      </c>
      <c r="E15" s="15">
        <f>ROUND(2*(E14-$C$7)/$C$8,0)/2+E13</f>
        <v>13785.5</v>
      </c>
    </row>
    <row r="16" spans="1:5" ht="12.75">
      <c r="A16" s="16" t="s">
        <v>4</v>
      </c>
      <c r="B16" s="10"/>
      <c r="C16" s="17">
        <f>+C8+C12</f>
        <v>0.37353467319475664</v>
      </c>
      <c r="D16" s="14" t="s">
        <v>40</v>
      </c>
      <c r="E16" s="24">
        <f>ROUND(2*(E14-$C$15)/$C$16,0)/2+E13</f>
        <v>9852.5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44890.04013814625</v>
      </c>
    </row>
    <row r="18" spans="1:5" ht="14.25" thickBot="1" thickTop="1">
      <c r="A18" s="16" t="s">
        <v>5</v>
      </c>
      <c r="B18" s="10"/>
      <c r="C18" s="19">
        <f>+C15</f>
        <v>56227.89393716158</v>
      </c>
      <c r="D18" s="20">
        <f>+C16</f>
        <v>0.37353467319475664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0.0015834902521869977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54758.78099999996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0.0010674866439718059</v>
      </c>
      <c r="Q21" s="2">
        <f>+C21-15018.5</f>
        <v>39740.28099999996</v>
      </c>
      <c r="S21">
        <f>+(O21-G21)^2</f>
        <v>1.139527735058189E-06</v>
      </c>
    </row>
    <row r="22" spans="1:19" ht="12.75">
      <c r="A22" s="33" t="s">
        <v>49</v>
      </c>
      <c r="B22" s="34" t="s">
        <v>50</v>
      </c>
      <c r="C22" s="33">
        <v>55192.6434</v>
      </c>
      <c r="D22" s="33">
        <v>0.0002</v>
      </c>
      <c r="E22">
        <f>+(C22-C$7)/C$8</f>
        <v>1161.5164470955337</v>
      </c>
      <c r="F22">
        <f>ROUND(2*E22,0)/2</f>
        <v>1161.5</v>
      </c>
      <c r="G22">
        <f>+C22-(C$7+F22*C$8)</f>
        <v>0.006143500038888305</v>
      </c>
      <c r="I22">
        <f>+G22</f>
        <v>0.006143500038888305</v>
      </c>
      <c r="O22">
        <f>+C$11+C$12*$F22</f>
        <v>0.005333902353809963</v>
      </c>
      <c r="Q22" s="2">
        <f>+C22-15018.5</f>
        <v>40174.1434</v>
      </c>
      <c r="S22">
        <f>+(O22-G22)^2</f>
        <v>6.554484116842112E-07</v>
      </c>
    </row>
    <row r="23" spans="1:19" ht="12.75">
      <c r="A23" s="33" t="s">
        <v>51</v>
      </c>
      <c r="B23" s="34" t="s">
        <v>52</v>
      </c>
      <c r="C23" s="33">
        <v>55559.6403</v>
      </c>
      <c r="D23" s="33">
        <v>0.0003</v>
      </c>
      <c r="E23">
        <f>+(C23-C$7)/C$8</f>
        <v>2144.0236553325963</v>
      </c>
      <c r="F23">
        <f>ROUND(2*E23,0)/2</f>
        <v>2144</v>
      </c>
      <c r="G23">
        <f>+C23-(C$7+F23*C$8)</f>
        <v>0.008836000037263148</v>
      </c>
      <c r="I23">
        <f>+G23</f>
        <v>0.008836000037263148</v>
      </c>
      <c r="O23">
        <f>+C$11+C$12*$F23</f>
        <v>0.008942816202209436</v>
      </c>
      <c r="Q23" s="2">
        <f>+C23-15018.5</f>
        <v>40541.1403</v>
      </c>
      <c r="S23">
        <f>+(O23-G23)^2</f>
        <v>1.1409693093832696E-08</v>
      </c>
    </row>
    <row r="24" spans="1:19" ht="12.75">
      <c r="A24" s="33" t="s">
        <v>53</v>
      </c>
      <c r="B24" s="34" t="s">
        <v>50</v>
      </c>
      <c r="C24" s="33">
        <v>55863.8866</v>
      </c>
      <c r="D24" s="33">
        <v>0.0005</v>
      </c>
      <c r="E24">
        <f>+(C24-C$7)/C$8</f>
        <v>2958.5378455872174</v>
      </c>
      <c r="F24">
        <f>ROUND(2*E24,0)/2</f>
        <v>2958.5</v>
      </c>
      <c r="G24">
        <f>+C24-(C$7+F24*C$8)</f>
        <v>0.01413650003814837</v>
      </c>
      <c r="I24">
        <f>+G24</f>
        <v>0.01413650003814837</v>
      </c>
      <c r="O24">
        <f>+C$11+C$12*$F24</f>
        <v>0.011934633331493276</v>
      </c>
      <c r="Q24" s="2">
        <f>+C24-15018.5</f>
        <v>40845.3866</v>
      </c>
      <c r="S24">
        <f>+(O24-G24)^2</f>
        <v>4.84821699387615E-06</v>
      </c>
    </row>
    <row r="25" spans="1:19" ht="12.75">
      <c r="A25" s="35" t="s">
        <v>54</v>
      </c>
      <c r="B25" s="36" t="s">
        <v>52</v>
      </c>
      <c r="C25" s="37">
        <v>56227.8921</v>
      </c>
      <c r="D25" s="37">
        <v>0.0005</v>
      </c>
      <c r="E25">
        <f>+(C25-C$7)/C$8</f>
        <v>3933.036615434966</v>
      </c>
      <c r="F25">
        <f>ROUND(2*E25,0)/2</f>
        <v>3933</v>
      </c>
      <c r="G25">
        <f>+C25-(C$7+F25*C$8)</f>
        <v>0.013677000039024279</v>
      </c>
      <c r="I25">
        <f>+G25</f>
        <v>0.013677000039024279</v>
      </c>
      <c r="O25">
        <f>+C$11+C$12*$F25</f>
        <v>0.015514161621839623</v>
      </c>
      <c r="Q25" s="2">
        <f>+C25-15018.5</f>
        <v>41209.3921</v>
      </c>
      <c r="S25">
        <f>+(O25-G25)^2</f>
        <v>3.3751626813725835E-06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2022-11-24T03:50:23Z</dcterms:modified>
  <cp:category/>
  <cp:version/>
  <cp:contentType/>
  <cp:contentStatus/>
</cp:coreProperties>
</file>