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E3F138AD-0A6F-4767-8AAE-C730AC10CE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29" i="1" l="1"/>
  <c r="F29" i="1"/>
  <c r="G29" i="1"/>
  <c r="J29" i="1"/>
  <c r="Q29" i="1"/>
  <c r="E24" i="1"/>
  <c r="F24" i="1"/>
  <c r="G24" i="1"/>
  <c r="J24" i="1"/>
  <c r="Q24" i="1"/>
  <c r="E25" i="1"/>
  <c r="F25" i="1"/>
  <c r="G25" i="1"/>
  <c r="J25" i="1"/>
  <c r="Q25" i="1"/>
  <c r="E26" i="1"/>
  <c r="F26" i="1"/>
  <c r="G26" i="1"/>
  <c r="J26" i="1"/>
  <c r="Q26" i="1"/>
  <c r="E27" i="1"/>
  <c r="F27" i="1"/>
  <c r="G27" i="1"/>
  <c r="J27" i="1"/>
  <c r="Q27" i="1"/>
  <c r="E28" i="1"/>
  <c r="F28" i="1"/>
  <c r="G28" i="1"/>
  <c r="J28" i="1"/>
  <c r="Q28" i="1"/>
  <c r="E23" i="1"/>
  <c r="F23" i="1"/>
  <c r="G23" i="1"/>
  <c r="J23" i="1"/>
  <c r="F11" i="1"/>
  <c r="E21" i="1"/>
  <c r="F21" i="1"/>
  <c r="G21" i="1"/>
  <c r="H21" i="1"/>
  <c r="Q23" i="1"/>
  <c r="E22" i="1"/>
  <c r="F22" i="1"/>
  <c r="G22" i="1"/>
  <c r="I22" i="1"/>
  <c r="Q22" i="1"/>
  <c r="G11" i="1"/>
  <c r="E14" i="1"/>
  <c r="C17" i="1"/>
  <c r="Q21" i="1"/>
  <c r="C12" i="1"/>
  <c r="C16" i="1" l="1"/>
  <c r="D18" i="1" s="1"/>
  <c r="E15" i="1"/>
  <c r="C11" i="1"/>
  <c r="C15" i="1" l="1"/>
  <c r="O25" i="1"/>
  <c r="O22" i="1"/>
  <c r="O27" i="1"/>
  <c r="O21" i="1"/>
  <c r="O26" i="1"/>
  <c r="O24" i="1"/>
  <c r="O23" i="1"/>
  <c r="O28" i="1"/>
  <c r="O29" i="1"/>
  <c r="C18" i="1" l="1"/>
  <c r="E16" i="1"/>
  <c r="E17" i="1" s="1"/>
</calcChain>
</file>

<file path=xl/sharedStrings.xml><?xml version="1.0" encoding="utf-8"?>
<sst xmlns="http://schemas.openxmlformats.org/spreadsheetml/2006/main" count="65" uniqueCount="55">
  <si>
    <t>JAVSO..44…26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</si>
  <si>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</si>
  <si>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</si>
  <si>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</si>
  <si>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</si>
  <si>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</si>
  <si>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</si>
  <si>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</si>
  <si>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</si>
  <si>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</si>
  <si>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</si>
  <si>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</si>
  <si>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</si>
  <si>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</si>
  <si>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</si>
  <si>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</si>
  <si>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</si>
  <si>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</si>
  <si>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</si>
  <si>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</si>
  <si>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</si>
  <si>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</si>
  <si>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</si>
  <si>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</si>
  <si>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</si>
  <si>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</si>
  <si>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</si>
  <si>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</si>
  <si>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</si>
  <si>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</si>
  <si>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</si>
  <si>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</si>
  <si>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</si>
  <si>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</si>
  <si>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</si>
  <si>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</si>
  <si>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</si>
  <si>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</si>
  <si>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</si>
  <si>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</si>
  <si>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</si>
  <si>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</si>
  <si>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GN Tra</t>
  </si>
  <si>
    <t>G9035-2227</t>
  </si>
  <si>
    <t>EA/KE</t>
  </si>
  <si>
    <t>Kreiner</t>
  </si>
  <si>
    <t>IBVS 5931</t>
  </si>
  <si>
    <t>I</t>
  </si>
  <si>
    <t>GN TrA / GSC 9035-2227</t>
  </si>
  <si>
    <t>JAVSO 49, 251</t>
  </si>
  <si>
    <t>II</t>
  </si>
  <si>
    <t>JAVSO, 48, 250</t>
  </si>
  <si>
    <t>BMGA</t>
  </si>
  <si>
    <t>VSS SEB Gp</t>
  </si>
  <si>
    <t>CCD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</si>
</sst>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7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5" fillId="0" borderId="0"/>
    <xf numFmtId="0" fontId="16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5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 applyAlignment="1">
      <alignment horizontal="right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8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1" fillId="0" borderId="0" xfId="41" applyFont="1" applyAlignment="1">
      <alignment horizontal="left" vertical="center"/>
    </xf>
    <xf numFmtId="0" fontId="31" fillId="0" borderId="0" xfId="41" applyFont="1" applyAlignment="1">
      <alignment horizontal="center" vertical="center"/>
    </xf>
    <xf numFmtId="0" fontId="32" fillId="0" borderId="0" xfId="0" applyFont="1" applyAlignment="1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165" fontId="33" fillId="0" borderId="0" xfId="0" applyNumberFormat="1" applyFont="1" applyAlignment="1">
      <alignment vertical="center" wrapText="1"/>
    </xf>
    <xf numFmtId="0" fontId="34" fillId="0" borderId="0" xfId="0" applyFont="1" applyAlignment="1"/>
    <xf numFmtId="0" fontId="34" fillId="0" borderId="0" xfId="0" applyFont="1" applyAlignment="1">
      <alignment horizontal="center"/>
    </xf>
    <xf numFmtId="165" fontId="34" fillId="0" borderId="0" xfId="0" applyNumberFormat="1" applyFont="1" applyAlignment="1"/>
    <xf numFmtId="0" fontId="7" fillId="0" borderId="0" xfId="0" applyFont="1" applyAlignment="1"/>
    <xf numFmtId="0" fontId="0" fillId="0" borderId="0" xfId="0" applyAlignment="1">
      <alignment horizontal="right"/>
    </xf>
    <xf numFmtId="0" fontId="5" fillId="0" borderId="0" xfId="0" applyFont="1" applyBorder="1" applyAlignment="1"/>
    <xf numFmtId="0" fontId="0" fillId="0" borderId="0" xfId="0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GN Tra - O-C Diagr.</a:t>
            </a:r>
          </a:p>
        </c:rich>
      </c:tx>
      <c:layout>
        <c:manualLayout>
          <c:xMode val="edge"/>
          <c:yMode val="edge"/>
          <c:x val="0.38796992481203008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76246334310852"/>
          <c:w val="0.81503759398496245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Active!$D$21:$D$236</c:f>
                <c:numCache>
                  <c:formatCode>General</c:formatCode>
                  <c:ptCount val="216"/>
                  <c:pt idx="0">
                    <c:v>0</c:v>
                  </c:pt>
                  <c:pt idx="1">
                    <c:v>1.8E-3</c:v>
                  </c:pt>
                  <c:pt idx="2">
                    <c:v>2.0000000000000001E-4</c:v>
                  </c:pt>
                  <c:pt idx="3">
                    <c:v>2.1800000000000001E-3</c:v>
                  </c:pt>
                  <c:pt idx="4">
                    <c:v>8.7000000000000001E-4</c:v>
                  </c:pt>
                  <c:pt idx="5">
                    <c:v>1.2099999999999999E-3</c:v>
                  </c:pt>
                  <c:pt idx="6">
                    <c:v>1.3699999999999999E-3</c:v>
                  </c:pt>
                  <c:pt idx="7">
                    <c:v>1.1299999999999999E-3</c:v>
                  </c:pt>
                  <c:pt idx="8">
                    <c:v>9.0200000000000002E-4</c:v>
                  </c:pt>
                </c:numCache>
              </c:numRef>
            </c:plus>
            <c:minus>
              <c:numRef>
                <c:f>Active!$D$21:$D$236</c:f>
                <c:numCache>
                  <c:formatCode>General</c:formatCode>
                  <c:ptCount val="216"/>
                  <c:pt idx="0">
                    <c:v>0</c:v>
                  </c:pt>
                  <c:pt idx="1">
                    <c:v>1.8E-3</c:v>
                  </c:pt>
                  <c:pt idx="2">
                    <c:v>2.0000000000000001E-4</c:v>
                  </c:pt>
                  <c:pt idx="3">
                    <c:v>2.1800000000000001E-3</c:v>
                  </c:pt>
                  <c:pt idx="4">
                    <c:v>8.7000000000000001E-4</c:v>
                  </c:pt>
                  <c:pt idx="5">
                    <c:v>1.2099999999999999E-3</c:v>
                  </c:pt>
                  <c:pt idx="6">
                    <c:v>1.3699999999999999E-3</c:v>
                  </c:pt>
                  <c:pt idx="7">
                    <c:v>1.1299999999999999E-3</c:v>
                  </c:pt>
                  <c:pt idx="8">
                    <c:v>9.0200000000000002E-4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2914</c:v>
                </c:pt>
                <c:pt idx="2">
                  <c:v>7544</c:v>
                </c:pt>
                <c:pt idx="3">
                  <c:v>10088.5</c:v>
                </c:pt>
                <c:pt idx="4">
                  <c:v>10111</c:v>
                </c:pt>
                <c:pt idx="5">
                  <c:v>10635</c:v>
                </c:pt>
                <c:pt idx="6">
                  <c:v>10635</c:v>
                </c:pt>
                <c:pt idx="7">
                  <c:v>10635</c:v>
                </c:pt>
                <c:pt idx="8">
                  <c:v>12459</c:v>
                </c:pt>
              </c:numCache>
            </c:numRef>
          </c:xVal>
          <c:yVal>
            <c:numRef>
              <c:f>Active!$H$21:$H$996</c:f>
              <c:numCache>
                <c:formatCode>General</c:formatCode>
                <c:ptCount val="976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E0-4301-8DC9-2752B2926AF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1.8E-3</c:v>
                  </c:pt>
                  <c:pt idx="2">
                    <c:v>2.0000000000000001E-4</c:v>
                  </c:pt>
                  <c:pt idx="3">
                    <c:v>2.1800000000000001E-3</c:v>
                  </c:pt>
                  <c:pt idx="4">
                    <c:v>8.7000000000000001E-4</c:v>
                  </c:pt>
                  <c:pt idx="5">
                    <c:v>1.2099999999999999E-3</c:v>
                  </c:pt>
                  <c:pt idx="6">
                    <c:v>1.3699999999999999E-3</c:v>
                  </c:pt>
                  <c:pt idx="7">
                    <c:v>1.1299999999999999E-3</c:v>
                  </c:pt>
                  <c:pt idx="8">
                    <c:v>9.0200000000000002E-4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1.8E-3</c:v>
                  </c:pt>
                  <c:pt idx="2">
                    <c:v>2.0000000000000001E-4</c:v>
                  </c:pt>
                  <c:pt idx="3">
                    <c:v>2.1800000000000001E-3</c:v>
                  </c:pt>
                  <c:pt idx="4">
                    <c:v>8.7000000000000001E-4</c:v>
                  </c:pt>
                  <c:pt idx="5">
                    <c:v>1.2099999999999999E-3</c:v>
                  </c:pt>
                  <c:pt idx="6">
                    <c:v>1.3699999999999999E-3</c:v>
                  </c:pt>
                  <c:pt idx="7">
                    <c:v>1.1299999999999999E-3</c:v>
                  </c:pt>
                  <c:pt idx="8">
                    <c:v>9.0200000000000002E-4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2914</c:v>
                </c:pt>
                <c:pt idx="2">
                  <c:v>7544</c:v>
                </c:pt>
                <c:pt idx="3">
                  <c:v>10088.5</c:v>
                </c:pt>
                <c:pt idx="4">
                  <c:v>10111</c:v>
                </c:pt>
                <c:pt idx="5">
                  <c:v>10635</c:v>
                </c:pt>
                <c:pt idx="6">
                  <c:v>10635</c:v>
                </c:pt>
                <c:pt idx="7">
                  <c:v>10635</c:v>
                </c:pt>
                <c:pt idx="8">
                  <c:v>12459</c:v>
                </c:pt>
              </c:numCache>
            </c:numRef>
          </c:xVal>
          <c:yVal>
            <c:numRef>
              <c:f>Active!$I$21:$I$996</c:f>
              <c:numCache>
                <c:formatCode>General</c:formatCode>
                <c:ptCount val="976"/>
                <c:pt idx="1">
                  <c:v>-2.3523800002294593E-2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E0-4301-8DC9-2752B2926AF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1.8E-3</c:v>
                  </c:pt>
                  <c:pt idx="2">
                    <c:v>2.0000000000000001E-4</c:v>
                  </c:pt>
                  <c:pt idx="3">
                    <c:v>2.1800000000000001E-3</c:v>
                  </c:pt>
                  <c:pt idx="4">
                    <c:v>8.7000000000000001E-4</c:v>
                  </c:pt>
                  <c:pt idx="5">
                    <c:v>1.2099999999999999E-3</c:v>
                  </c:pt>
                  <c:pt idx="6">
                    <c:v>1.3699999999999999E-3</c:v>
                  </c:pt>
                  <c:pt idx="7">
                    <c:v>1.1299999999999999E-3</c:v>
                  </c:pt>
                  <c:pt idx="8">
                    <c:v>9.0200000000000002E-4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1.8E-3</c:v>
                  </c:pt>
                  <c:pt idx="2">
                    <c:v>2.0000000000000001E-4</c:v>
                  </c:pt>
                  <c:pt idx="3">
                    <c:v>2.1800000000000001E-3</c:v>
                  </c:pt>
                  <c:pt idx="4">
                    <c:v>8.7000000000000001E-4</c:v>
                  </c:pt>
                  <c:pt idx="5">
                    <c:v>1.2099999999999999E-3</c:v>
                  </c:pt>
                  <c:pt idx="6">
                    <c:v>1.3699999999999999E-3</c:v>
                  </c:pt>
                  <c:pt idx="7">
                    <c:v>1.1299999999999999E-3</c:v>
                  </c:pt>
                  <c:pt idx="8">
                    <c:v>9.0200000000000002E-4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2914</c:v>
                </c:pt>
                <c:pt idx="2">
                  <c:v>7544</c:v>
                </c:pt>
                <c:pt idx="3">
                  <c:v>10088.5</c:v>
                </c:pt>
                <c:pt idx="4">
                  <c:v>10111</c:v>
                </c:pt>
                <c:pt idx="5">
                  <c:v>10635</c:v>
                </c:pt>
                <c:pt idx="6">
                  <c:v>10635</c:v>
                </c:pt>
                <c:pt idx="7">
                  <c:v>10635</c:v>
                </c:pt>
                <c:pt idx="8">
                  <c:v>12459</c:v>
                </c:pt>
              </c:numCache>
            </c:numRef>
          </c:xVal>
          <c:yVal>
            <c:numRef>
              <c:f>Active!$J$21:$J$996</c:f>
              <c:numCache>
                <c:formatCode>General</c:formatCode>
                <c:ptCount val="976"/>
                <c:pt idx="2">
                  <c:v>-3.2944800004770514E-2</c:v>
                </c:pt>
                <c:pt idx="3">
                  <c:v>-3.513295014272444E-2</c:v>
                </c:pt>
                <c:pt idx="4">
                  <c:v>-3.6393699920154177E-2</c:v>
                </c:pt>
                <c:pt idx="5">
                  <c:v>-3.7244499995722435E-2</c:v>
                </c:pt>
                <c:pt idx="6">
                  <c:v>-3.7174500001128763E-2</c:v>
                </c:pt>
                <c:pt idx="7">
                  <c:v>-3.6694499998702668E-2</c:v>
                </c:pt>
                <c:pt idx="8">
                  <c:v>-3.6575300146068912E-2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CE0-4301-8DC9-2752B2926AF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1.8E-3</c:v>
                  </c:pt>
                  <c:pt idx="2">
                    <c:v>2.0000000000000001E-4</c:v>
                  </c:pt>
                  <c:pt idx="3">
                    <c:v>2.1800000000000001E-3</c:v>
                  </c:pt>
                  <c:pt idx="4">
                    <c:v>8.7000000000000001E-4</c:v>
                  </c:pt>
                  <c:pt idx="5">
                    <c:v>1.2099999999999999E-3</c:v>
                  </c:pt>
                  <c:pt idx="6">
                    <c:v>1.3699999999999999E-3</c:v>
                  </c:pt>
                  <c:pt idx="7">
                    <c:v>1.1299999999999999E-3</c:v>
                  </c:pt>
                  <c:pt idx="8">
                    <c:v>9.0200000000000002E-4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1.8E-3</c:v>
                  </c:pt>
                  <c:pt idx="2">
                    <c:v>2.0000000000000001E-4</c:v>
                  </c:pt>
                  <c:pt idx="3">
                    <c:v>2.1800000000000001E-3</c:v>
                  </c:pt>
                  <c:pt idx="4">
                    <c:v>8.7000000000000001E-4</c:v>
                  </c:pt>
                  <c:pt idx="5">
                    <c:v>1.2099999999999999E-3</c:v>
                  </c:pt>
                  <c:pt idx="6">
                    <c:v>1.3699999999999999E-3</c:v>
                  </c:pt>
                  <c:pt idx="7">
                    <c:v>1.1299999999999999E-3</c:v>
                  </c:pt>
                  <c:pt idx="8">
                    <c:v>9.0200000000000002E-4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2914</c:v>
                </c:pt>
                <c:pt idx="2">
                  <c:v>7544</c:v>
                </c:pt>
                <c:pt idx="3">
                  <c:v>10088.5</c:v>
                </c:pt>
                <c:pt idx="4">
                  <c:v>10111</c:v>
                </c:pt>
                <c:pt idx="5">
                  <c:v>10635</c:v>
                </c:pt>
                <c:pt idx="6">
                  <c:v>10635</c:v>
                </c:pt>
                <c:pt idx="7">
                  <c:v>10635</c:v>
                </c:pt>
                <c:pt idx="8">
                  <c:v>12459</c:v>
                </c:pt>
              </c:numCache>
            </c:numRef>
          </c:xVal>
          <c:yVal>
            <c:numRef>
              <c:f>Active!$K$21:$K$996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CE0-4301-8DC9-2752B2926AF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1.8E-3</c:v>
                  </c:pt>
                  <c:pt idx="2">
                    <c:v>2.0000000000000001E-4</c:v>
                  </c:pt>
                  <c:pt idx="3">
                    <c:v>2.1800000000000001E-3</c:v>
                  </c:pt>
                  <c:pt idx="4">
                    <c:v>8.7000000000000001E-4</c:v>
                  </c:pt>
                  <c:pt idx="5">
                    <c:v>1.2099999999999999E-3</c:v>
                  </c:pt>
                  <c:pt idx="6">
                    <c:v>1.3699999999999999E-3</c:v>
                  </c:pt>
                  <c:pt idx="7">
                    <c:v>1.1299999999999999E-3</c:v>
                  </c:pt>
                  <c:pt idx="8">
                    <c:v>9.0200000000000002E-4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1.8E-3</c:v>
                  </c:pt>
                  <c:pt idx="2">
                    <c:v>2.0000000000000001E-4</c:v>
                  </c:pt>
                  <c:pt idx="3">
                    <c:v>2.1800000000000001E-3</c:v>
                  </c:pt>
                  <c:pt idx="4">
                    <c:v>8.7000000000000001E-4</c:v>
                  </c:pt>
                  <c:pt idx="5">
                    <c:v>1.2099999999999999E-3</c:v>
                  </c:pt>
                  <c:pt idx="6">
                    <c:v>1.3699999999999999E-3</c:v>
                  </c:pt>
                  <c:pt idx="7">
                    <c:v>1.1299999999999999E-3</c:v>
                  </c:pt>
                  <c:pt idx="8">
                    <c:v>9.0200000000000002E-4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2914</c:v>
                </c:pt>
                <c:pt idx="2">
                  <c:v>7544</c:v>
                </c:pt>
                <c:pt idx="3">
                  <c:v>10088.5</c:v>
                </c:pt>
                <c:pt idx="4">
                  <c:v>10111</c:v>
                </c:pt>
                <c:pt idx="5">
                  <c:v>10635</c:v>
                </c:pt>
                <c:pt idx="6">
                  <c:v>10635</c:v>
                </c:pt>
                <c:pt idx="7">
                  <c:v>10635</c:v>
                </c:pt>
                <c:pt idx="8">
                  <c:v>12459</c:v>
                </c:pt>
              </c:numCache>
            </c:numRef>
          </c:xVal>
          <c:yVal>
            <c:numRef>
              <c:f>Active!$L$21:$L$996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CE0-4301-8DC9-2752B2926AF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1.8E-3</c:v>
                  </c:pt>
                  <c:pt idx="2">
                    <c:v>2.0000000000000001E-4</c:v>
                  </c:pt>
                  <c:pt idx="3">
                    <c:v>2.1800000000000001E-3</c:v>
                  </c:pt>
                  <c:pt idx="4">
                    <c:v>8.7000000000000001E-4</c:v>
                  </c:pt>
                  <c:pt idx="5">
                    <c:v>1.2099999999999999E-3</c:v>
                  </c:pt>
                  <c:pt idx="6">
                    <c:v>1.3699999999999999E-3</c:v>
                  </c:pt>
                  <c:pt idx="7">
                    <c:v>1.1299999999999999E-3</c:v>
                  </c:pt>
                  <c:pt idx="8">
                    <c:v>9.0200000000000002E-4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1.8E-3</c:v>
                  </c:pt>
                  <c:pt idx="2">
                    <c:v>2.0000000000000001E-4</c:v>
                  </c:pt>
                  <c:pt idx="3">
                    <c:v>2.1800000000000001E-3</c:v>
                  </c:pt>
                  <c:pt idx="4">
                    <c:v>8.7000000000000001E-4</c:v>
                  </c:pt>
                  <c:pt idx="5">
                    <c:v>1.2099999999999999E-3</c:v>
                  </c:pt>
                  <c:pt idx="6">
                    <c:v>1.3699999999999999E-3</c:v>
                  </c:pt>
                  <c:pt idx="7">
                    <c:v>1.1299999999999999E-3</c:v>
                  </c:pt>
                  <c:pt idx="8">
                    <c:v>9.0200000000000002E-4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2914</c:v>
                </c:pt>
                <c:pt idx="2">
                  <c:v>7544</c:v>
                </c:pt>
                <c:pt idx="3">
                  <c:v>10088.5</c:v>
                </c:pt>
                <c:pt idx="4">
                  <c:v>10111</c:v>
                </c:pt>
                <c:pt idx="5">
                  <c:v>10635</c:v>
                </c:pt>
                <c:pt idx="6">
                  <c:v>10635</c:v>
                </c:pt>
                <c:pt idx="7">
                  <c:v>10635</c:v>
                </c:pt>
                <c:pt idx="8">
                  <c:v>12459</c:v>
                </c:pt>
              </c:numCache>
            </c:numRef>
          </c:xVal>
          <c:yVal>
            <c:numRef>
              <c:f>Active!$M$21:$M$996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CE0-4301-8DC9-2752B2926AF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1.8E-3</c:v>
                  </c:pt>
                  <c:pt idx="2">
                    <c:v>2.0000000000000001E-4</c:v>
                  </c:pt>
                  <c:pt idx="3">
                    <c:v>2.1800000000000001E-3</c:v>
                  </c:pt>
                  <c:pt idx="4">
                    <c:v>8.7000000000000001E-4</c:v>
                  </c:pt>
                  <c:pt idx="5">
                    <c:v>1.2099999999999999E-3</c:v>
                  </c:pt>
                  <c:pt idx="6">
                    <c:v>1.3699999999999999E-3</c:v>
                  </c:pt>
                  <c:pt idx="7">
                    <c:v>1.1299999999999999E-3</c:v>
                  </c:pt>
                  <c:pt idx="8">
                    <c:v>9.0200000000000002E-4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1.8E-3</c:v>
                  </c:pt>
                  <c:pt idx="2">
                    <c:v>2.0000000000000001E-4</c:v>
                  </c:pt>
                  <c:pt idx="3">
                    <c:v>2.1800000000000001E-3</c:v>
                  </c:pt>
                  <c:pt idx="4">
                    <c:v>8.7000000000000001E-4</c:v>
                  </c:pt>
                  <c:pt idx="5">
                    <c:v>1.2099999999999999E-3</c:v>
                  </c:pt>
                  <c:pt idx="6">
                    <c:v>1.3699999999999999E-3</c:v>
                  </c:pt>
                  <c:pt idx="7">
                    <c:v>1.1299999999999999E-3</c:v>
                  </c:pt>
                  <c:pt idx="8">
                    <c:v>9.0200000000000002E-4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2914</c:v>
                </c:pt>
                <c:pt idx="2">
                  <c:v>7544</c:v>
                </c:pt>
                <c:pt idx="3">
                  <c:v>10088.5</c:v>
                </c:pt>
                <c:pt idx="4">
                  <c:v>10111</c:v>
                </c:pt>
                <c:pt idx="5">
                  <c:v>10635</c:v>
                </c:pt>
                <c:pt idx="6">
                  <c:v>10635</c:v>
                </c:pt>
                <c:pt idx="7">
                  <c:v>10635</c:v>
                </c:pt>
                <c:pt idx="8">
                  <c:v>12459</c:v>
                </c:pt>
              </c:numCache>
            </c:numRef>
          </c:xVal>
          <c:yVal>
            <c:numRef>
              <c:f>Active!$N$21:$N$996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CE0-4301-8DC9-2752B2926AF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2914</c:v>
                </c:pt>
                <c:pt idx="2">
                  <c:v>7544</c:v>
                </c:pt>
                <c:pt idx="3">
                  <c:v>10088.5</c:v>
                </c:pt>
                <c:pt idx="4">
                  <c:v>10111</c:v>
                </c:pt>
                <c:pt idx="5">
                  <c:v>10635</c:v>
                </c:pt>
                <c:pt idx="6">
                  <c:v>10635</c:v>
                </c:pt>
                <c:pt idx="7">
                  <c:v>10635</c:v>
                </c:pt>
                <c:pt idx="8">
                  <c:v>12459</c:v>
                </c:pt>
              </c:numCache>
            </c:numRef>
          </c:xVal>
          <c:yVal>
            <c:numRef>
              <c:f>Active!$O$21:$O$996</c:f>
              <c:numCache>
                <c:formatCode>General</c:formatCode>
                <c:ptCount val="976"/>
                <c:pt idx="0">
                  <c:v>-7.8447987331422483E-3</c:v>
                </c:pt>
                <c:pt idx="1">
                  <c:v>-1.5810590282779566E-2</c:v>
                </c:pt>
                <c:pt idx="2">
                  <c:v>-2.846728721991779E-2</c:v>
                </c:pt>
                <c:pt idx="3">
                  <c:v>-3.5423003279647425E-2</c:v>
                </c:pt>
                <c:pt idx="4">
                  <c:v>-3.5484509906231795E-2</c:v>
                </c:pt>
                <c:pt idx="5">
                  <c:v>-3.6916930898685446E-2</c:v>
                </c:pt>
                <c:pt idx="6">
                  <c:v>-3.6916930898685446E-2</c:v>
                </c:pt>
                <c:pt idx="7">
                  <c:v>-3.6916930898685446E-2</c:v>
                </c:pt>
                <c:pt idx="8">
                  <c:v>-4.1903068093791303E-2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CE0-4301-8DC9-2752B2926AF4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2914</c:v>
                </c:pt>
                <c:pt idx="2">
                  <c:v>7544</c:v>
                </c:pt>
                <c:pt idx="3">
                  <c:v>10088.5</c:v>
                </c:pt>
                <c:pt idx="4">
                  <c:v>10111</c:v>
                </c:pt>
                <c:pt idx="5">
                  <c:v>10635</c:v>
                </c:pt>
                <c:pt idx="6">
                  <c:v>10635</c:v>
                </c:pt>
                <c:pt idx="7">
                  <c:v>10635</c:v>
                </c:pt>
                <c:pt idx="8">
                  <c:v>12459</c:v>
                </c:pt>
              </c:numCache>
            </c:numRef>
          </c:xVal>
          <c:yVal>
            <c:numRef>
              <c:f>Active!$R$21:$R$996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CE0-4301-8DC9-2752B2926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962088"/>
        <c:axId val="1"/>
      </c:scatterChart>
      <c:valAx>
        <c:axId val="905962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82706766917298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59620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67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"/>
          <c:y val="0.92375366568914952"/>
          <c:w val="0.74586466165413534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0</xdr:row>
      <xdr:rowOff>0</xdr:rowOff>
    </xdr:from>
    <xdr:to>
      <xdr:col>18</xdr:col>
      <xdr:colOff>581025</xdr:colOff>
      <xdr:row>18</xdr:row>
      <xdr:rowOff>57150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1C52E333-560B-085D-BA74-56EB2CEA0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37"/>
  <sheetViews>
    <sheetView tabSelected="1" workbookViewId="0">
      <pane xSplit="14" ySplit="22" topLeftCell="O23" activePane="bottomRight" state="frozen"/>
      <selection pane="topRight" activeCell="O1" sqref="O1"/>
      <selection pane="bottomLeft" activeCell="A23" sqref="A23"/>
      <selection pane="bottomRight" activeCell="E6" sqref="E6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6.42578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20" max="20" width="14.85546875" customWidth="1"/>
  </cols>
  <sheetData>
    <row r="1" spans="1:22" ht="20.25" x14ac:dyDescent="0.3">
      <c r="A1" s="1" t="s">
        <v>48</v>
      </c>
      <c r="E1" s="30" t="s">
        <v>42</v>
      </c>
      <c r="F1" t="s">
        <v>43</v>
      </c>
      <c r="T1" s="46"/>
      <c r="U1" s="47"/>
      <c r="V1" s="47"/>
    </row>
    <row r="2" spans="1:22" ht="12.95" customHeight="1" x14ac:dyDescent="0.2">
      <c r="A2" t="s">
        <v>24</v>
      </c>
      <c r="B2" t="s">
        <v>44</v>
      </c>
      <c r="C2" s="3"/>
      <c r="D2" s="3"/>
      <c r="E2">
        <v>0</v>
      </c>
      <c r="T2" s="46"/>
      <c r="U2" s="47"/>
      <c r="V2" s="47"/>
    </row>
    <row r="3" spans="1:22" ht="12.95" customHeight="1" thickBot="1" x14ac:dyDescent="0.25">
      <c r="T3" s="47"/>
      <c r="U3" s="47"/>
      <c r="V3" s="47"/>
    </row>
    <row r="4" spans="1:22" ht="12.95" customHeight="1" thickTop="1" thickBot="1" x14ac:dyDescent="0.25">
      <c r="A4" s="5" t="s">
        <v>1</v>
      </c>
      <c r="C4" s="8">
        <v>52500.639999999999</v>
      </c>
      <c r="D4" s="9">
        <v>0.61460669999999995</v>
      </c>
      <c r="T4" s="47"/>
      <c r="U4" s="47"/>
      <c r="V4" s="47"/>
    </row>
    <row r="5" spans="1:22" ht="12.95" customHeight="1" x14ac:dyDescent="0.2">
      <c r="T5" s="47"/>
      <c r="U5" s="47"/>
      <c r="V5" s="47"/>
    </row>
    <row r="6" spans="1:22" ht="12.95" customHeight="1" x14ac:dyDescent="0.2">
      <c r="A6" s="5" t="s">
        <v>2</v>
      </c>
      <c r="T6" s="47"/>
      <c r="U6" s="47"/>
      <c r="V6" s="47"/>
    </row>
    <row r="7" spans="1:22" ht="12.95" customHeight="1" x14ac:dyDescent="0.2">
      <c r="A7" t="s">
        <v>3</v>
      </c>
      <c r="C7" s="45">
        <v>52500.639999999999</v>
      </c>
      <c r="T7" s="47"/>
      <c r="U7" s="47"/>
      <c r="V7" s="47"/>
    </row>
    <row r="8" spans="1:22" ht="12.95" customHeight="1" x14ac:dyDescent="0.2">
      <c r="A8" t="s">
        <v>4</v>
      </c>
      <c r="C8" s="45">
        <v>0.61460669999999995</v>
      </c>
      <c r="T8" s="47"/>
      <c r="U8" s="47"/>
      <c r="V8" s="47"/>
    </row>
    <row r="9" spans="1:22" ht="12.95" customHeight="1" x14ac:dyDescent="0.2">
      <c r="A9" s="11" t="s">
        <v>31</v>
      </c>
      <c r="B9" s="12"/>
      <c r="C9" s="13">
        <v>-9.5</v>
      </c>
      <c r="D9" s="12" t="s">
        <v>32</v>
      </c>
      <c r="E9" s="12"/>
      <c r="T9" s="47"/>
      <c r="U9" s="47"/>
      <c r="V9" s="47"/>
    </row>
    <row r="10" spans="1:22" ht="12.95" customHeight="1" thickBot="1" x14ac:dyDescent="0.25">
      <c r="A10" s="12"/>
      <c r="B10" s="12"/>
      <c r="C10" s="4" t="s">
        <v>20</v>
      </c>
      <c r="D10" s="4" t="s">
        <v>21</v>
      </c>
      <c r="E10" s="12"/>
      <c r="T10" s="47"/>
      <c r="U10" s="47"/>
      <c r="V10" s="47"/>
    </row>
    <row r="11" spans="1:22" ht="12.95" customHeight="1" x14ac:dyDescent="0.2">
      <c r="A11" s="12" t="s">
        <v>16</v>
      </c>
      <c r="B11" s="12"/>
      <c r="C11" s="24">
        <f ca="1">INTERCEPT(INDIRECT($G$11):G989,INDIRECT($F$11):F989)</f>
        <v>-7.8447987331422483E-3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22" ht="12.95" customHeight="1" x14ac:dyDescent="0.2">
      <c r="A12" s="12" t="s">
        <v>17</v>
      </c>
      <c r="B12" s="12"/>
      <c r="C12" s="24">
        <f ca="1">SLOPE(INDIRECT($G$11):G989,INDIRECT($F$11):F989)</f>
        <v>-2.7336278481940008E-6</v>
      </c>
      <c r="D12" s="3"/>
      <c r="E12" s="12"/>
    </row>
    <row r="13" spans="1:22" ht="12.95" customHeight="1" x14ac:dyDescent="0.2">
      <c r="A13" s="12" t="s">
        <v>19</v>
      </c>
      <c r="B13" s="12"/>
      <c r="C13" s="3" t="s">
        <v>14</v>
      </c>
      <c r="D13" s="16" t="s">
        <v>40</v>
      </c>
      <c r="E13" s="13">
        <v>1</v>
      </c>
    </row>
    <row r="14" spans="1:22" ht="12.95" customHeight="1" x14ac:dyDescent="0.2">
      <c r="A14" s="12"/>
      <c r="B14" s="12"/>
      <c r="C14" s="12"/>
      <c r="D14" s="16" t="s">
        <v>33</v>
      </c>
      <c r="E14" s="17">
        <f ca="1">NOW()+15018.5+$C$9/24</f>
        <v>60325.823937152774</v>
      </c>
    </row>
    <row r="15" spans="1:22" ht="12.95" customHeight="1" x14ac:dyDescent="0.2">
      <c r="A15" s="14" t="s">
        <v>18</v>
      </c>
      <c r="B15" s="12"/>
      <c r="C15" s="15">
        <f ca="1">(C7+C11)+(C8+C12)*INT(MAX(F21:F3530))</f>
        <v>60157.982972231905</v>
      </c>
      <c r="D15" s="16" t="s">
        <v>41</v>
      </c>
      <c r="E15" s="17">
        <f ca="1">ROUND(2*(E14-$C$7)/$C$8,0)/2+E13</f>
        <v>12733</v>
      </c>
    </row>
    <row r="16" spans="1:22" ht="12.95" customHeight="1" x14ac:dyDescent="0.2">
      <c r="A16" s="18" t="s">
        <v>5</v>
      </c>
      <c r="B16" s="12"/>
      <c r="C16" s="19">
        <f ca="1">+C8+C12</f>
        <v>0.61460396637215176</v>
      </c>
      <c r="D16" s="16" t="s">
        <v>34</v>
      </c>
      <c r="E16" s="26">
        <f ca="1">ROUND(2*(E14-$C$15)/$C$16,0)/2+E13</f>
        <v>274</v>
      </c>
    </row>
    <row r="17" spans="1:20" ht="12.95" customHeight="1" thickBot="1" x14ac:dyDescent="0.25">
      <c r="A17" s="16" t="s">
        <v>30</v>
      </c>
      <c r="B17" s="12"/>
      <c r="C17" s="12">
        <f>COUNT(C21:C2188)</f>
        <v>9</v>
      </c>
      <c r="D17" s="16" t="s">
        <v>35</v>
      </c>
      <c r="E17" s="20">
        <f ca="1">+$C$15+$C$16*E16-15018.5-$C$9/24</f>
        <v>45308.280292351206</v>
      </c>
    </row>
    <row r="18" spans="1:20" ht="12.95" customHeight="1" thickTop="1" thickBot="1" x14ac:dyDescent="0.25">
      <c r="A18" s="18" t="s">
        <v>6</v>
      </c>
      <c r="B18" s="12"/>
      <c r="C18" s="21">
        <f ca="1">+C15</f>
        <v>60157.982972231905</v>
      </c>
      <c r="D18" s="22">
        <f ca="1">+C16</f>
        <v>0.61460396637215176</v>
      </c>
      <c r="E18" s="23" t="s">
        <v>36</v>
      </c>
    </row>
    <row r="19" spans="1:20" ht="12.95" customHeight="1" thickTop="1" x14ac:dyDescent="0.2">
      <c r="A19" s="27" t="s">
        <v>37</v>
      </c>
      <c r="E19" s="28">
        <v>21</v>
      </c>
    </row>
    <row r="20" spans="1:20" ht="12.95" customHeight="1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38</v>
      </c>
      <c r="I20" s="7" t="s">
        <v>29</v>
      </c>
      <c r="J20" s="7" t="s">
        <v>54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15</v>
      </c>
      <c r="R20" s="29" t="s">
        <v>39</v>
      </c>
    </row>
    <row r="21" spans="1:20" ht="12.95" customHeight="1" x14ac:dyDescent="0.2">
      <c r="A21" t="s">
        <v>45</v>
      </c>
      <c r="C21" s="10">
        <v>52500.639999999999</v>
      </c>
      <c r="D21" s="10" t="s">
        <v>14</v>
      </c>
      <c r="E21">
        <f t="shared" ref="E21:E28" si="0">+(C21-C$7)/C$8</f>
        <v>0</v>
      </c>
      <c r="F21">
        <f t="shared" ref="F21:F29" si="1">ROUND(2*E21,0)/2</f>
        <v>0</v>
      </c>
      <c r="G21">
        <f t="shared" ref="G21:G28" si="2">+C21-(C$7+F21*C$8)</f>
        <v>0</v>
      </c>
      <c r="H21">
        <f>+G21</f>
        <v>0</v>
      </c>
      <c r="O21">
        <f t="shared" ref="O21:O28" ca="1" si="3">+C$11+C$12*$F21</f>
        <v>-7.8447987331422483E-3</v>
      </c>
      <c r="Q21" s="2">
        <f t="shared" ref="Q21:Q28" si="4">+C21-15018.5</f>
        <v>37482.14</v>
      </c>
    </row>
    <row r="22" spans="1:20" ht="12.95" customHeight="1" x14ac:dyDescent="0.2">
      <c r="A22" s="31" t="s">
        <v>46</v>
      </c>
      <c r="B22" s="32" t="s">
        <v>47</v>
      </c>
      <c r="C22" s="31">
        <v>54291.580399999999</v>
      </c>
      <c r="D22" s="31">
        <v>1.8E-3</v>
      </c>
      <c r="E22">
        <f t="shared" si="0"/>
        <v>2913.9617254416517</v>
      </c>
      <c r="F22">
        <f t="shared" si="1"/>
        <v>2914</v>
      </c>
      <c r="G22">
        <f t="shared" si="2"/>
        <v>-2.3523800002294593E-2</v>
      </c>
      <c r="I22">
        <f>+G22</f>
        <v>-2.3523800002294593E-2</v>
      </c>
      <c r="O22">
        <f t="shared" ca="1" si="3"/>
        <v>-1.5810590282779566E-2</v>
      </c>
      <c r="Q22" s="2">
        <f t="shared" si="4"/>
        <v>39273.080399999999</v>
      </c>
    </row>
    <row r="23" spans="1:20" ht="12.95" customHeight="1" x14ac:dyDescent="0.2">
      <c r="A23" s="33" t="s">
        <v>0</v>
      </c>
      <c r="B23" s="34" t="s">
        <v>47</v>
      </c>
      <c r="C23" s="33">
        <v>57137.2</v>
      </c>
      <c r="D23" s="33">
        <v>2.0000000000000001E-4</v>
      </c>
      <c r="E23">
        <f t="shared" si="0"/>
        <v>7543.9463969396984</v>
      </c>
      <c r="F23">
        <f t="shared" si="1"/>
        <v>7544</v>
      </c>
      <c r="G23">
        <f t="shared" si="2"/>
        <v>-3.2944800004770514E-2</v>
      </c>
      <c r="J23">
        <f t="shared" ref="J23:J28" si="5">+G23</f>
        <v>-3.2944800004770514E-2</v>
      </c>
      <c r="O23">
        <f t="shared" ca="1" si="3"/>
        <v>-2.846728721991779E-2</v>
      </c>
      <c r="Q23" s="2">
        <f t="shared" si="4"/>
        <v>42118.7</v>
      </c>
    </row>
    <row r="24" spans="1:20" ht="12.95" customHeight="1" x14ac:dyDescent="0.2">
      <c r="A24" s="38" t="s">
        <v>51</v>
      </c>
      <c r="B24" s="39" t="s">
        <v>50</v>
      </c>
      <c r="C24" s="40">
        <v>58701.064559999853</v>
      </c>
      <c r="D24" s="38">
        <v>2.1800000000000001E-3</v>
      </c>
      <c r="E24">
        <f t="shared" si="0"/>
        <v>10088.442836695165</v>
      </c>
      <c r="F24">
        <f t="shared" si="1"/>
        <v>10088.5</v>
      </c>
      <c r="G24">
        <f t="shared" si="2"/>
        <v>-3.513295014272444E-2</v>
      </c>
      <c r="J24">
        <f t="shared" si="5"/>
        <v>-3.513295014272444E-2</v>
      </c>
      <c r="O24">
        <f t="shared" ca="1" si="3"/>
        <v>-3.5423003279647425E-2</v>
      </c>
      <c r="Q24" s="2">
        <f t="shared" si="4"/>
        <v>43682.564559999853</v>
      </c>
    </row>
    <row r="25" spans="1:20" ht="12.95" customHeight="1" x14ac:dyDescent="0.2">
      <c r="A25" s="38" t="s">
        <v>51</v>
      </c>
      <c r="B25" s="39" t="s">
        <v>47</v>
      </c>
      <c r="C25" s="40">
        <v>58714.891950000077</v>
      </c>
      <c r="D25" s="38">
        <v>8.7000000000000001E-4</v>
      </c>
      <c r="E25">
        <f t="shared" si="0"/>
        <v>10110.940785383691</v>
      </c>
      <c r="F25">
        <f t="shared" si="1"/>
        <v>10111</v>
      </c>
      <c r="G25">
        <f t="shared" si="2"/>
        <v>-3.6393699920154177E-2</v>
      </c>
      <c r="J25">
        <f t="shared" si="5"/>
        <v>-3.6393699920154177E-2</v>
      </c>
      <c r="O25">
        <f t="shared" ca="1" si="3"/>
        <v>-3.5484509906231795E-2</v>
      </c>
      <c r="Q25" s="2">
        <f t="shared" si="4"/>
        <v>43696.391950000077</v>
      </c>
    </row>
    <row r="26" spans="1:20" ht="12.95" customHeight="1" x14ac:dyDescent="0.2">
      <c r="A26" s="35" t="s">
        <v>49</v>
      </c>
      <c r="B26" s="36" t="s">
        <v>50</v>
      </c>
      <c r="C26" s="37">
        <v>59036.945010000003</v>
      </c>
      <c r="D26" s="37">
        <v>1.2099999999999999E-3</v>
      </c>
      <c r="E26">
        <f t="shared" si="0"/>
        <v>10634.939401083659</v>
      </c>
      <c r="F26">
        <f t="shared" si="1"/>
        <v>10635</v>
      </c>
      <c r="G26">
        <f t="shared" si="2"/>
        <v>-3.7244499995722435E-2</v>
      </c>
      <c r="J26">
        <f t="shared" si="5"/>
        <v>-3.7244499995722435E-2</v>
      </c>
      <c r="O26">
        <f t="shared" ca="1" si="3"/>
        <v>-3.6916930898685446E-2</v>
      </c>
      <c r="Q26" s="2">
        <f t="shared" si="4"/>
        <v>44018.445010000003</v>
      </c>
    </row>
    <row r="27" spans="1:20" ht="12.95" customHeight="1" x14ac:dyDescent="0.2">
      <c r="A27" s="35" t="s">
        <v>49</v>
      </c>
      <c r="B27" s="36" t="s">
        <v>50</v>
      </c>
      <c r="C27" s="37">
        <v>59036.945079999998</v>
      </c>
      <c r="D27" s="37">
        <v>1.3699999999999999E-3</v>
      </c>
      <c r="E27">
        <f t="shared" si="0"/>
        <v>10634.939514977625</v>
      </c>
      <c r="F27">
        <f t="shared" si="1"/>
        <v>10635</v>
      </c>
      <c r="G27">
        <f t="shared" si="2"/>
        <v>-3.7174500001128763E-2</v>
      </c>
      <c r="J27">
        <f t="shared" si="5"/>
        <v>-3.7174500001128763E-2</v>
      </c>
      <c r="O27">
        <f t="shared" ca="1" si="3"/>
        <v>-3.6916930898685446E-2</v>
      </c>
      <c r="Q27" s="2">
        <f t="shared" si="4"/>
        <v>44018.445079999998</v>
      </c>
    </row>
    <row r="28" spans="1:20" ht="12.95" customHeight="1" x14ac:dyDescent="0.2">
      <c r="A28" s="35" t="s">
        <v>49</v>
      </c>
      <c r="B28" s="36" t="s">
        <v>50</v>
      </c>
      <c r="C28" s="37">
        <v>59036.94556</v>
      </c>
      <c r="D28" s="37">
        <v>1.1299999999999999E-3</v>
      </c>
      <c r="E28">
        <f t="shared" si="0"/>
        <v>10634.940295964885</v>
      </c>
      <c r="F28">
        <f t="shared" si="1"/>
        <v>10635</v>
      </c>
      <c r="G28">
        <f t="shared" si="2"/>
        <v>-3.6694499998702668E-2</v>
      </c>
      <c r="J28">
        <f t="shared" si="5"/>
        <v>-3.6694499998702668E-2</v>
      </c>
      <c r="O28">
        <f t="shared" ca="1" si="3"/>
        <v>-3.6916930898685446E-2</v>
      </c>
      <c r="Q28" s="2">
        <f t="shared" si="4"/>
        <v>44018.44556</v>
      </c>
    </row>
    <row r="29" spans="1:20" ht="12.95" customHeight="1" x14ac:dyDescent="0.2">
      <c r="A29" s="41" t="s">
        <v>52</v>
      </c>
      <c r="B29" s="42" t="s">
        <v>47</v>
      </c>
      <c r="C29" s="41">
        <v>60157.988299999852</v>
      </c>
      <c r="D29" s="43">
        <v>9.0200000000000002E-4</v>
      </c>
      <c r="E29">
        <f t="shared" ref="E29" si="6">+(C29-C$7)/C$8</f>
        <v>12458.940489909812</v>
      </c>
      <c r="F29">
        <f t="shared" si="1"/>
        <v>12459</v>
      </c>
      <c r="G29">
        <f t="shared" ref="G29" si="7">+C29-(C$7+F29*C$8)</f>
        <v>-3.6575300146068912E-2</v>
      </c>
      <c r="J29">
        <f t="shared" ref="J29" si="8">+G29</f>
        <v>-3.6575300146068912E-2</v>
      </c>
      <c r="O29">
        <f t="shared" ref="O29" ca="1" si="9">+C$11+C$12*$F29</f>
        <v>-4.1903068093791303E-2</v>
      </c>
      <c r="Q29" s="2">
        <f t="shared" ref="Q29" si="10">+C29-15018.5</f>
        <v>45139.488299999852</v>
      </c>
      <c r="T29" s="44" t="s">
        <v>53</v>
      </c>
    </row>
    <row r="30" spans="1:20" ht="12.95" customHeight="1" x14ac:dyDescent="0.2">
      <c r="C30" s="10"/>
      <c r="D30" s="10"/>
      <c r="Q30" s="2"/>
    </row>
    <row r="31" spans="1:20" ht="12.95" customHeight="1" x14ac:dyDescent="0.2">
      <c r="C31" s="10"/>
      <c r="D31" s="10"/>
    </row>
    <row r="32" spans="1:20" ht="12.95" customHeight="1" x14ac:dyDescent="0.2">
      <c r="C32" s="10"/>
      <c r="D32" s="10"/>
    </row>
    <row r="33" spans="3:4" ht="12.95" customHeight="1" x14ac:dyDescent="0.2">
      <c r="C33" s="10"/>
      <c r="D33" s="10"/>
    </row>
    <row r="34" spans="3:4" ht="12.95" customHeight="1" x14ac:dyDescent="0.2">
      <c r="C34" s="10"/>
      <c r="D34" s="10"/>
    </row>
    <row r="35" spans="3:4" ht="12.95" customHeight="1" x14ac:dyDescent="0.2">
      <c r="C35" s="10"/>
      <c r="D35" s="10"/>
    </row>
    <row r="36" spans="3:4" ht="12.95" customHeight="1" x14ac:dyDescent="0.2">
      <c r="C36" s="10"/>
      <c r="D36" s="10"/>
    </row>
    <row r="37" spans="3:4" ht="12.95" customHeight="1" x14ac:dyDescent="0.2">
      <c r="C37" s="10"/>
      <c r="D37" s="10"/>
    </row>
    <row r="38" spans="3:4" ht="12.95" customHeight="1" x14ac:dyDescent="0.2">
      <c r="C38" s="10"/>
      <c r="D38" s="10"/>
    </row>
    <row r="39" spans="3:4" ht="12.95" customHeight="1" x14ac:dyDescent="0.2">
      <c r="C39" s="10"/>
      <c r="D39" s="10"/>
    </row>
    <row r="40" spans="3:4" ht="12.95" customHeight="1" x14ac:dyDescent="0.2">
      <c r="C40" s="10"/>
      <c r="D40" s="10"/>
    </row>
    <row r="41" spans="3:4" ht="12.95" customHeight="1" x14ac:dyDescent="0.2">
      <c r="C41" s="10"/>
      <c r="D41" s="10"/>
    </row>
    <row r="42" spans="3:4" ht="12.95" customHeight="1" x14ac:dyDescent="0.2">
      <c r="C42" s="10"/>
      <c r="D42" s="10"/>
    </row>
    <row r="43" spans="3:4" ht="12.95" customHeight="1" x14ac:dyDescent="0.2">
      <c r="C43" s="10"/>
      <c r="D43" s="10"/>
    </row>
    <row r="44" spans="3:4" ht="12.95" customHeight="1" x14ac:dyDescent="0.2">
      <c r="C44" s="10"/>
      <c r="D44" s="10"/>
    </row>
    <row r="45" spans="3:4" ht="12.95" customHeight="1" x14ac:dyDescent="0.2">
      <c r="C45" s="10"/>
      <c r="D45" s="10"/>
    </row>
    <row r="46" spans="3:4" ht="12.95" customHeight="1" x14ac:dyDescent="0.2">
      <c r="C46" s="10"/>
      <c r="D46" s="10"/>
    </row>
    <row r="47" spans="3:4" ht="12.95" customHeight="1" x14ac:dyDescent="0.2">
      <c r="C47" s="10"/>
      <c r="D47" s="10"/>
    </row>
    <row r="48" spans="3:4" ht="12.95" customHeight="1" x14ac:dyDescent="0.2">
      <c r="C48" s="10"/>
      <c r="D48" s="10"/>
    </row>
    <row r="49" spans="3:4" ht="12.95" customHeight="1" x14ac:dyDescent="0.2">
      <c r="C49" s="10"/>
      <c r="D49" s="10"/>
    </row>
    <row r="50" spans="3:4" ht="12.95" customHeight="1" x14ac:dyDescent="0.2">
      <c r="C50" s="10"/>
      <c r="D50" s="10"/>
    </row>
    <row r="51" spans="3:4" ht="12.95" customHeight="1" x14ac:dyDescent="0.2">
      <c r="C51" s="10"/>
      <c r="D51" s="10"/>
    </row>
    <row r="52" spans="3:4" ht="12.95" customHeight="1" x14ac:dyDescent="0.2">
      <c r="C52" s="10"/>
      <c r="D52" s="10"/>
    </row>
    <row r="53" spans="3:4" ht="12.95" customHeight="1" x14ac:dyDescent="0.2">
      <c r="C53" s="10"/>
      <c r="D53" s="10"/>
    </row>
    <row r="54" spans="3:4" ht="12.95" customHeight="1" x14ac:dyDescent="0.2">
      <c r="C54" s="10"/>
      <c r="D54" s="10"/>
    </row>
    <row r="55" spans="3:4" ht="12.95" customHeight="1" x14ac:dyDescent="0.2">
      <c r="C55" s="10"/>
      <c r="D55" s="10"/>
    </row>
    <row r="56" spans="3:4" ht="12.95" customHeight="1" x14ac:dyDescent="0.2">
      <c r="C56" s="10"/>
      <c r="D56" s="10"/>
    </row>
    <row r="57" spans="3:4" ht="12.95" customHeight="1" x14ac:dyDescent="0.2">
      <c r="C57" s="10"/>
      <c r="D57" s="10"/>
    </row>
    <row r="58" spans="3:4" ht="12.95" customHeight="1" x14ac:dyDescent="0.2">
      <c r="C58" s="10"/>
      <c r="D58" s="10"/>
    </row>
    <row r="59" spans="3:4" ht="12.95" customHeight="1" x14ac:dyDescent="0.2">
      <c r="C59" s="10"/>
      <c r="D59" s="10"/>
    </row>
    <row r="60" spans="3:4" ht="12.95" customHeight="1" x14ac:dyDescent="0.2">
      <c r="C60" s="10"/>
      <c r="D60" s="10"/>
    </row>
    <row r="61" spans="3:4" ht="12.95" customHeight="1" x14ac:dyDescent="0.2">
      <c r="C61" s="10"/>
      <c r="D61" s="10"/>
    </row>
    <row r="62" spans="3:4" ht="12.95" customHeight="1" x14ac:dyDescent="0.2">
      <c r="C62" s="10"/>
      <c r="D62" s="10"/>
    </row>
    <row r="63" spans="3:4" ht="12.95" customHeight="1" x14ac:dyDescent="0.2">
      <c r="C63" s="10"/>
      <c r="D63" s="10"/>
    </row>
    <row r="64" spans="3:4" ht="12.95" customHeight="1" x14ac:dyDescent="0.2">
      <c r="C64" s="10"/>
      <c r="D64" s="10"/>
    </row>
    <row r="65" spans="3:4" ht="12.95" customHeight="1" x14ac:dyDescent="0.2">
      <c r="C65" s="10"/>
      <c r="D65" s="10"/>
    </row>
    <row r="66" spans="3:4" ht="12.95" customHeight="1" x14ac:dyDescent="0.2">
      <c r="C66" s="10"/>
      <c r="D66" s="10"/>
    </row>
    <row r="67" spans="3:4" ht="12.95" customHeight="1" x14ac:dyDescent="0.2">
      <c r="C67" s="10"/>
      <c r="D67" s="10"/>
    </row>
    <row r="68" spans="3:4" ht="12.95" customHeight="1" x14ac:dyDescent="0.2">
      <c r="C68" s="10"/>
      <c r="D68" s="10"/>
    </row>
    <row r="69" spans="3:4" ht="12.95" customHeight="1" x14ac:dyDescent="0.2">
      <c r="C69" s="10"/>
      <c r="D69" s="10"/>
    </row>
    <row r="70" spans="3:4" ht="12.95" customHeight="1" x14ac:dyDescent="0.2">
      <c r="C70" s="10"/>
      <c r="D70" s="10"/>
    </row>
    <row r="71" spans="3:4" ht="12.95" customHeight="1" x14ac:dyDescent="0.2">
      <c r="C71" s="10"/>
      <c r="D71" s="10"/>
    </row>
    <row r="72" spans="3:4" ht="12.95" customHeight="1" x14ac:dyDescent="0.2">
      <c r="C72" s="10"/>
      <c r="D72" s="10"/>
    </row>
    <row r="73" spans="3:4" ht="12.95" customHeight="1" x14ac:dyDescent="0.2">
      <c r="C73" s="10"/>
      <c r="D73" s="10"/>
    </row>
    <row r="74" spans="3:4" ht="12.95" customHeight="1" x14ac:dyDescent="0.2">
      <c r="C74" s="10"/>
      <c r="D74" s="10"/>
    </row>
    <row r="75" spans="3:4" ht="12.95" customHeight="1" x14ac:dyDescent="0.2">
      <c r="C75" s="10"/>
      <c r="D75" s="10"/>
    </row>
    <row r="76" spans="3:4" ht="12.95" customHeight="1" x14ac:dyDescent="0.2">
      <c r="C76" s="10"/>
      <c r="D76" s="10"/>
    </row>
    <row r="77" spans="3:4" ht="12.95" customHeight="1" x14ac:dyDescent="0.2">
      <c r="C77" s="10"/>
      <c r="D77" s="10"/>
    </row>
    <row r="78" spans="3:4" ht="12.95" customHeight="1" x14ac:dyDescent="0.2">
      <c r="C78" s="10"/>
      <c r="D78" s="10"/>
    </row>
    <row r="79" spans="3:4" ht="12.95" customHeight="1" x14ac:dyDescent="0.2">
      <c r="C79" s="10"/>
      <c r="D79" s="10"/>
    </row>
    <row r="80" spans="3:4" ht="12.95" customHeight="1" x14ac:dyDescent="0.2">
      <c r="C80" s="10"/>
      <c r="D80" s="10"/>
    </row>
    <row r="81" spans="3:4" ht="12.95" customHeight="1" x14ac:dyDescent="0.2">
      <c r="C81" s="10"/>
      <c r="D81" s="10"/>
    </row>
    <row r="82" spans="3:4" ht="12.95" customHeight="1" x14ac:dyDescent="0.2">
      <c r="C82" s="10"/>
      <c r="D82" s="10"/>
    </row>
    <row r="83" spans="3:4" ht="12.95" customHeight="1" x14ac:dyDescent="0.2">
      <c r="C83" s="10"/>
      <c r="D83" s="10"/>
    </row>
    <row r="84" spans="3:4" ht="12.95" customHeight="1" x14ac:dyDescent="0.2">
      <c r="C84" s="10"/>
      <c r="D84" s="10"/>
    </row>
    <row r="85" spans="3:4" ht="12.95" customHeight="1" x14ac:dyDescent="0.2">
      <c r="C85" s="10"/>
      <c r="D85" s="10"/>
    </row>
    <row r="86" spans="3:4" ht="12.95" customHeight="1" x14ac:dyDescent="0.2">
      <c r="C86" s="10"/>
      <c r="D86" s="10"/>
    </row>
    <row r="87" spans="3:4" ht="12.95" customHeight="1" x14ac:dyDescent="0.2">
      <c r="C87" s="10"/>
      <c r="D87" s="10"/>
    </row>
    <row r="88" spans="3:4" ht="12.95" customHeight="1" x14ac:dyDescent="0.2">
      <c r="C88" s="10"/>
      <c r="D88" s="10"/>
    </row>
    <row r="89" spans="3:4" ht="12.95" customHeight="1" x14ac:dyDescent="0.2">
      <c r="C89" s="10"/>
      <c r="D89" s="10"/>
    </row>
    <row r="90" spans="3:4" ht="12.95" customHeight="1" x14ac:dyDescent="0.2">
      <c r="C90" s="10"/>
      <c r="D90" s="10"/>
    </row>
    <row r="91" spans="3:4" ht="12.95" customHeight="1" x14ac:dyDescent="0.2">
      <c r="C91" s="10"/>
      <c r="D91" s="10"/>
    </row>
    <row r="92" spans="3:4" ht="12.95" customHeight="1" x14ac:dyDescent="0.2">
      <c r="C92" s="10"/>
      <c r="D92" s="10"/>
    </row>
    <row r="93" spans="3:4" ht="12.95" customHeight="1" x14ac:dyDescent="0.2">
      <c r="C93" s="10"/>
      <c r="D93" s="10"/>
    </row>
    <row r="94" spans="3:4" ht="12.95" customHeight="1" x14ac:dyDescent="0.2">
      <c r="C94" s="10"/>
      <c r="D94" s="10"/>
    </row>
    <row r="95" spans="3:4" ht="12.95" customHeight="1" x14ac:dyDescent="0.2">
      <c r="C95" s="10"/>
      <c r="D95" s="10"/>
    </row>
    <row r="96" spans="3:4" ht="12.95" customHeight="1" x14ac:dyDescent="0.2">
      <c r="C96" s="10"/>
      <c r="D96" s="10"/>
    </row>
    <row r="97" spans="3:4" ht="12.95" customHeight="1" x14ac:dyDescent="0.2">
      <c r="C97" s="10"/>
      <c r="D97" s="10"/>
    </row>
    <row r="98" spans="3:4" ht="12.95" customHeight="1" x14ac:dyDescent="0.2">
      <c r="C98" s="10"/>
      <c r="D98" s="10"/>
    </row>
    <row r="99" spans="3:4" ht="12.95" customHeight="1" x14ac:dyDescent="0.2">
      <c r="C99" s="10"/>
      <c r="D99" s="10"/>
    </row>
    <row r="100" spans="3:4" ht="12.95" customHeight="1" x14ac:dyDescent="0.2">
      <c r="C100" s="10"/>
      <c r="D100" s="10"/>
    </row>
    <row r="101" spans="3:4" ht="12.95" customHeight="1" x14ac:dyDescent="0.2">
      <c r="C101" s="10"/>
      <c r="D101" s="10"/>
    </row>
    <row r="102" spans="3:4" ht="12.95" customHeight="1" x14ac:dyDescent="0.2">
      <c r="C102" s="10"/>
      <c r="D102" s="10"/>
    </row>
    <row r="103" spans="3:4" ht="12.95" customHeight="1" x14ac:dyDescent="0.2">
      <c r="C103" s="10"/>
      <c r="D103" s="10"/>
    </row>
    <row r="104" spans="3:4" ht="12.95" customHeight="1" x14ac:dyDescent="0.2">
      <c r="C104" s="10"/>
      <c r="D104" s="10"/>
    </row>
    <row r="105" spans="3:4" ht="12.95" customHeight="1" x14ac:dyDescent="0.2">
      <c r="C105" s="10"/>
      <c r="D105" s="10"/>
    </row>
    <row r="106" spans="3:4" ht="12.95" customHeight="1" x14ac:dyDescent="0.2">
      <c r="C106" s="10"/>
      <c r="D106" s="10"/>
    </row>
    <row r="107" spans="3:4" ht="12.95" customHeight="1" x14ac:dyDescent="0.2">
      <c r="C107" s="10"/>
      <c r="D107" s="10"/>
    </row>
    <row r="108" spans="3:4" ht="12.95" customHeight="1" x14ac:dyDescent="0.2">
      <c r="C108" s="10"/>
      <c r="D108" s="10"/>
    </row>
    <row r="109" spans="3:4" ht="12.95" customHeight="1" x14ac:dyDescent="0.2">
      <c r="C109" s="10"/>
      <c r="D109" s="10"/>
    </row>
    <row r="110" spans="3:4" ht="12.95" customHeight="1" x14ac:dyDescent="0.2">
      <c r="C110" s="10"/>
      <c r="D110" s="10"/>
    </row>
    <row r="111" spans="3:4" ht="12.95" customHeight="1" x14ac:dyDescent="0.2">
      <c r="C111" s="10"/>
      <c r="D111" s="10"/>
    </row>
    <row r="112" spans="3:4" ht="12.95" customHeight="1" x14ac:dyDescent="0.2">
      <c r="C112" s="10"/>
      <c r="D112" s="10"/>
    </row>
    <row r="113" spans="3:4" ht="12.95" customHeight="1" x14ac:dyDescent="0.2">
      <c r="C113" s="10"/>
      <c r="D113" s="10"/>
    </row>
    <row r="114" spans="3:4" ht="12.95" customHeight="1" x14ac:dyDescent="0.2">
      <c r="C114" s="10"/>
      <c r="D114" s="10"/>
    </row>
    <row r="115" spans="3:4" ht="12.95" customHeight="1" x14ac:dyDescent="0.2">
      <c r="C115" s="10"/>
      <c r="D115" s="10"/>
    </row>
    <row r="116" spans="3:4" ht="12.95" customHeight="1" x14ac:dyDescent="0.2">
      <c r="C116" s="10"/>
      <c r="D116" s="10"/>
    </row>
    <row r="117" spans="3:4" ht="12.95" customHeight="1" x14ac:dyDescent="0.2">
      <c r="C117" s="10"/>
      <c r="D117" s="10"/>
    </row>
    <row r="118" spans="3:4" ht="12.95" customHeight="1" x14ac:dyDescent="0.2">
      <c r="C118" s="10"/>
      <c r="D118" s="10"/>
    </row>
    <row r="119" spans="3:4" ht="12.95" customHeight="1" x14ac:dyDescent="0.2">
      <c r="C119" s="10"/>
      <c r="D119" s="10"/>
    </row>
    <row r="120" spans="3:4" ht="12.95" customHeight="1" x14ac:dyDescent="0.2">
      <c r="C120" s="10"/>
      <c r="D120" s="10"/>
    </row>
    <row r="121" spans="3:4" ht="12.95" customHeight="1" x14ac:dyDescent="0.2">
      <c r="C121" s="10"/>
      <c r="D121" s="10"/>
    </row>
    <row r="122" spans="3:4" ht="12.95" customHeight="1" x14ac:dyDescent="0.2">
      <c r="C122" s="10"/>
      <c r="D122" s="10"/>
    </row>
    <row r="123" spans="3:4" ht="12.95" customHeight="1" x14ac:dyDescent="0.2">
      <c r="C123" s="10"/>
      <c r="D123" s="10"/>
    </row>
    <row r="124" spans="3:4" ht="12.95" customHeight="1" x14ac:dyDescent="0.2">
      <c r="C124" s="10"/>
      <c r="D124" s="10"/>
    </row>
    <row r="125" spans="3:4" ht="12.95" customHeight="1" x14ac:dyDescent="0.2">
      <c r="C125" s="10"/>
      <c r="D125" s="10"/>
    </row>
    <row r="126" spans="3:4" ht="12.95" customHeight="1" x14ac:dyDescent="0.2">
      <c r="C126" s="10"/>
      <c r="D126" s="10"/>
    </row>
    <row r="127" spans="3:4" ht="12.95" customHeight="1" x14ac:dyDescent="0.2">
      <c r="C127" s="10"/>
      <c r="D127" s="10"/>
    </row>
    <row r="128" spans="3:4" ht="12.95" customHeight="1" x14ac:dyDescent="0.2">
      <c r="C128" s="10"/>
      <c r="D128" s="10"/>
    </row>
    <row r="129" spans="3:4" ht="12.95" customHeight="1" x14ac:dyDescent="0.2">
      <c r="C129" s="10"/>
      <c r="D129" s="10"/>
    </row>
    <row r="130" spans="3:4" ht="12.95" customHeight="1" x14ac:dyDescent="0.2">
      <c r="C130" s="10"/>
      <c r="D130" s="10"/>
    </row>
    <row r="131" spans="3:4" ht="12.95" customHeight="1" x14ac:dyDescent="0.2">
      <c r="C131" s="10"/>
      <c r="D131" s="10"/>
    </row>
    <row r="132" spans="3:4" ht="12.95" customHeight="1" x14ac:dyDescent="0.2">
      <c r="C132" s="10"/>
      <c r="D132" s="10"/>
    </row>
    <row r="133" spans="3:4" ht="12.95" customHeight="1" x14ac:dyDescent="0.2">
      <c r="C133" s="10"/>
      <c r="D133" s="10"/>
    </row>
    <row r="134" spans="3:4" ht="12.95" customHeight="1" x14ac:dyDescent="0.2">
      <c r="C134" s="10"/>
      <c r="D134" s="10"/>
    </row>
    <row r="135" spans="3:4" ht="12.95" customHeight="1" x14ac:dyDescent="0.2">
      <c r="C135" s="10"/>
      <c r="D135" s="10"/>
    </row>
    <row r="136" spans="3:4" ht="12.95" customHeight="1" x14ac:dyDescent="0.2">
      <c r="C136" s="10"/>
      <c r="D136" s="10"/>
    </row>
    <row r="137" spans="3:4" ht="12.95" customHeight="1" x14ac:dyDescent="0.2">
      <c r="C137" s="10"/>
      <c r="D137" s="10"/>
    </row>
    <row r="138" spans="3:4" ht="12.95" customHeight="1" x14ac:dyDescent="0.2">
      <c r="C138" s="10"/>
      <c r="D138" s="10"/>
    </row>
    <row r="139" spans="3:4" ht="12.95" customHeight="1" x14ac:dyDescent="0.2">
      <c r="C139" s="10"/>
      <c r="D139" s="10"/>
    </row>
    <row r="140" spans="3:4" ht="12.95" customHeight="1" x14ac:dyDescent="0.2">
      <c r="C140" s="10"/>
      <c r="D140" s="10"/>
    </row>
    <row r="141" spans="3:4" ht="12.95" customHeight="1" x14ac:dyDescent="0.2">
      <c r="C141" s="10"/>
      <c r="D141" s="10"/>
    </row>
    <row r="142" spans="3:4" ht="12.95" customHeight="1" x14ac:dyDescent="0.2">
      <c r="C142" s="10"/>
      <c r="D142" s="10"/>
    </row>
    <row r="143" spans="3:4" ht="12.95" customHeight="1" x14ac:dyDescent="0.2">
      <c r="C143" s="10"/>
      <c r="D143" s="10"/>
    </row>
    <row r="144" spans="3:4" ht="12.95" customHeight="1" x14ac:dyDescent="0.2">
      <c r="C144" s="10"/>
      <c r="D144" s="10"/>
    </row>
    <row r="145" spans="3:4" ht="12.95" customHeight="1" x14ac:dyDescent="0.2">
      <c r="C145" s="10"/>
      <c r="D145" s="10"/>
    </row>
    <row r="146" spans="3:4" ht="12.95" customHeight="1" x14ac:dyDescent="0.2">
      <c r="C146" s="10"/>
      <c r="D146" s="10"/>
    </row>
    <row r="147" spans="3:4" ht="12.95" customHeight="1" x14ac:dyDescent="0.2">
      <c r="C147" s="10"/>
      <c r="D147" s="10"/>
    </row>
    <row r="148" spans="3:4" ht="12.95" customHeight="1" x14ac:dyDescent="0.2">
      <c r="C148" s="10"/>
      <c r="D148" s="10"/>
    </row>
    <row r="149" spans="3:4" ht="12.95" customHeight="1" x14ac:dyDescent="0.2">
      <c r="C149" s="10"/>
      <c r="D149" s="10"/>
    </row>
    <row r="150" spans="3:4" ht="12.95" customHeight="1" x14ac:dyDescent="0.2">
      <c r="C150" s="10"/>
      <c r="D150" s="10"/>
    </row>
    <row r="151" spans="3:4" ht="12.95" customHeight="1" x14ac:dyDescent="0.2">
      <c r="C151" s="10"/>
      <c r="D151" s="10"/>
    </row>
    <row r="152" spans="3:4" ht="12.95" customHeight="1" x14ac:dyDescent="0.2">
      <c r="C152" s="10"/>
      <c r="D152" s="10"/>
    </row>
    <row r="153" spans="3:4" ht="12.95" customHeight="1" x14ac:dyDescent="0.2">
      <c r="C153" s="10"/>
      <c r="D153" s="10"/>
    </row>
    <row r="154" spans="3:4" ht="12.95" customHeight="1" x14ac:dyDescent="0.2">
      <c r="C154" s="10"/>
      <c r="D154" s="10"/>
    </row>
    <row r="155" spans="3:4" ht="12.95" customHeight="1" x14ac:dyDescent="0.2">
      <c r="C155" s="10"/>
      <c r="D155" s="10"/>
    </row>
    <row r="156" spans="3:4" ht="12.95" customHeight="1" x14ac:dyDescent="0.2">
      <c r="C156" s="10"/>
      <c r="D156" s="10"/>
    </row>
    <row r="157" spans="3:4" ht="12.95" customHeight="1" x14ac:dyDescent="0.2">
      <c r="C157" s="10"/>
      <c r="D157" s="10"/>
    </row>
    <row r="158" spans="3:4" ht="12.95" customHeight="1" x14ac:dyDescent="0.2">
      <c r="C158" s="10"/>
      <c r="D158" s="10"/>
    </row>
    <row r="159" spans="3:4" ht="12.95" customHeight="1" x14ac:dyDescent="0.2">
      <c r="C159" s="10"/>
      <c r="D159" s="10"/>
    </row>
    <row r="160" spans="3:4" ht="12.95" customHeight="1" x14ac:dyDescent="0.2">
      <c r="C160" s="10"/>
      <c r="D160" s="10"/>
    </row>
    <row r="161" spans="3:4" ht="12.95" customHeight="1" x14ac:dyDescent="0.2">
      <c r="C161" s="10"/>
      <c r="D161" s="10"/>
    </row>
    <row r="162" spans="3:4" ht="12.95" customHeight="1" x14ac:dyDescent="0.2">
      <c r="C162" s="10"/>
      <c r="D162" s="10"/>
    </row>
    <row r="163" spans="3:4" ht="12.95" customHeight="1" x14ac:dyDescent="0.2">
      <c r="C163" s="10"/>
      <c r="D163" s="10"/>
    </row>
    <row r="164" spans="3:4" ht="12.95" customHeight="1" x14ac:dyDescent="0.2">
      <c r="C164" s="10"/>
      <c r="D164" s="10"/>
    </row>
    <row r="165" spans="3:4" ht="12.95" customHeight="1" x14ac:dyDescent="0.2">
      <c r="C165" s="10"/>
      <c r="D165" s="10"/>
    </row>
    <row r="166" spans="3:4" ht="12.95" customHeight="1" x14ac:dyDescent="0.2">
      <c r="C166" s="10"/>
      <c r="D166" s="10"/>
    </row>
    <row r="167" spans="3:4" ht="12.95" customHeight="1" x14ac:dyDescent="0.2">
      <c r="C167" s="10"/>
      <c r="D167" s="10"/>
    </row>
    <row r="168" spans="3:4" ht="12.95" customHeight="1" x14ac:dyDescent="0.2">
      <c r="C168" s="10"/>
      <c r="D168" s="10"/>
    </row>
    <row r="169" spans="3:4" ht="12.95" customHeight="1" x14ac:dyDescent="0.2">
      <c r="C169" s="10"/>
      <c r="D169" s="10"/>
    </row>
    <row r="170" spans="3:4" ht="12.95" customHeight="1" x14ac:dyDescent="0.2">
      <c r="C170" s="10"/>
      <c r="D170" s="10"/>
    </row>
    <row r="171" spans="3:4" ht="12.95" customHeight="1" x14ac:dyDescent="0.2">
      <c r="C171" s="10"/>
      <c r="D171" s="10"/>
    </row>
    <row r="172" spans="3:4" ht="12.95" customHeight="1" x14ac:dyDescent="0.2">
      <c r="C172" s="10"/>
      <c r="D172" s="10"/>
    </row>
    <row r="173" spans="3:4" ht="12.95" customHeight="1" x14ac:dyDescent="0.2">
      <c r="C173" s="10"/>
      <c r="D173" s="10"/>
    </row>
    <row r="174" spans="3:4" ht="12.95" customHeight="1" x14ac:dyDescent="0.2">
      <c r="C174" s="10"/>
      <c r="D174" s="10"/>
    </row>
    <row r="175" spans="3:4" ht="12.95" customHeight="1" x14ac:dyDescent="0.2">
      <c r="C175" s="10"/>
      <c r="D175" s="10"/>
    </row>
    <row r="176" spans="3:4" ht="12.95" customHeight="1" x14ac:dyDescent="0.2">
      <c r="C176" s="10"/>
      <c r="D176" s="10"/>
    </row>
    <row r="177" spans="3:4" ht="12.95" customHeight="1" x14ac:dyDescent="0.2">
      <c r="C177" s="10"/>
      <c r="D177" s="10"/>
    </row>
    <row r="178" spans="3:4" ht="12.95" customHeight="1" x14ac:dyDescent="0.2">
      <c r="C178" s="10"/>
      <c r="D178" s="10"/>
    </row>
    <row r="179" spans="3:4" ht="12.95" customHeight="1" x14ac:dyDescent="0.2">
      <c r="C179" s="10"/>
      <c r="D179" s="10"/>
    </row>
    <row r="180" spans="3:4" ht="12.95" customHeight="1" x14ac:dyDescent="0.2">
      <c r="C180" s="10"/>
      <c r="D180" s="10"/>
    </row>
    <row r="181" spans="3:4" ht="12.95" customHeight="1" x14ac:dyDescent="0.2">
      <c r="C181" s="10"/>
      <c r="D181" s="10"/>
    </row>
    <row r="182" spans="3:4" ht="12.95" customHeight="1" x14ac:dyDescent="0.2">
      <c r="C182" s="10"/>
      <c r="D182" s="10"/>
    </row>
    <row r="183" spans="3:4" ht="12.95" customHeight="1" x14ac:dyDescent="0.2">
      <c r="C183" s="10"/>
      <c r="D183" s="10"/>
    </row>
    <row r="184" spans="3:4" ht="12.95" customHeight="1" x14ac:dyDescent="0.2">
      <c r="C184" s="10"/>
      <c r="D184" s="10"/>
    </row>
    <row r="185" spans="3:4" ht="12.95" customHeight="1" x14ac:dyDescent="0.2">
      <c r="C185" s="10"/>
      <c r="D185" s="10"/>
    </row>
    <row r="186" spans="3:4" ht="12.95" customHeight="1" x14ac:dyDescent="0.2">
      <c r="C186" s="10"/>
      <c r="D186" s="10"/>
    </row>
    <row r="187" spans="3:4" ht="12.95" customHeight="1" x14ac:dyDescent="0.2">
      <c r="C187" s="10"/>
      <c r="D187" s="10"/>
    </row>
    <row r="188" spans="3:4" ht="12.95" customHeight="1" x14ac:dyDescent="0.2">
      <c r="C188" s="10"/>
      <c r="D188" s="10"/>
    </row>
    <row r="189" spans="3:4" ht="12.95" customHeight="1" x14ac:dyDescent="0.2">
      <c r="C189" s="10"/>
      <c r="D189" s="10"/>
    </row>
    <row r="190" spans="3:4" ht="12.95" customHeight="1" x14ac:dyDescent="0.2">
      <c r="C190" s="10"/>
      <c r="D190" s="10"/>
    </row>
    <row r="191" spans="3:4" ht="12.95" customHeight="1" x14ac:dyDescent="0.2">
      <c r="C191" s="10"/>
      <c r="D191" s="10"/>
    </row>
    <row r="192" spans="3:4" ht="12.95" customHeight="1" x14ac:dyDescent="0.2">
      <c r="C192" s="10"/>
      <c r="D192" s="10"/>
    </row>
    <row r="193" spans="3:4" ht="12.95" customHeight="1" x14ac:dyDescent="0.2">
      <c r="C193" s="10"/>
      <c r="D193" s="10"/>
    </row>
    <row r="194" spans="3:4" ht="12.95" customHeight="1" x14ac:dyDescent="0.2">
      <c r="C194" s="10"/>
      <c r="D194" s="10"/>
    </row>
    <row r="195" spans="3:4" ht="12.95" customHeight="1" x14ac:dyDescent="0.2">
      <c r="C195" s="10"/>
      <c r="D195" s="10"/>
    </row>
    <row r="196" spans="3:4" ht="12.95" customHeight="1" x14ac:dyDescent="0.2">
      <c r="C196" s="10"/>
      <c r="D196" s="10"/>
    </row>
    <row r="197" spans="3:4" ht="12.95" customHeight="1" x14ac:dyDescent="0.2">
      <c r="C197" s="10"/>
      <c r="D197" s="10"/>
    </row>
    <row r="198" spans="3:4" ht="12.95" customHeight="1" x14ac:dyDescent="0.2">
      <c r="C198" s="10"/>
      <c r="D198" s="10"/>
    </row>
    <row r="199" spans="3:4" ht="12.95" customHeight="1" x14ac:dyDescent="0.2">
      <c r="C199" s="10"/>
      <c r="D199" s="10"/>
    </row>
    <row r="200" spans="3:4" ht="12.95" customHeight="1" x14ac:dyDescent="0.2">
      <c r="C200" s="10"/>
      <c r="D200" s="10"/>
    </row>
    <row r="201" spans="3:4" ht="12.95" customHeight="1" x14ac:dyDescent="0.2">
      <c r="C201" s="10"/>
      <c r="D201" s="10"/>
    </row>
    <row r="202" spans="3:4" ht="12.95" customHeight="1" x14ac:dyDescent="0.2">
      <c r="C202" s="10"/>
      <c r="D202" s="10"/>
    </row>
    <row r="203" spans="3:4" ht="12.95" customHeight="1" x14ac:dyDescent="0.2">
      <c r="C203" s="10"/>
      <c r="D203" s="10"/>
    </row>
    <row r="204" spans="3:4" ht="12.95" customHeight="1" x14ac:dyDescent="0.2">
      <c r="C204" s="10"/>
      <c r="D204" s="10"/>
    </row>
    <row r="205" spans="3:4" ht="12.95" customHeight="1" x14ac:dyDescent="0.2">
      <c r="C205" s="10"/>
      <c r="D205" s="10"/>
    </row>
    <row r="206" spans="3:4" ht="12.95" customHeight="1" x14ac:dyDescent="0.2">
      <c r="C206" s="10"/>
      <c r="D206" s="10"/>
    </row>
    <row r="207" spans="3:4" ht="12.95" customHeight="1" x14ac:dyDescent="0.2">
      <c r="C207" s="10"/>
      <c r="D207" s="10"/>
    </row>
    <row r="208" spans="3:4" ht="12.95" customHeight="1" x14ac:dyDescent="0.2">
      <c r="C208" s="10"/>
      <c r="D208" s="10"/>
    </row>
    <row r="209" spans="3:4" ht="12.95" customHeight="1" x14ac:dyDescent="0.2">
      <c r="C209" s="10"/>
      <c r="D209" s="10"/>
    </row>
    <row r="210" spans="3:4" ht="12.95" customHeight="1" x14ac:dyDescent="0.2">
      <c r="C210" s="10"/>
      <c r="D210" s="10"/>
    </row>
    <row r="211" spans="3:4" ht="12.95" customHeight="1" x14ac:dyDescent="0.2">
      <c r="C211" s="10"/>
      <c r="D211" s="10"/>
    </row>
    <row r="212" spans="3:4" ht="12.95" customHeight="1" x14ac:dyDescent="0.2">
      <c r="C212" s="10"/>
      <c r="D212" s="10"/>
    </row>
    <row r="213" spans="3:4" ht="12.95" customHeight="1" x14ac:dyDescent="0.2">
      <c r="C213" s="10"/>
      <c r="D213" s="10"/>
    </row>
    <row r="214" spans="3:4" ht="12.95" customHeight="1" x14ac:dyDescent="0.2">
      <c r="C214" s="10"/>
      <c r="D214" s="10"/>
    </row>
    <row r="215" spans="3:4" ht="12.95" customHeight="1" x14ac:dyDescent="0.2">
      <c r="C215" s="10"/>
      <c r="D215" s="10"/>
    </row>
    <row r="216" spans="3:4" ht="12.95" customHeight="1" x14ac:dyDescent="0.2">
      <c r="C216" s="10"/>
      <c r="D216" s="10"/>
    </row>
    <row r="217" spans="3:4" ht="12.95" customHeight="1" x14ac:dyDescent="0.2">
      <c r="C217" s="10"/>
      <c r="D217" s="10"/>
    </row>
    <row r="218" spans="3:4" ht="12.95" customHeight="1" x14ac:dyDescent="0.2">
      <c r="C218" s="10"/>
      <c r="D218" s="10"/>
    </row>
    <row r="219" spans="3:4" ht="12.95" customHeight="1" x14ac:dyDescent="0.2">
      <c r="C219" s="10"/>
      <c r="D219" s="10"/>
    </row>
    <row r="220" spans="3:4" ht="12.95" customHeight="1" x14ac:dyDescent="0.2">
      <c r="C220" s="10"/>
      <c r="D220" s="10"/>
    </row>
    <row r="221" spans="3:4" ht="12.95" customHeight="1" x14ac:dyDescent="0.2">
      <c r="C221" s="10"/>
      <c r="D221" s="10"/>
    </row>
    <row r="222" spans="3:4" ht="12.95" customHeight="1" x14ac:dyDescent="0.2">
      <c r="C222" s="10"/>
      <c r="D222" s="10"/>
    </row>
    <row r="223" spans="3:4" ht="12.95" customHeight="1" x14ac:dyDescent="0.2">
      <c r="C223" s="10"/>
      <c r="D223" s="10"/>
    </row>
    <row r="224" spans="3:4" ht="12.95" customHeight="1" x14ac:dyDescent="0.2">
      <c r="C224" s="10"/>
      <c r="D224" s="10"/>
    </row>
    <row r="225" spans="3:4" ht="12.95" customHeight="1" x14ac:dyDescent="0.2">
      <c r="C225" s="10"/>
      <c r="D225" s="10"/>
    </row>
    <row r="226" spans="3:4" ht="12.95" customHeight="1" x14ac:dyDescent="0.2">
      <c r="C226" s="10"/>
      <c r="D226" s="10"/>
    </row>
    <row r="227" spans="3:4" ht="12.95" customHeight="1" x14ac:dyDescent="0.2">
      <c r="C227" s="10"/>
      <c r="D227" s="10"/>
    </row>
    <row r="228" spans="3:4" ht="12.95" customHeight="1" x14ac:dyDescent="0.2">
      <c r="C228" s="10"/>
      <c r="D228" s="10"/>
    </row>
    <row r="229" spans="3:4" ht="12.95" customHeight="1" x14ac:dyDescent="0.2">
      <c r="C229" s="10"/>
      <c r="D229" s="10"/>
    </row>
    <row r="230" spans="3:4" ht="12.95" customHeight="1" x14ac:dyDescent="0.2">
      <c r="C230" s="10"/>
      <c r="D230" s="10"/>
    </row>
    <row r="231" spans="3:4" ht="12.95" customHeight="1" x14ac:dyDescent="0.2">
      <c r="C231" s="10"/>
      <c r="D231" s="10"/>
    </row>
    <row r="232" spans="3:4" ht="12.95" customHeight="1" x14ac:dyDescent="0.2">
      <c r="C232" s="10"/>
      <c r="D232" s="10"/>
    </row>
    <row r="233" spans="3:4" ht="12.95" customHeight="1" x14ac:dyDescent="0.2">
      <c r="C233" s="10"/>
      <c r="D233" s="10"/>
    </row>
    <row r="234" spans="3:4" ht="12.95" customHeight="1" x14ac:dyDescent="0.2">
      <c r="C234" s="10"/>
      <c r="D234" s="10"/>
    </row>
    <row r="235" spans="3:4" ht="12.95" customHeight="1" x14ac:dyDescent="0.2">
      <c r="C235" s="10"/>
      <c r="D235" s="10"/>
    </row>
    <row r="236" spans="3:4" ht="12.95" customHeight="1" x14ac:dyDescent="0.2">
      <c r="C236" s="10"/>
      <c r="D236" s="10"/>
    </row>
    <row r="237" spans="3:4" ht="12.95" customHeight="1" x14ac:dyDescent="0.2">
      <c r="C237" s="10"/>
      <c r="D237" s="10"/>
    </row>
    <row r="238" spans="3:4" ht="12.95" customHeight="1" x14ac:dyDescent="0.2">
      <c r="C238" s="10"/>
      <c r="D238" s="10"/>
    </row>
    <row r="239" spans="3:4" ht="12.95" customHeight="1" x14ac:dyDescent="0.2">
      <c r="C239" s="10"/>
      <c r="D239" s="10"/>
    </row>
    <row r="240" spans="3:4" ht="12.95" customHeight="1" x14ac:dyDescent="0.2">
      <c r="C240" s="10"/>
      <c r="D240" s="10"/>
    </row>
    <row r="241" spans="3:4" ht="12.95" customHeight="1" x14ac:dyDescent="0.2">
      <c r="C241" s="10"/>
      <c r="D241" s="10"/>
    </row>
    <row r="242" spans="3:4" ht="12.95" customHeight="1" x14ac:dyDescent="0.2">
      <c r="C242" s="10"/>
      <c r="D242" s="10"/>
    </row>
    <row r="243" spans="3:4" ht="12.95" customHeight="1" x14ac:dyDescent="0.2">
      <c r="C243" s="10"/>
      <c r="D243" s="10"/>
    </row>
    <row r="244" spans="3:4" ht="12.95" customHeight="1" x14ac:dyDescent="0.2">
      <c r="C244" s="10"/>
      <c r="D244" s="10"/>
    </row>
    <row r="245" spans="3:4" ht="12.95" customHeight="1" x14ac:dyDescent="0.2">
      <c r="C245" s="10"/>
      <c r="D245" s="10"/>
    </row>
    <row r="246" spans="3:4" ht="12.95" customHeight="1" x14ac:dyDescent="0.2">
      <c r="C246" s="10"/>
      <c r="D246" s="10"/>
    </row>
    <row r="247" spans="3:4" ht="12.95" customHeight="1" x14ac:dyDescent="0.2">
      <c r="C247" s="10"/>
      <c r="D247" s="10"/>
    </row>
    <row r="248" spans="3:4" ht="12.95" customHeight="1" x14ac:dyDescent="0.2">
      <c r="C248" s="10"/>
      <c r="D248" s="10"/>
    </row>
    <row r="249" spans="3:4" ht="12.95" customHeight="1" x14ac:dyDescent="0.2">
      <c r="C249" s="10"/>
      <c r="D249" s="10"/>
    </row>
    <row r="250" spans="3:4" ht="12.95" customHeight="1" x14ac:dyDescent="0.2">
      <c r="C250" s="10"/>
      <c r="D250" s="10"/>
    </row>
    <row r="251" spans="3:4" ht="12.95" customHeight="1" x14ac:dyDescent="0.2">
      <c r="C251" s="10"/>
      <c r="D251" s="10"/>
    </row>
    <row r="252" spans="3:4" ht="12.95" customHeight="1" x14ac:dyDescent="0.2">
      <c r="C252" s="10"/>
      <c r="D252" s="10"/>
    </row>
    <row r="253" spans="3:4" ht="12.95" customHeight="1" x14ac:dyDescent="0.2">
      <c r="C253" s="10"/>
      <c r="D253" s="10"/>
    </row>
    <row r="254" spans="3:4" ht="12.95" customHeight="1" x14ac:dyDescent="0.2">
      <c r="C254" s="10"/>
      <c r="D254" s="10"/>
    </row>
    <row r="255" spans="3:4" ht="12.95" customHeight="1" x14ac:dyDescent="0.2">
      <c r="C255" s="10"/>
      <c r="D255" s="10"/>
    </row>
    <row r="256" spans="3:4" ht="12.95" customHeight="1" x14ac:dyDescent="0.2">
      <c r="C256" s="10"/>
      <c r="D256" s="10"/>
    </row>
    <row r="257" spans="3:4" ht="12.95" customHeight="1" x14ac:dyDescent="0.2">
      <c r="C257" s="10"/>
      <c r="D257" s="10"/>
    </row>
    <row r="258" spans="3:4" ht="12.95" customHeight="1" x14ac:dyDescent="0.2">
      <c r="C258" s="10"/>
      <c r="D258" s="10"/>
    </row>
    <row r="259" spans="3:4" ht="12.95" customHeight="1" x14ac:dyDescent="0.2">
      <c r="C259" s="10"/>
      <c r="D259" s="10"/>
    </row>
    <row r="260" spans="3:4" ht="12.95" customHeight="1" x14ac:dyDescent="0.2">
      <c r="C260" s="10"/>
      <c r="D260" s="10"/>
    </row>
    <row r="261" spans="3:4" ht="12.95" customHeight="1" x14ac:dyDescent="0.2">
      <c r="C261" s="10"/>
      <c r="D261" s="10"/>
    </row>
    <row r="262" spans="3:4" ht="12.95" customHeight="1" x14ac:dyDescent="0.2">
      <c r="C262" s="10"/>
      <c r="D262" s="10"/>
    </row>
    <row r="263" spans="3:4" ht="12.95" customHeight="1" x14ac:dyDescent="0.2">
      <c r="C263" s="10"/>
      <c r="D263" s="10"/>
    </row>
    <row r="264" spans="3:4" ht="12.95" customHeight="1" x14ac:dyDescent="0.2">
      <c r="C264" s="10"/>
      <c r="D264" s="10"/>
    </row>
    <row r="265" spans="3:4" ht="12.95" customHeight="1" x14ac:dyDescent="0.2">
      <c r="C265" s="10"/>
      <c r="D265" s="10"/>
    </row>
    <row r="266" spans="3:4" ht="12.95" customHeight="1" x14ac:dyDescent="0.2">
      <c r="C266" s="10"/>
      <c r="D266" s="10"/>
    </row>
    <row r="267" spans="3:4" ht="12.95" customHeight="1" x14ac:dyDescent="0.2">
      <c r="C267" s="10"/>
      <c r="D267" s="10"/>
    </row>
    <row r="268" spans="3:4" ht="12.95" customHeight="1" x14ac:dyDescent="0.2">
      <c r="C268" s="10"/>
      <c r="D268" s="10"/>
    </row>
    <row r="269" spans="3:4" ht="12.95" customHeight="1" x14ac:dyDescent="0.2">
      <c r="C269" s="10"/>
      <c r="D269" s="10"/>
    </row>
    <row r="270" spans="3:4" ht="12.95" customHeight="1" x14ac:dyDescent="0.2">
      <c r="C270" s="10"/>
      <c r="D270" s="10"/>
    </row>
    <row r="271" spans="3:4" ht="12.95" customHeight="1" x14ac:dyDescent="0.2">
      <c r="C271" s="10"/>
      <c r="D271" s="10"/>
    </row>
    <row r="272" spans="3:4" ht="12.95" customHeight="1" x14ac:dyDescent="0.2">
      <c r="C272" s="10"/>
      <c r="D272" s="10"/>
    </row>
    <row r="273" spans="3:4" ht="12.95" customHeight="1" x14ac:dyDescent="0.2">
      <c r="C273" s="10"/>
      <c r="D273" s="10"/>
    </row>
    <row r="274" spans="3:4" ht="12.95" customHeight="1" x14ac:dyDescent="0.2">
      <c r="C274" s="10"/>
      <c r="D274" s="10"/>
    </row>
    <row r="275" spans="3:4" ht="12.95" customHeight="1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</sheetData>
  <sortState xmlns:xlrd2="http://schemas.microsoft.com/office/spreadsheetml/2017/richdata2" ref="A21:R28">
    <sortCondition ref="C21:C28"/>
  </sortState>
  <phoneticPr fontId="7" type="noConversion"/>
  <hyperlinks>
    <hyperlink ref="H62620" r:id="rId1" display="http://vsolj.cetus-net.org/bulletin.html" xr:uid="{00000000-0004-0000-0000-000000000000}"/>
    <hyperlink ref="H62613" r:id="rId2" display="https://www.aavso.org/ejaavso" xr:uid="{00000000-0004-0000-0000-000001000000}"/>
    <hyperlink ref="I62620" r:id="rId3" display="http://vsolj.cetus-net.org/bulletin.html" xr:uid="{00000000-0004-0000-0000-000002000000}"/>
    <hyperlink ref="AQ56271" r:id="rId4" display="http://cdsbib.u-strasbg.fr/cgi-bin/cdsbib?1990RMxAA..21..381G" xr:uid="{00000000-0004-0000-0000-000003000000}"/>
    <hyperlink ref="H62617" r:id="rId5" display="https://www.aavso.org/ejaavso" xr:uid="{00000000-0004-0000-0000-000004000000}"/>
    <hyperlink ref="AP3635" r:id="rId6" display="http://cdsbib.u-strasbg.fr/cgi-bin/cdsbib?1990RMxAA..21..381G" xr:uid="{00000000-0004-0000-0000-000005000000}"/>
    <hyperlink ref="AP3638" r:id="rId7" display="http://cdsbib.u-strasbg.fr/cgi-bin/cdsbib?1990RMxAA..21..381G" xr:uid="{00000000-0004-0000-0000-000006000000}"/>
    <hyperlink ref="AP3636" r:id="rId8" display="http://cdsbib.u-strasbg.fr/cgi-bin/cdsbib?1990RMxAA..21..381G" xr:uid="{00000000-0004-0000-0000-000007000000}"/>
    <hyperlink ref="AP3620" r:id="rId9" display="http://cdsbib.u-strasbg.fr/cgi-bin/cdsbib?1990RMxAA..21..381G" xr:uid="{00000000-0004-0000-0000-000008000000}"/>
    <hyperlink ref="AQ3849" r:id="rId10" display="http://cdsbib.u-strasbg.fr/cgi-bin/cdsbib?1990RMxAA..21..381G" xr:uid="{00000000-0004-0000-0000-000009000000}"/>
    <hyperlink ref="AQ3853" r:id="rId11" display="http://cdsbib.u-strasbg.fr/cgi-bin/cdsbib?1990RMxAA..21..381G" xr:uid="{00000000-0004-0000-0000-00000A000000}"/>
    <hyperlink ref="AQ63533" r:id="rId12" display="http://cdsbib.u-strasbg.fr/cgi-bin/cdsbib?1990RMxAA..21..381G" xr:uid="{00000000-0004-0000-0000-00000B000000}"/>
    <hyperlink ref="I741" r:id="rId13" display="http://vsolj.cetus-net.org/bulletin.html" xr:uid="{00000000-0004-0000-0000-00000C000000}"/>
    <hyperlink ref="H741" r:id="rId14" display="http://vsolj.cetus-net.org/bulletin.html" xr:uid="{00000000-0004-0000-0000-00000D000000}"/>
    <hyperlink ref="AQ64194" r:id="rId15" display="http://cdsbib.u-strasbg.fr/cgi-bin/cdsbib?1990RMxAA..21..381G" xr:uid="{00000000-0004-0000-0000-00000E000000}"/>
    <hyperlink ref="AQ64193" r:id="rId16" display="http://cdsbib.u-strasbg.fr/cgi-bin/cdsbib?1990RMxAA..21..381G" xr:uid="{00000000-0004-0000-0000-00000F000000}"/>
    <hyperlink ref="AP1911" r:id="rId17" display="http://cdsbib.u-strasbg.fr/cgi-bin/cdsbib?1990RMxAA..21..381G" xr:uid="{00000000-0004-0000-0000-000010000000}"/>
    <hyperlink ref="AP1929" r:id="rId18" display="http://cdsbib.u-strasbg.fr/cgi-bin/cdsbib?1990RMxAA..21..381G" xr:uid="{00000000-0004-0000-0000-000011000000}"/>
    <hyperlink ref="AP1930" r:id="rId19" display="http://cdsbib.u-strasbg.fr/cgi-bin/cdsbib?1990RMxAA..21..381G" xr:uid="{00000000-0004-0000-0000-000012000000}"/>
    <hyperlink ref="AP1926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2024-01-16T06:46:28Z</dcterms:modified>
</cp:coreProperties>
</file>