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<sst xmlns="http://schemas.openxmlformats.org/spreadsheetml/2006/main" count="52" uniqueCount="49">
  <si>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</si>
  <si>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</si>
  <si>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</si>
  <si>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</si>
  <si>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</si>
  <si>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</si>
  <si>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</si>
  <si>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</si>
  <si>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</si>
  <si>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</si>
  <si>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</si>
  <si>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</si>
  <si>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</si>
  <si>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</si>
  <si>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</si>
  <si>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</si>
  <si>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</si>
  <si>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</si>
  <si>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</si>
  <si>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</si>
  <si>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</si>
  <si>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</si>
  <si>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</si>
  <si>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</si>
  <si>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</si>
  <si>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</si>
  <si>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</si>
  <si>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</si>
  <si>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</si>
  <si>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</si>
  <si>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</si>
  <si>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</si>
  <si>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</si>
  <si>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</si>
  <si>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</si>
  <si>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</si>
  <si>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</si>
  <si>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</si>
  <si>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</si>
  <si>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</si>
  <si>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</si>
  <si>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</si>
  <si>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AB Tri</t>
  </si>
  <si>
    <t>G2321-1195</t>
  </si>
  <si>
    <t>EB:</t>
  </si>
  <si>
    <t>VSX</t>
  </si>
  <si>
    <t>as of 2021-06-08</t>
  </si>
  <si>
    <t>OEJV 0211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</si>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</sst>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33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Fill="1" applyAlignment="1">
      <alignment vertical="top"/>
    </xf>
    <xf numFmtId="0" fontId="4" fillId="33" borderId="12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0" fillId="0" borderId="11" xfId="0" applyNumberFormat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Tri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6847654"/>
        <c:axId val="17411159"/>
      </c:scatterChart>
      <c:valAx>
        <c:axId val="1684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1159"/>
        <c:crosses val="autoZero"/>
        <c:crossBetween val="midCat"/>
        <c:dispUnits/>
      </c:valAx>
      <c:valAx>
        <c:axId val="17411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76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tr">
        <f>F1&amp;" / GSC "&amp;RIGHT(I1,9)</f>
        <v>AB Tri / GSC 2321-1195</v>
      </c>
      <c r="F1" s="34" t="s">
        <v>42</v>
      </c>
      <c r="G1" s="35">
        <v>2013</v>
      </c>
      <c r="H1" s="36"/>
      <c r="I1" s="37" t="s">
        <v>43</v>
      </c>
      <c r="J1" s="38" t="s">
        <v>42</v>
      </c>
      <c r="K1" s="39">
        <v>2.09374</v>
      </c>
      <c r="L1" s="40">
        <v>37.0659</v>
      </c>
      <c r="M1" s="41">
        <v>48500.176</v>
      </c>
      <c r="N1" s="41">
        <v>1.0938</v>
      </c>
      <c r="O1" s="42" t="s">
        <v>44</v>
      </c>
      <c r="P1" s="43">
        <v>8.28</v>
      </c>
    </row>
    <row r="2" spans="1:4" ht="12.75">
      <c r="A2" t="s">
        <v>23</v>
      </c>
      <c r="B2" t="str">
        <f>O1</f>
        <v>EB:</v>
      </c>
      <c r="C2" s="29"/>
      <c r="D2" s="3"/>
    </row>
    <row r="3" ht="13.5" thickBot="1"/>
    <row r="4" spans="1:5" ht="14.25" thickBot="1" thickTop="1">
      <c r="A4" s="5" t="s">
        <v>0</v>
      </c>
      <c r="C4" s="27" t="s">
        <v>37</v>
      </c>
      <c r="D4" s="28" t="s">
        <v>37</v>
      </c>
      <c r="E4" s="33" t="s">
        <v>46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48500.176</v>
      </c>
      <c r="D7" s="32" t="s">
        <v>45</v>
      </c>
    </row>
    <row r="8" spans="1:4" ht="12.75">
      <c r="A8" t="s">
        <v>3</v>
      </c>
      <c r="C8" s="8">
        <f>N1</f>
        <v>1.0938</v>
      </c>
      <c r="D8" s="32" t="str">
        <f>D7</f>
        <v>VSX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2.783293392688621E-05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58085.3893</v>
      </c>
      <c r="E15" s="14" t="s">
        <v>34</v>
      </c>
      <c r="F15" s="30">
        <v>1</v>
      </c>
    </row>
    <row r="16" spans="1:6" ht="12.75">
      <c r="A16" s="16" t="s">
        <v>4</v>
      </c>
      <c r="B16" s="10"/>
      <c r="C16" s="17">
        <f>+C8+C12</f>
        <v>1.093827832933927</v>
      </c>
      <c r="E16" s="14" t="s">
        <v>30</v>
      </c>
      <c r="F16" s="31">
        <f ca="1">NOW()+15018.5+$C$5/24</f>
        <v>59907.71141087963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10430.5</v>
      </c>
    </row>
    <row r="18" spans="1:6" ht="14.25" thickBot="1" thickTop="1">
      <c r="A18" s="16" t="s">
        <v>5</v>
      </c>
      <c r="B18" s="10"/>
      <c r="C18" s="19">
        <f>+C15</f>
        <v>58085.3893</v>
      </c>
      <c r="D18" s="20">
        <f>+C16</f>
        <v>1.093827832933927</v>
      </c>
      <c r="E18" s="14" t="s">
        <v>36</v>
      </c>
      <c r="F18" s="23">
        <f>ROUND(2*(F16-$C$15)/$C$16,0)/2+F15</f>
        <v>1667</v>
      </c>
    </row>
    <row r="19" spans="5:6" ht="13.5" thickTop="1">
      <c r="E19" s="14" t="s">
        <v>31</v>
      </c>
      <c r="F19" s="18">
        <f>+$C$15+$C$16*F18-15018.5-$C$5/24</f>
        <v>44890.69613083419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D7</f>
        <v>VSX</v>
      </c>
      <c r="C21" s="8">
        <f>C$7</f>
        <v>48500.176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33481.676</v>
      </c>
    </row>
    <row r="22" spans="1:17" ht="12.75">
      <c r="A22" t="s">
        <v>47</v>
      </c>
      <c r="B22" t="s">
        <v>48</v>
      </c>
      <c r="C22" s="8">
        <v>58085.3893</v>
      </c>
      <c r="D22" s="8">
        <v>0.0024</v>
      </c>
      <c r="E22">
        <f>+(C22-C$7)/C$8</f>
        <v>8763.222984092157</v>
      </c>
      <c r="F22">
        <f>ROUND(2*E22,0)/2</f>
        <v>8763</v>
      </c>
      <c r="G22">
        <f>+C22-(C$7+F22*C$8)</f>
        <v>0.24390000000130385</v>
      </c>
      <c r="K22">
        <f>+G22</f>
        <v>0.24390000000130385</v>
      </c>
      <c r="O22">
        <f>+C$11+C$12*$F22</f>
        <v>0.24390000000130385</v>
      </c>
      <c r="Q22" s="2">
        <f>+C22-15018.5</f>
        <v>43066.8893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2022-11-24T04:04:25Z</dcterms:modified>
  <cp:category/>
  <cp:version/>
  <cp:contentType/>
  <cp:contentStatus/>
</cp:coreProperties>
</file>