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<sst xmlns="http://schemas.openxmlformats.org/spreadsheetml/2006/main" count="59" uniqueCount="50">
  <si>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</si>
  <si>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</si>
  <si>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</si>
  <si>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</si>
  <si>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</si>
  <si>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</si>
  <si>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</si>
  <si>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</si>
  <si>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</si>
  <si>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</si>
  <si>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</si>
  <si>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</si>
  <si>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</si>
  <si>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</si>
  <si>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</si>
  <si>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</si>
  <si>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</si>
  <si>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</si>
  <si>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</si>
  <si>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</si>
  <si>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</si>
  <si>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</si>
  <si>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</si>
  <si>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</si>
  <si>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</si>
  <si>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</si>
  <si>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</si>
  <si>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</si>
  <si>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</si>
  <si>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</si>
  <si>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</si>
  <si>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</si>
  <si>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</si>
  <si>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</si>
  <si>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</si>
  <si>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</si>
  <si>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</si>
  <si>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</si>
  <si>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BB Tri</t>
  </si>
  <si>
    <t>BB Tri / GSC 2297-1430</t>
  </si>
  <si>
    <t>EW</t>
  </si>
  <si>
    <t>BRNO</t>
  </si>
  <si>
    <t>OEJV 0160</t>
  </si>
  <si>
    <t>I</t>
  </si>
  <si>
    <t>G2297-1430</t>
  </si>
  <si>
    <t>OEJV 0179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</si>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</sst>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0" fillId="24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BB Tri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9125400"/>
        <c:axId val="37910873"/>
      </c:scatterChart>
      <c:val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0873"/>
        <c:crosses val="autoZero"/>
        <c:crossBetween val="midCat"/>
        <c:dispUnits/>
      </c:valAx>
      <c:valAx>
        <c:axId val="3791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54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19050</xdr:rowOff>
    </xdr:from>
    <xdr:to>
      <xdr:col>17</xdr:col>
      <xdr:colOff>161925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4562475" y="1905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F8" sqref="F8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39</v>
      </c>
    </row>
    <row r="2" spans="1:6" ht="12.75">
      <c r="A2" t="s">
        <v>23</v>
      </c>
      <c r="B2" t="s">
        <v>40</v>
      </c>
      <c r="C2" s="3"/>
      <c r="D2" s="3"/>
      <c r="E2" s="10" t="s">
        <v>38</v>
      </c>
      <c r="F2" t="s">
        <v>44</v>
      </c>
    </row>
    <row r="3" ht="13.5" thickBot="1"/>
    <row r="4" spans="1:4" ht="14.25" thickBot="1" thickTop="1">
      <c r="A4" s="5" t="s">
        <v>0</v>
      </c>
      <c r="C4" s="26" t="s">
        <v>37</v>
      </c>
      <c r="D4" s="27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51478.579</v>
      </c>
      <c r="D7" s="28" t="s">
        <v>41</v>
      </c>
    </row>
    <row r="8" spans="1:4" ht="12.75">
      <c r="A8" t="s">
        <v>3</v>
      </c>
      <c r="C8" s="8">
        <v>0.3924</v>
      </c>
      <c r="D8" s="28" t="s">
        <v>41</v>
      </c>
    </row>
    <row r="9" spans="1:4" ht="12.75">
      <c r="A9" s="24" t="s">
        <v>32</v>
      </c>
      <c r="B9" s="3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0.02670921347502314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-2.9909743966531648E-05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56959.6235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0.3923700902560335</v>
      </c>
      <c r="E16" s="14" t="s">
        <v>30</v>
      </c>
      <c r="F16" s="15">
        <f ca="1">NOW()+15018.5+$C$5/24</f>
        <v>59907.71312650463</v>
      </c>
    </row>
    <row r="17" spans="1:6" ht="13.5" thickBot="1">
      <c r="A17" s="14" t="s">
        <v>27</v>
      </c>
      <c r="B17" s="10"/>
      <c r="C17" s="10">
        <f>COUNT(C21:C2191)</f>
        <v>4</v>
      </c>
      <c r="E17" s="14" t="s">
        <v>35</v>
      </c>
      <c r="F17" s="15">
        <f>ROUND(2*(F16-$C$7)/$C$8,0)/2+F15</f>
        <v>21482</v>
      </c>
    </row>
    <row r="18" spans="1:6" ht="14.25" thickBot="1" thickTop="1">
      <c r="A18" s="16" t="s">
        <v>5</v>
      </c>
      <c r="B18" s="10"/>
      <c r="C18" s="19">
        <f>+C15</f>
        <v>56959.6235</v>
      </c>
      <c r="D18" s="20">
        <f>+C16</f>
        <v>0.3923700902560335</v>
      </c>
      <c r="E18" s="14" t="s">
        <v>36</v>
      </c>
      <c r="F18" s="23">
        <f>ROUND(2*(F16-$C$15)/$C$16,0)/2+F15</f>
        <v>7514.5</v>
      </c>
    </row>
    <row r="19" spans="5:6" ht="13.5" thickTop="1">
      <c r="E19" s="14" t="s">
        <v>31</v>
      </c>
      <c r="F19" s="18">
        <f>+$C$15+$C$16*F18-15018.5-$C$5/24</f>
        <v>44889.9843765623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46</v>
      </c>
      <c r="I20" s="7" t="s">
        <v>47</v>
      </c>
      <c r="J20" s="7" t="s">
        <v>48</v>
      </c>
      <c r="K20" s="7" t="s">
        <v>49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tr">
        <f>D$7</f>
        <v>BRNO</v>
      </c>
      <c r="C21" s="8">
        <f>C$7</f>
        <v>51478.579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0.02670921347502314</v>
      </c>
      <c r="Q21" s="2">
        <f>+C21-15018.5</f>
        <v>36460.079</v>
      </c>
    </row>
    <row r="22" spans="1:18" ht="12.75">
      <c r="A22" s="29" t="s">
        <v>42</v>
      </c>
      <c r="B22" s="30" t="s">
        <v>43</v>
      </c>
      <c r="C22" s="31">
        <v>55894.53459</v>
      </c>
      <c r="D22" s="31">
        <v>0.0016</v>
      </c>
      <c r="E22">
        <f>+(C22-C$7)/C$8</f>
        <v>11253.709454638136</v>
      </c>
      <c r="F22" s="36">
        <f>ROUND(2*E22,0)/2+1</f>
        <v>11254.5</v>
      </c>
      <c r="G22">
        <f>+C22-(C$7+F22*C$8)</f>
        <v>-0.3102099999960046</v>
      </c>
      <c r="K22">
        <f>+G22</f>
        <v>-0.3102099999960046</v>
      </c>
      <c r="O22">
        <f>+C$11+C$12*$F22</f>
        <v>-0.3099099999963073</v>
      </c>
      <c r="Q22" s="2">
        <f>+C22-15018.5</f>
        <v>40876.03459</v>
      </c>
      <c r="R22" t="s">
        <v>49</v>
      </c>
    </row>
    <row r="23" spans="1:18" ht="12.75">
      <c r="A23" s="29" t="s">
        <v>42</v>
      </c>
      <c r="B23" s="30" t="s">
        <v>43</v>
      </c>
      <c r="C23" s="31">
        <v>55894.53519</v>
      </c>
      <c r="D23" s="31">
        <v>0.0016</v>
      </c>
      <c r="E23">
        <f>+(C23-C$7)/C$8</f>
        <v>11253.710983690122</v>
      </c>
      <c r="F23" s="36">
        <f>ROUND(2*E23,0)/2+1</f>
        <v>11254.5</v>
      </c>
      <c r="G23">
        <f>+C23-(C$7+F23*C$8)</f>
        <v>-0.30960999999661</v>
      </c>
      <c r="K23">
        <f>+G23</f>
        <v>-0.30960999999661</v>
      </c>
      <c r="O23">
        <f>+C$11+C$12*$F23</f>
        <v>-0.3099099999963073</v>
      </c>
      <c r="Q23" s="2">
        <f>+C23-15018.5</f>
        <v>40876.03519</v>
      </c>
      <c r="R23" t="s">
        <v>49</v>
      </c>
    </row>
    <row r="24" spans="1:18" ht="12.75">
      <c r="A24" s="32" t="s">
        <v>45</v>
      </c>
      <c r="B24" s="33" t="s">
        <v>43</v>
      </c>
      <c r="C24" s="34">
        <v>56959.6235</v>
      </c>
      <c r="D24" s="34">
        <v>0.0002</v>
      </c>
      <c r="E24">
        <f>+(C24-C$7)/C$8</f>
        <v>13968.003312945983</v>
      </c>
      <c r="F24" s="36">
        <f>ROUND(2*E24,0)/2+1</f>
        <v>13969</v>
      </c>
      <c r="G24">
        <f>+C24-(C$7+F24*C$8)</f>
        <v>-0.39109999999345746</v>
      </c>
      <c r="K24">
        <f>+G24</f>
        <v>-0.39109999999345746</v>
      </c>
      <c r="O24">
        <f>+C$11+C$12*$F24</f>
        <v>-0.39109999999345746</v>
      </c>
      <c r="Q24" s="2">
        <f>+C24-15018.5</f>
        <v>41941.1235</v>
      </c>
      <c r="R24" t="s">
        <v>49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2022-11-24T04:06:54Z</dcterms:modified>
  <cp:category/>
  <cp:version/>
  <cp:contentType/>
  <cp:contentStatus/>
</cp:coreProperties>
</file>