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82F8DE1-7FEA-4128-B3CF-2CDD22C7D6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1" i="1"/>
  <c r="C12" i="1"/>
  <c r="O28" i="1" l="1"/>
  <c r="O26" i="1"/>
  <c r="O27" i="1"/>
  <c r="O24" i="1"/>
  <c r="O23" i="1"/>
  <c r="O22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<sst xmlns="http://schemas.openxmlformats.org/spreadsheetml/2006/main" count="65" uniqueCount="52">
  <si>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</si>
  <si>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</si>
  <si>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</si>
  <si>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</si>
  <si>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</si>
  <si>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</si>
  <si>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</si>
  <si>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</si>
  <si>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</si>
  <si>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</si>
  <si>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</si>
  <si>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</si>
  <si>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</si>
  <si>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</si>
  <si>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</si>
  <si>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</si>
  <si>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</si>
  <si>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</si>
  <si>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</si>
  <si>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</si>
  <si>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</si>
  <si>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</si>
  <si>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</si>
  <si>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</si>
  <si>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</si>
  <si>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</si>
  <si>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</si>
  <si>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</si>
  <si>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</si>
  <si>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</si>
  <si>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</si>
  <si>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</si>
  <si>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</si>
  <si>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</si>
  <si>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</si>
  <si>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</si>
  <si>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</si>
  <si>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</si>
  <si>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</si>
  <si>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</si>
  <si>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</si>
  <si>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</si>
  <si>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</si>
  <si>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</si>
  <si>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</si>
  <si>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UCAC3 275-030186 And</t>
  </si>
  <si>
    <t>JBAV, 76</t>
  </si>
  <si>
    <t>I</t>
  </si>
  <si>
    <t>Lennestadt</t>
  </si>
  <si>
    <t>Artificial</t>
  </si>
  <si>
    <t xml:space="preserve">Mag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</si>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</sst>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7">
    <xf numFmtId="0" fontId="0" fillId="0" borderId="0" xfId="0" applyAlignment="1"/>
    <xf numFmtId="0" fontId="13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43" fontId="16" fillId="0" borderId="0" xfId="8" applyFont="1" applyFill="1" applyBorder="1" applyAlignment="1">
      <alignment horizontal="center"/>
    </xf>
    <xf numFmtId="166" fontId="16" fillId="0" borderId="0" xfId="8" applyNumberFormat="1" applyFont="1" applyFill="1" applyBorder="1" applyAlignment="1">
      <alignment horizontal="left" vertical="center" wrapText="1"/>
    </xf>
    <xf numFmtId="165" fontId="16" fillId="0" borderId="0" xfId="8" applyNumberFormat="1" applyFont="1" applyFill="1" applyBorder="1" applyAlignment="1">
      <alignment horizontal="left" vertical="center" wrapText="1"/>
    </xf>
    <xf numFmtId="165" fontId="6" fillId="0" borderId="0" xfId="0" applyNumberFormat="1" applyFont="1" applyAlignment="1">
      <alignment horizontal="left" vertical="center"/>
    </xf>
    <xf numFmtId="0" fontId="16" fillId="0" borderId="0" xfId="8" applyNumberFormat="1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right" vertical="center"/>
    </xf>
    <xf numFmtId="0" fontId="15" fillId="5" borderId="7" xfId="0" applyFont="1" applyFill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vertical="center"/>
    </xf>
    <xf numFmtId="22" fontId="15" fillId="0" borderId="10" xfId="0" applyNumberFormat="1" applyFont="1" applyBorder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UCAC3 275-030186 And</a:t>
            </a:r>
            <a:r>
              <a:rPr lang="en-AU" sz="1200" b="1" i="0" u="none" strike="noStrike" baseline="0"/>
              <a:t> </a:t>
            </a:r>
            <a:r>
              <a:rPr lang="en-AU" b="1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204501111001294"/>
          <c:y val="3.5928099896603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-2.8200000000651926E-2</c:v>
                </c:pt>
                <c:pt idx="3">
                  <c:v>0.13960000000224682</c:v>
                </c:pt>
                <c:pt idx="4">
                  <c:v>-0.15260000000125729</c:v>
                </c:pt>
                <c:pt idx="5">
                  <c:v>3.1000000017229468E-3</c:v>
                </c:pt>
                <c:pt idx="6">
                  <c:v>-0.12670000000071013</c:v>
                </c:pt>
                <c:pt idx="7">
                  <c:v>-1.2199999997392297E-2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-3.2103546332187885E-3</c:v>
                </c:pt>
                <c:pt idx="1">
                  <c:v>-3.2103546332187885E-3</c:v>
                </c:pt>
                <c:pt idx="2">
                  <c:v>-6.7392631374234169E-3</c:v>
                </c:pt>
                <c:pt idx="3">
                  <c:v>-1.2762744894600284E-2</c:v>
                </c:pt>
                <c:pt idx="4">
                  <c:v>-1.2823588144672778E-2</c:v>
                </c:pt>
                <c:pt idx="5">
                  <c:v>-4.2393407679904661E-2</c:v>
                </c:pt>
                <c:pt idx="6">
                  <c:v>-4.7017494685414177E-2</c:v>
                </c:pt>
                <c:pt idx="7">
                  <c:v>-4.8842792187588989E-2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29</c:v>
                      </c:pt>
                      <c:pt idx="3">
                        <c:v>78.5</c:v>
                      </c:pt>
                      <c:pt idx="4">
                        <c:v>79</c:v>
                      </c:pt>
                      <c:pt idx="5">
                        <c:v>322</c:v>
                      </c:pt>
                      <c:pt idx="6">
                        <c:v>360</c:v>
                      </c:pt>
                      <c:pt idx="7">
                        <c:v>375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UCAC3 275-030186 And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-2.8200000000651926E-2</c:v>
                </c:pt>
                <c:pt idx="3">
                  <c:v>0.13960000000224682</c:v>
                </c:pt>
                <c:pt idx="4">
                  <c:v>-0.15260000000125729</c:v>
                </c:pt>
                <c:pt idx="5">
                  <c:v>3.1000000017229468E-3</c:v>
                </c:pt>
                <c:pt idx="6">
                  <c:v>-0.12670000000071013</c:v>
                </c:pt>
                <c:pt idx="7">
                  <c:v>-1.2199999997392297E-2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2.8E-3</c:v>
                  </c:pt>
                  <c:pt idx="3">
                    <c:v>2.8E-3</c:v>
                  </c:pt>
                  <c:pt idx="4">
                    <c:v>2.8E-3</c:v>
                  </c:pt>
                  <c:pt idx="5">
                    <c:v>2.8E-3</c:v>
                  </c:pt>
                  <c:pt idx="6">
                    <c:v>2.8E-3</c:v>
                  </c:pt>
                  <c:pt idx="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-3.2103546332187885E-3</c:v>
                </c:pt>
                <c:pt idx="1">
                  <c:v>-3.2103546332187885E-3</c:v>
                </c:pt>
                <c:pt idx="2">
                  <c:v>-6.7392631374234169E-3</c:v>
                </c:pt>
                <c:pt idx="3">
                  <c:v>-1.2762744894600284E-2</c:v>
                </c:pt>
                <c:pt idx="4">
                  <c:v>-1.2823588144672778E-2</c:v>
                </c:pt>
                <c:pt idx="5">
                  <c:v>-4.2393407679904661E-2</c:v>
                </c:pt>
                <c:pt idx="6">
                  <c:v>-4.7017494685414177E-2</c:v>
                </c:pt>
                <c:pt idx="7">
                  <c:v>-4.8842792187588989E-2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29</c:v>
                </c:pt>
                <c:pt idx="3">
                  <c:v>78.5</c:v>
                </c:pt>
                <c:pt idx="4">
                  <c:v>79</c:v>
                </c:pt>
                <c:pt idx="5">
                  <c:v>322</c:v>
                </c:pt>
                <c:pt idx="6">
                  <c:v>360</c:v>
                </c:pt>
                <c:pt idx="7">
                  <c:v>375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</xdr:rowOff>
    </xdr:from>
    <xdr:to>
      <xdr:col>17</xdr:col>
      <xdr:colOff>485775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37" sqref="F37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9" customFormat="1" ht="20.25" x14ac:dyDescent="0.2">
      <c r="A1" s="28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30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30">
        <v>59854.636500000001</v>
      </c>
      <c r="D7" s="13" t="s">
        <v>48</v>
      </c>
    </row>
    <row r="8" spans="1:15" ht="12.95" customHeight="1" x14ac:dyDescent="0.2">
      <c r="A8" s="21" t="s">
        <v>3</v>
      </c>
      <c r="C8" s="30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-3.2103546332187885E-3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-1.2168650014498719E-4</v>
      </c>
      <c r="D12" s="22"/>
      <c r="E12" s="37" t="s">
        <v>50</v>
      </c>
      <c r="F12" s="38"/>
    </row>
    <row r="13" spans="1:15" ht="12.95" customHeight="1" x14ac:dyDescent="0.2">
      <c r="A13" s="21" t="s">
        <v>18</v>
      </c>
      <c r="C13" s="22" t="s">
        <v>13</v>
      </c>
      <c r="E13" s="39" t="s">
        <v>32</v>
      </c>
      <c r="F13" s="40">
        <v>1</v>
      </c>
    </row>
    <row r="14" spans="1:15" ht="12.95" customHeight="1" x14ac:dyDescent="0.2">
      <c r="E14" s="39" t="s">
        <v>30</v>
      </c>
      <c r="F14" s="41">
        <f ca="1">NOW()+15018.5+$C$5/24</f>
        <v>60540.74756481481</v>
      </c>
    </row>
    <row r="15" spans="1:15" ht="12.95" customHeight="1" x14ac:dyDescent="0.2">
      <c r="A15" s="18" t="s">
        <v>17</v>
      </c>
      <c r="C15" s="19">
        <f ca="1">(C7+C11)+(C8+C12)*INT(MAX(F21:F3533))</f>
        <v>60229.587657207812</v>
      </c>
      <c r="E15" s="39" t="s">
        <v>33</v>
      </c>
      <c r="F15" s="41">
        <f ca="1">ROUND(2*(F14-$C$7)/$C$8,0)/2+F13</f>
        <v>687</v>
      </c>
    </row>
    <row r="16" spans="1:15" ht="12.95" customHeight="1" x14ac:dyDescent="0.2">
      <c r="A16" s="18" t="s">
        <v>4</v>
      </c>
      <c r="C16" s="19">
        <f ca="1">+C8+C12</f>
        <v>0.99987831349985501</v>
      </c>
      <c r="E16" s="39" t="s">
        <v>34</v>
      </c>
      <c r="F16" s="41">
        <f ca="1">ROUND(2*(F14-$C$15)/$C$16,0)/2+F13</f>
        <v>312</v>
      </c>
    </row>
    <row r="17" spans="1:21" ht="12.95" customHeight="1" thickBot="1" x14ac:dyDescent="0.25">
      <c r="A17" s="17" t="s">
        <v>27</v>
      </c>
      <c r="C17" s="21">
        <f>COUNT(C21:C2191)</f>
        <v>8</v>
      </c>
      <c r="E17" s="39" t="s">
        <v>43</v>
      </c>
      <c r="F17" s="42">
        <f ca="1">+$C$15+$C$16*F16-15018.5-$C$5/24</f>
        <v>45523.445524353105</v>
      </c>
    </row>
    <row r="18" spans="1:21" ht="12.95" customHeight="1" thickTop="1" thickBot="1" x14ac:dyDescent="0.25">
      <c r="A18" s="18" t="s">
        <v>5</v>
      </c>
      <c r="C18" s="25">
        <f ca="1">+C15</f>
        <v>60229.587657207812</v>
      </c>
      <c r="D18" s="26">
        <f ca="1">+C16</f>
        <v>0.99987831349985501</v>
      </c>
      <c r="E18" s="44" t="s">
        <v>44</v>
      </c>
      <c r="F18" s="43">
        <f ca="1">+($C$15+$C$16*$F$16)-($C$16/2)-15018.5-$C$5/24</f>
        <v>45522.945585196358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1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59854.636500000001</v>
      </c>
      <c r="D21" s="23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-3.2103546332187885E-3</v>
      </c>
      <c r="Q21" s="27">
        <f>+C21-15018.5</f>
        <v>44836.136500000001</v>
      </c>
    </row>
    <row r="22" spans="1:21" ht="12.95" customHeight="1" x14ac:dyDescent="0.2">
      <c r="A22" s="36" t="s">
        <v>46</v>
      </c>
      <c r="B22" s="32" t="s">
        <v>47</v>
      </c>
      <c r="C22" s="33">
        <v>59854.636500000001</v>
      </c>
      <c r="D22" s="34">
        <v>2.8E-3</v>
      </c>
      <c r="E22" s="21">
        <f t="shared" ref="E22:E25" si="0">+(C22-C$7)/C$8</f>
        <v>0</v>
      </c>
      <c r="F22" s="21">
        <f t="shared" ref="F22:F25" si="1">ROUND(2*E22,0)/2</f>
        <v>0</v>
      </c>
      <c r="G22" s="21">
        <f t="shared" ref="G22:G25" si="2">+C22-(C$7+F22*C$8)</f>
        <v>0</v>
      </c>
      <c r="K22" s="21">
        <f t="shared" ref="K22:K25" si="3">+G22</f>
        <v>0</v>
      </c>
      <c r="O22" s="21">
        <f t="shared" ref="O22:O25" ca="1" si="4">+C$11+C$12*$F22</f>
        <v>-3.2103546332187885E-3</v>
      </c>
      <c r="Q22" s="27">
        <f t="shared" ref="Q22:Q25" si="5">+C22-15018.5</f>
        <v>44836.136500000001</v>
      </c>
    </row>
    <row r="23" spans="1:21" ht="12.95" customHeight="1" x14ac:dyDescent="0.2">
      <c r="A23" s="36" t="s">
        <v>46</v>
      </c>
      <c r="B23" s="32" t="s">
        <v>47</v>
      </c>
      <c r="C23" s="33">
        <v>59883.6083</v>
      </c>
      <c r="D23" s="34">
        <v>2.8E-3</v>
      </c>
      <c r="E23" s="21">
        <f t="shared" si="0"/>
        <v>28.971799999999348</v>
      </c>
      <c r="F23" s="21">
        <f t="shared" si="1"/>
        <v>29</v>
      </c>
      <c r="G23" s="21">
        <f t="shared" si="2"/>
        <v>-2.8200000000651926E-2</v>
      </c>
      <c r="K23" s="21">
        <f t="shared" si="3"/>
        <v>-2.8200000000651926E-2</v>
      </c>
      <c r="O23" s="21">
        <f t="shared" ca="1" si="4"/>
        <v>-6.7392631374234169E-3</v>
      </c>
      <c r="Q23" s="27">
        <f t="shared" si="5"/>
        <v>44865.1083</v>
      </c>
    </row>
    <row r="24" spans="1:21" ht="12.95" customHeight="1" x14ac:dyDescent="0.2">
      <c r="A24" s="36" t="s">
        <v>46</v>
      </c>
      <c r="B24" s="32" t="s">
        <v>47</v>
      </c>
      <c r="C24" s="33">
        <v>59933.276100000003</v>
      </c>
      <c r="D24" s="34">
        <v>2.8E-3</v>
      </c>
      <c r="E24" s="21">
        <f t="shared" si="0"/>
        <v>78.639600000002247</v>
      </c>
      <c r="F24" s="21">
        <f t="shared" si="1"/>
        <v>78.5</v>
      </c>
      <c r="G24" s="21">
        <f t="shared" si="2"/>
        <v>0.13960000000224682</v>
      </c>
      <c r="K24" s="21">
        <f t="shared" si="3"/>
        <v>0.13960000000224682</v>
      </c>
      <c r="O24" s="21">
        <f t="shared" ca="1" si="4"/>
        <v>-1.2762744894600284E-2</v>
      </c>
      <c r="Q24" s="27">
        <f t="shared" si="5"/>
        <v>44914.776100000003</v>
      </c>
    </row>
    <row r="25" spans="1:21" ht="12.95" customHeight="1" x14ac:dyDescent="0.2">
      <c r="A25" s="36" t="s">
        <v>46</v>
      </c>
      <c r="B25" s="32" t="s">
        <v>47</v>
      </c>
      <c r="C25" s="33">
        <v>59933.483899999999</v>
      </c>
      <c r="D25" s="34">
        <v>2.8E-3</v>
      </c>
      <c r="E25" s="21">
        <f t="shared" si="0"/>
        <v>78.847399999998743</v>
      </c>
      <c r="F25" s="21">
        <f t="shared" si="1"/>
        <v>79</v>
      </c>
      <c r="G25" s="21">
        <f t="shared" si="2"/>
        <v>-0.15260000000125729</v>
      </c>
      <c r="K25" s="21">
        <f t="shared" si="3"/>
        <v>-0.15260000000125729</v>
      </c>
      <c r="O25" s="21">
        <f t="shared" ca="1" si="4"/>
        <v>-1.2823588144672778E-2</v>
      </c>
      <c r="Q25" s="27">
        <f t="shared" si="5"/>
        <v>44914.983899999999</v>
      </c>
    </row>
    <row r="26" spans="1:21" ht="12.95" customHeight="1" x14ac:dyDescent="0.2">
      <c r="A26" s="45" t="s">
        <v>51</v>
      </c>
      <c r="B26" s="46" t="s">
        <v>47</v>
      </c>
      <c r="C26" s="45">
        <v>60176.639600000002</v>
      </c>
      <c r="D26" s="45">
        <v>2.8E-3</v>
      </c>
      <c r="E26" s="21">
        <f t="shared" ref="E26:E28" si="6">+(C26-C$7)/C$8</f>
        <v>322.00310000000172</v>
      </c>
      <c r="F26" s="21">
        <f t="shared" ref="F26:F28" si="7">ROUND(2*E26,0)/2</f>
        <v>322</v>
      </c>
      <c r="G26" s="21">
        <f t="shared" ref="G26:G28" si="8">+C26-(C$7+F26*C$8)</f>
        <v>3.1000000017229468E-3</v>
      </c>
      <c r="K26" s="21">
        <f t="shared" ref="K26:K28" si="9">+G26</f>
        <v>3.1000000017229468E-3</v>
      </c>
      <c r="O26" s="21">
        <f t="shared" ref="O26:O28" ca="1" si="10">+C$11+C$12*$F26</f>
        <v>-4.2393407679904661E-2</v>
      </c>
      <c r="Q26" s="27">
        <f t="shared" ref="Q26:Q28" si="11">+C26-15018.5</f>
        <v>45158.139600000002</v>
      </c>
    </row>
    <row r="27" spans="1:21" ht="12.95" customHeight="1" x14ac:dyDescent="0.2">
      <c r="A27" s="45" t="s">
        <v>51</v>
      </c>
      <c r="B27" s="46" t="s">
        <v>47</v>
      </c>
      <c r="C27" s="45">
        <v>60214.5098</v>
      </c>
      <c r="D27" s="45">
        <v>2.8E-3</v>
      </c>
      <c r="E27" s="21">
        <f t="shared" si="6"/>
        <v>359.87329999999929</v>
      </c>
      <c r="F27" s="21">
        <f t="shared" si="7"/>
        <v>360</v>
      </c>
      <c r="G27" s="21">
        <f t="shared" si="8"/>
        <v>-0.12670000000071013</v>
      </c>
      <c r="K27" s="21">
        <f t="shared" si="9"/>
        <v>-0.12670000000071013</v>
      </c>
      <c r="O27" s="21">
        <f t="shared" ca="1" si="10"/>
        <v>-4.7017494685414177E-2</v>
      </c>
      <c r="Q27" s="27">
        <f t="shared" si="11"/>
        <v>45196.0098</v>
      </c>
    </row>
    <row r="28" spans="1:21" ht="12.95" customHeight="1" x14ac:dyDescent="0.2">
      <c r="A28" s="45" t="s">
        <v>51</v>
      </c>
      <c r="B28" s="46" t="s">
        <v>47</v>
      </c>
      <c r="C28" s="45">
        <v>60229.624300000003</v>
      </c>
      <c r="D28" s="45">
        <v>2.8E-3</v>
      </c>
      <c r="E28" s="21">
        <f t="shared" si="6"/>
        <v>374.98780000000261</v>
      </c>
      <c r="F28" s="21">
        <f t="shared" si="7"/>
        <v>375</v>
      </c>
      <c r="G28" s="21">
        <f t="shared" si="8"/>
        <v>-1.2199999997392297E-2</v>
      </c>
      <c r="K28" s="21">
        <f t="shared" si="9"/>
        <v>-1.2199999997392297E-2</v>
      </c>
      <c r="O28" s="21">
        <f t="shared" ca="1" si="10"/>
        <v>-4.8842792187588989E-2</v>
      </c>
      <c r="Q28" s="27">
        <f t="shared" si="11"/>
        <v>45211.124300000003</v>
      </c>
    </row>
    <row r="29" spans="1:21" ht="12.95" customHeight="1" x14ac:dyDescent="0.2">
      <c r="A29" s="23"/>
      <c r="B29" s="22"/>
      <c r="C29" s="23"/>
      <c r="D29" s="35"/>
      <c r="Q29" s="27"/>
    </row>
    <row r="30" spans="1:21" ht="12.95" customHeight="1" x14ac:dyDescent="0.2">
      <c r="A30" s="23"/>
      <c r="B30" s="22"/>
      <c r="C30" s="23"/>
      <c r="D30" s="23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2024-08-18T05:56:29Z</dcterms:modified>
</cp:coreProperties>
</file>