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D772F668-8373-4A52-A4A5-068E0B12BBC8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Graphs 1" sheetId="3" r:id="rId2"/>
    <sheet name="Sheet 1" sheetId="2" r:id="rId3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E9" i="1"/>
  <c r="D9" i="1"/>
  <c r="D14" i="1"/>
  <c r="E29" i="1"/>
  <c r="F29" i="1"/>
  <c r="G29" i="1"/>
  <c r="Q29" i="1"/>
  <c r="E28" i="1"/>
  <c r="F28" i="1"/>
  <c r="G28" i="1"/>
  <c r="C14" i="1"/>
  <c r="C13" i="1"/>
  <c r="E22" i="1"/>
  <c r="F22" i="1"/>
  <c r="G22" i="1"/>
  <c r="E23" i="1"/>
  <c r="F23" i="1"/>
  <c r="G23" i="1"/>
  <c r="E24" i="1"/>
  <c r="F24" i="1"/>
  <c r="G24" i="1"/>
  <c r="E25" i="1"/>
  <c r="F25" i="1"/>
  <c r="E26" i="1"/>
  <c r="F26" i="1"/>
  <c r="G26" i="1"/>
  <c r="E27" i="1"/>
  <c r="F27" i="1"/>
  <c r="G27" i="1"/>
  <c r="D13" i="1"/>
  <c r="G25" i="1"/>
  <c r="S25" i="1"/>
  <c r="Q28" i="1"/>
  <c r="G11" i="2"/>
  <c r="C11" i="2"/>
  <c r="E11" i="2"/>
  <c r="G12" i="2"/>
  <c r="C12" i="2"/>
  <c r="E12" i="2"/>
  <c r="G13" i="2"/>
  <c r="C13" i="2"/>
  <c r="E13" i="2"/>
  <c r="G16" i="2"/>
  <c r="C16" i="2"/>
  <c r="E16" i="2"/>
  <c r="G14" i="2"/>
  <c r="C14" i="2"/>
  <c r="E14" i="2"/>
  <c r="G15" i="2"/>
  <c r="C15" i="2"/>
  <c r="E15" i="2"/>
  <c r="H14" i="2"/>
  <c r="D14" i="2"/>
  <c r="B14" i="2"/>
  <c r="A14" i="2"/>
  <c r="H16" i="2"/>
  <c r="B16" i="2"/>
  <c r="D16" i="2"/>
  <c r="A16" i="2"/>
  <c r="H13" i="2"/>
  <c r="D13" i="2"/>
  <c r="B13" i="2"/>
  <c r="A13" i="2"/>
  <c r="H12" i="2"/>
  <c r="B12" i="2"/>
  <c r="D12" i="2"/>
  <c r="A12" i="2"/>
  <c r="H11" i="2"/>
  <c r="D11" i="2"/>
  <c r="B11" i="2"/>
  <c r="A11" i="2"/>
  <c r="H15" i="2"/>
  <c r="B15" i="2"/>
  <c r="D15" i="2"/>
  <c r="A15" i="2"/>
  <c r="Q22" i="1"/>
  <c r="Q23" i="1"/>
  <c r="Q24" i="1"/>
  <c r="H25" i="1"/>
  <c r="Q25" i="1"/>
  <c r="Q26" i="1"/>
  <c r="Q27" i="1"/>
  <c r="F12" i="1"/>
  <c r="C17" i="1"/>
  <c r="Q21" i="1"/>
  <c r="S26" i="1"/>
  <c r="H26" i="1"/>
  <c r="S24" i="1"/>
  <c r="H24" i="1"/>
  <c r="H27" i="1"/>
  <c r="S27" i="1"/>
  <c r="H23" i="1"/>
  <c r="S23" i="1"/>
  <c r="H28" i="1"/>
  <c r="S28" i="1"/>
  <c r="S22" i="1"/>
  <c r="H22" i="1"/>
  <c r="S29" i="1"/>
  <c r="H29" i="1"/>
  <c r="S19" i="1"/>
  <c r="E19" i="1"/>
  <c r="C12" i="1"/>
  <c r="D11" i="1"/>
  <c r="C11" i="1"/>
  <c r="D12" i="1"/>
  <c r="H21" i="1" l="1"/>
  <c r="R21" i="1"/>
  <c r="R19" i="1" s="1"/>
  <c r="E18" i="1" s="1"/>
  <c r="D16" i="1"/>
  <c r="D19" i="1" s="1"/>
  <c r="O22" i="1"/>
  <c r="O29" i="1"/>
  <c r="O21" i="1"/>
  <c r="O24" i="1"/>
  <c r="O28" i="1"/>
  <c r="O26" i="1"/>
  <c r="O23" i="1"/>
  <c r="O27" i="1"/>
  <c r="O25" i="1"/>
  <c r="C15" i="1"/>
  <c r="D15" i="1"/>
  <c r="C19" i="1" s="1"/>
  <c r="C16" i="1"/>
  <c r="D18" i="1" s="1"/>
  <c r="F13" i="1"/>
  <c r="F14" i="1" l="1"/>
  <c r="F15" i="1" s="1"/>
  <c r="C18" i="1"/>
</calcChain>
</file>

<file path=xl/comments1.xml><?xml version="1.0" encoding="utf-8"?>
<comments xmlns="http://schemas.openxmlformats.org/spreadsheetml/2006/main">
  <authors>
    <author>R &amp; B</author>
  </authors>
  <commentList>
    <comment ref="E21" authorId="0" shapeId="0">
      <text>
        <r>
          <rPr>
            <b/>
            <sz val="9"/>
            <color indexed="81"/>
            <rFont val="Tahoma"/>
            <family val="2"/>
          </rPr>
          <t>R &amp; B: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<sst xmlns="http://schemas.openxmlformats.org/spreadsheetml/2006/main" count="129" uniqueCount="84">
  <si>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</si>
  <si>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</si>
  <si>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</si>
  <si>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</si>
  <si>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</si>
  <si>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</si>
  <si>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</si>
  <si>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</si>
  <si>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</si>
  <si>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</si>
  <si>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</si>
  <si>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</si>
  <si>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</si>
  <si>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</si>
  <si>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</si>
  <si>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</si>
  <si>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</si>
  <si>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</si>
  <si>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</si>
  <si>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</si>
  <si>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</si>
  <si>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</si>
  <si>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</si>
  <si>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</si>
  <si>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</si>
  <si>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S4</t>
  </si>
  <si>
    <t>S5</t>
  </si>
  <si>
    <t># of data points =</t>
  </si>
  <si>
    <t>Start of Lin fit (row)</t>
  </si>
  <si>
    <t>Start cell (x)</t>
  </si>
  <si>
    <t>Start cell (y)</t>
  </si>
  <si>
    <t>S2</t>
  </si>
  <si>
    <t>S3</t>
  </si>
  <si>
    <t>My time zone &gt;&gt;&gt;&gt;&gt;</t>
  </si>
  <si>
    <t>(PST=8, PDT=MDT=7, MDT=CST=6, etc.)</t>
  </si>
  <si>
    <t>Local time</t>
  </si>
  <si>
    <t>Add cycle</t>
  </si>
  <si>
    <t>JD today</t>
  </si>
  <si>
    <t>Old Cycle</t>
  </si>
  <si>
    <t>New Cycle</t>
  </si>
  <si>
    <t>Next ToM</t>
  </si>
  <si>
    <t>V1646 Aql / GSC 0486-4828</t>
  </si>
  <si>
    <t>EA</t>
  </si>
  <si>
    <t>not avail.</t>
  </si>
  <si>
    <t>VSX</t>
  </si>
  <si>
    <t>IBVS 5339</t>
  </si>
  <si>
    <t>I</t>
  </si>
  <si>
    <t>II</t>
  </si>
  <si>
    <t>IBVS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</si>
  <si>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</si>
  <si>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</si>
  <si>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</si>
  <si>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</si>
  <si>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</si>
  <si>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</si>
  <si>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</si>
  <si>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</si>
  <si>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</si>
  <si>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</si>
  <si>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</si>
  <si>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2452137.5422 </t>
  </si>
  <si>
    <t> 16.08.2001 01:00 </t>
  </si>
  <si>
    <t> -0.0076 </t>
  </si>
  <si>
    <t>E </t>
  </si>
  <si>
    <t> W.Quester </t>
  </si>
  <si>
    <t>BAVM 144 </t>
  </si>
  <si>
    <t>2452137.5441 </t>
  </si>
  <si>
    <t> 16.08.2001 01:03 </t>
  </si>
  <si>
    <t> -0.0057 </t>
  </si>
  <si>
    <t>?</t>
  </si>
  <si>
    <t> C.Lloyd et al. </t>
  </si>
  <si>
    <t>IBVS 5339 </t>
  </si>
  <si>
    <t>2452151.5251 </t>
  </si>
  <si>
    <t> 30.08.2001 00:36 </t>
  </si>
  <si>
    <t> 0.0578 </t>
  </si>
  <si>
    <t>2452179.3590 </t>
  </si>
  <si>
    <t> 26.09.2001 20:36 </t>
  </si>
  <si>
    <t> 0.0567 </t>
  </si>
  <si>
    <t>2452448.425 </t>
  </si>
  <si>
    <t> 22.06.2002 22:12 </t>
  </si>
  <si>
    <t> 0.051 </t>
  </si>
  <si>
    <t>2452448.4309 </t>
  </si>
  <si>
    <t> 22.06.2002 22:20 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</si>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</sst>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8" fillId="0" borderId="0"/>
    <xf numFmtId="0" fontId="8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NumberFormat="1" applyFont="1" applyAlignment="1">
      <alignment horizontal="left"/>
    </xf>
    <xf numFmtId="0" fontId="8" fillId="0" borderId="0" xfId="0" applyFont="1" applyAlignment="1">
      <alignment horizontal="center" wrapText="1"/>
    </xf>
    <xf numFmtId="0" fontId="9" fillId="0" borderId="0" xfId="0" applyFont="1" applyAlignment="1"/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0" xfId="0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6" fillId="0" borderId="0" xfId="0" applyFo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11" fillId="0" borderId="0" xfId="0" applyFont="1">
      <alignment vertical="top"/>
    </xf>
    <xf numFmtId="0" fontId="10" fillId="0" borderId="0" xfId="0" applyFont="1" applyAlignment="1"/>
    <xf numFmtId="22" fontId="10" fillId="0" borderId="0" xfId="0" applyNumberFormat="1" applyFont="1">
      <alignment vertical="top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6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6" fillId="24" borderId="17" xfId="38" applyFill="1" applyBorder="1" applyAlignment="1" applyProtection="1">
      <alignment horizontal="right" vertical="top" wrapText="1"/>
    </xf>
    <xf numFmtId="0" fontId="11" fillId="0" borderId="0" xfId="0" applyFont="1" applyAlignment="1">
      <alignment vertical="center"/>
    </xf>
    <xf numFmtId="0" fontId="31" fillId="0" borderId="0" xfId="42" applyFont="1"/>
    <xf numFmtId="0" fontId="31" fillId="0" borderId="0" xfId="42" applyFont="1" applyAlignment="1">
      <alignment horizontal="center"/>
    </xf>
    <xf numFmtId="0" fontId="31" fillId="0" borderId="0" xfId="42" applyFont="1" applyAlignment="1">
      <alignment horizontal="left"/>
    </xf>
    <xf numFmtId="2" fontId="0" fillId="0" borderId="0" xfId="0" applyNumberFormat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V1646 Aql - O-C Diagr.</a:t>
            </a:r>
          </a:p>
        </c:rich>
      </c:tx>
      <c:layout>
        <c:manualLayout>
          <c:xMode val="edge"/>
          <c:yMode val="edge"/>
          <c:x val="0.36129032258064514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193548387096774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1'!$D$21:$D$46</c:f>
                <c:numCache>
                  <c:formatCode>General</c:formatCode>
                  <c:ptCount val="26"/>
                  <c:pt idx="0">
                    <c:v>1.6999999999999999E-3</c:v>
                  </c:pt>
                  <c:pt idx="1">
                    <c:v>1.1000000000000001E-3</c:v>
                  </c:pt>
                  <c:pt idx="2">
                    <c:v>1.1000000000000001E-3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2.8999999999999998E-3</c:v>
                  </c:pt>
                  <c:pt idx="6">
                    <c:v>2.8999999999999998E-3</c:v>
                  </c:pt>
                  <c:pt idx="7">
                    <c:v>0</c:v>
                  </c:pt>
                  <c:pt idx="8">
                    <c:v>8.0000000000000004E-4</c:v>
                  </c:pt>
                </c:numCache>
              </c:numRef>
            </c:plus>
            <c:minus>
              <c:numRef>
                <c:f>'Active 1'!$D$21:$D$46</c:f>
                <c:numCache>
                  <c:formatCode>General</c:formatCode>
                  <c:ptCount val="26"/>
                  <c:pt idx="0">
                    <c:v>1.6999999999999999E-3</c:v>
                  </c:pt>
                  <c:pt idx="1">
                    <c:v>1.1000000000000001E-3</c:v>
                  </c:pt>
                  <c:pt idx="2">
                    <c:v>1.1000000000000001E-3</c:v>
                  </c:pt>
                  <c:pt idx="3">
                    <c:v>6.9999999999999999E-4</c:v>
                  </c:pt>
                  <c:pt idx="4">
                    <c:v>6.9999999999999999E-4</c:v>
                  </c:pt>
                  <c:pt idx="5">
                    <c:v>2.8999999999999998E-3</c:v>
                  </c:pt>
                  <c:pt idx="6">
                    <c:v>2.8999999999999998E-3</c:v>
                  </c:pt>
                  <c:pt idx="7">
                    <c:v>0</c:v>
                  </c:pt>
                  <c:pt idx="8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1'!$F$21:$F$920</c:f>
              <c:numCache>
                <c:formatCode>General</c:formatCode>
                <c:ptCount val="900"/>
                <c:pt idx="0">
                  <c:v>0</c:v>
                </c:pt>
                <c:pt idx="1">
                  <c:v>1.5</c:v>
                </c:pt>
                <c:pt idx="2">
                  <c:v>1.5</c:v>
                </c:pt>
                <c:pt idx="3">
                  <c:v>4.5</c:v>
                </c:pt>
                <c:pt idx="4">
                  <c:v>4.5</c:v>
                </c:pt>
                <c:pt idx="5">
                  <c:v>33.5</c:v>
                </c:pt>
                <c:pt idx="6">
                  <c:v>33.5</c:v>
                </c:pt>
                <c:pt idx="7">
                  <c:v>33.5</c:v>
                </c:pt>
                <c:pt idx="8">
                  <c:v>586.5</c:v>
                </c:pt>
              </c:numCache>
            </c:numRef>
          </c:xVal>
          <c:yVal>
            <c:numRef>
              <c:f>'Active 1'!$H$21:$H$920</c:f>
              <c:numCache>
                <c:formatCode>General</c:formatCode>
                <c:ptCount val="900"/>
                <c:pt idx="0" formatCode="0.00">
                  <c:v>9.9999997473787516E-5</c:v>
                </c:pt>
                <c:pt idx="1">
                  <c:v>6.3349999996717088E-2</c:v>
                </c:pt>
                <c:pt idx="2">
                  <c:v>6.3349999996717088E-2</c:v>
                </c:pt>
                <c:pt idx="3">
                  <c:v>6.1749999993480742E-2</c:v>
                </c:pt>
                <c:pt idx="4">
                  <c:v>6.1749999993480742E-2</c:v>
                </c:pt>
                <c:pt idx="5">
                  <c:v>5.7150000000547152E-2</c:v>
                </c:pt>
                <c:pt idx="6">
                  <c:v>5.7150000000547152E-2</c:v>
                </c:pt>
                <c:pt idx="7">
                  <c:v>5.1250000004074536E-2</c:v>
                </c:pt>
                <c:pt idx="8">
                  <c:v>2.6089999999385327E-2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D8-42F9-9B4B-D46DE8CB5AD4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1.6999999999999999E-3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1'!$F$21:$F$920</c:f>
              <c:numCache>
                <c:formatCode>General</c:formatCode>
                <c:ptCount val="900"/>
                <c:pt idx="0">
                  <c:v>0</c:v>
                </c:pt>
                <c:pt idx="1">
                  <c:v>1.5</c:v>
                </c:pt>
                <c:pt idx="2">
                  <c:v>1.5</c:v>
                </c:pt>
                <c:pt idx="3">
                  <c:v>4.5</c:v>
                </c:pt>
                <c:pt idx="4">
                  <c:v>4.5</c:v>
                </c:pt>
                <c:pt idx="5">
                  <c:v>33.5</c:v>
                </c:pt>
                <c:pt idx="6">
                  <c:v>33.5</c:v>
                </c:pt>
                <c:pt idx="7">
                  <c:v>33.5</c:v>
                </c:pt>
                <c:pt idx="8">
                  <c:v>586.5</c:v>
                </c:pt>
              </c:numCache>
            </c:numRef>
          </c:xVal>
          <c:yVal>
            <c:numRef>
              <c:f>'Active 1'!$I$21:$I$920</c:f>
              <c:numCache>
                <c:formatCode>General</c:formatCode>
                <c:ptCount val="9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D8-42F9-9B4B-D46DE8CB5AD4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1.6999999999999999E-3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1'!$F$21:$F$920</c:f>
              <c:numCache>
                <c:formatCode>General</c:formatCode>
                <c:ptCount val="900"/>
                <c:pt idx="0">
                  <c:v>0</c:v>
                </c:pt>
                <c:pt idx="1">
                  <c:v>1.5</c:v>
                </c:pt>
                <c:pt idx="2">
                  <c:v>1.5</c:v>
                </c:pt>
                <c:pt idx="3">
                  <c:v>4.5</c:v>
                </c:pt>
                <c:pt idx="4">
                  <c:v>4.5</c:v>
                </c:pt>
                <c:pt idx="5">
                  <c:v>33.5</c:v>
                </c:pt>
                <c:pt idx="6">
                  <c:v>33.5</c:v>
                </c:pt>
                <c:pt idx="7">
                  <c:v>33.5</c:v>
                </c:pt>
                <c:pt idx="8">
                  <c:v>586.5</c:v>
                </c:pt>
              </c:numCache>
            </c:numRef>
          </c:xVal>
          <c:yVal>
            <c:numRef>
              <c:f>'Active 1'!$J$21:$J$920</c:f>
              <c:numCache>
                <c:formatCode>General</c:formatCode>
                <c:ptCount val="9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D8-42F9-9B4B-D46DE8CB5AD4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0</c:v>
                </c:pt>
                <c:pt idx="1">
                  <c:v>1.5</c:v>
                </c:pt>
                <c:pt idx="2">
                  <c:v>1.5</c:v>
                </c:pt>
                <c:pt idx="3">
                  <c:v>4.5</c:v>
                </c:pt>
                <c:pt idx="4">
                  <c:v>4.5</c:v>
                </c:pt>
                <c:pt idx="5">
                  <c:v>33.5</c:v>
                </c:pt>
                <c:pt idx="6">
                  <c:v>33.5</c:v>
                </c:pt>
                <c:pt idx="7">
                  <c:v>33.5</c:v>
                </c:pt>
                <c:pt idx="8">
                  <c:v>586.5</c:v>
                </c:pt>
              </c:numCache>
            </c:numRef>
          </c:xVal>
          <c:yVal>
            <c:numRef>
              <c:f>'Active 1'!$K$21:$K$920</c:f>
              <c:numCache>
                <c:formatCode>General</c:formatCode>
                <c:ptCount val="9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AD8-42F9-9B4B-D46DE8CB5AD4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0</c:v>
                </c:pt>
                <c:pt idx="1">
                  <c:v>1.5</c:v>
                </c:pt>
                <c:pt idx="2">
                  <c:v>1.5</c:v>
                </c:pt>
                <c:pt idx="3">
                  <c:v>4.5</c:v>
                </c:pt>
                <c:pt idx="4">
                  <c:v>4.5</c:v>
                </c:pt>
                <c:pt idx="5">
                  <c:v>33.5</c:v>
                </c:pt>
                <c:pt idx="6">
                  <c:v>33.5</c:v>
                </c:pt>
                <c:pt idx="7">
                  <c:v>33.5</c:v>
                </c:pt>
                <c:pt idx="8">
                  <c:v>586.5</c:v>
                </c:pt>
              </c:numCache>
            </c:numRef>
          </c:xVal>
          <c:yVal>
            <c:numRef>
              <c:f>'Active 1'!$L$21:$L$920</c:f>
              <c:numCache>
                <c:formatCode>General</c:formatCode>
                <c:ptCount val="9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AD8-42F9-9B4B-D46DE8CB5AD4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0</c:v>
                </c:pt>
                <c:pt idx="1">
                  <c:v>1.5</c:v>
                </c:pt>
                <c:pt idx="2">
                  <c:v>1.5</c:v>
                </c:pt>
                <c:pt idx="3">
                  <c:v>4.5</c:v>
                </c:pt>
                <c:pt idx="4">
                  <c:v>4.5</c:v>
                </c:pt>
                <c:pt idx="5">
                  <c:v>33.5</c:v>
                </c:pt>
                <c:pt idx="6">
                  <c:v>33.5</c:v>
                </c:pt>
                <c:pt idx="7">
                  <c:v>33.5</c:v>
                </c:pt>
                <c:pt idx="8">
                  <c:v>586.5</c:v>
                </c:pt>
              </c:numCache>
            </c:numRef>
          </c:xVal>
          <c:yVal>
            <c:numRef>
              <c:f>'Active 1'!$M$21:$M$920</c:f>
              <c:numCache>
                <c:formatCode>General</c:formatCode>
                <c:ptCount val="9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AD8-42F9-9B4B-D46DE8CB5AD4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0</c:v>
                </c:pt>
                <c:pt idx="1">
                  <c:v>1.5</c:v>
                </c:pt>
                <c:pt idx="2">
                  <c:v>1.5</c:v>
                </c:pt>
                <c:pt idx="3">
                  <c:v>4.5</c:v>
                </c:pt>
                <c:pt idx="4">
                  <c:v>4.5</c:v>
                </c:pt>
                <c:pt idx="5">
                  <c:v>33.5</c:v>
                </c:pt>
                <c:pt idx="6">
                  <c:v>33.5</c:v>
                </c:pt>
                <c:pt idx="7">
                  <c:v>33.5</c:v>
                </c:pt>
                <c:pt idx="8">
                  <c:v>586.5</c:v>
                </c:pt>
              </c:numCache>
            </c:numRef>
          </c:xVal>
          <c:yVal>
            <c:numRef>
              <c:f>'Active 1'!$N$21:$N$920</c:f>
              <c:numCache>
                <c:formatCode>General</c:formatCode>
                <c:ptCount val="9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AD8-42F9-9B4B-D46DE8CB5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315136"/>
        <c:axId val="1"/>
      </c:scatterChart>
      <c:valAx>
        <c:axId val="513315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03225806451615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315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419354838709679"/>
          <c:y val="0.92097264437689974"/>
          <c:w val="0.35322580645161289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V1646 Aql - Prim. O-C Diagr.</a:t>
            </a:r>
          </a:p>
        </c:rich>
      </c:tx>
      <c:layout>
        <c:manualLayout>
          <c:xMode val="edge"/>
          <c:yMode val="edge"/>
          <c:x val="0.2765074947752113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634168126798494"/>
          <c:w val="0.77338955848569724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0</c:v>
                </c:pt>
                <c:pt idx="1">
                  <c:v>1.5</c:v>
                </c:pt>
                <c:pt idx="2">
                  <c:v>1.5</c:v>
                </c:pt>
                <c:pt idx="3">
                  <c:v>4.5</c:v>
                </c:pt>
                <c:pt idx="4">
                  <c:v>4.5</c:v>
                </c:pt>
                <c:pt idx="5">
                  <c:v>33.5</c:v>
                </c:pt>
                <c:pt idx="6">
                  <c:v>33.5</c:v>
                </c:pt>
                <c:pt idx="7">
                  <c:v>33.5</c:v>
                </c:pt>
                <c:pt idx="8">
                  <c:v>586.5</c:v>
                </c:pt>
              </c:numCache>
            </c:numRef>
          </c:xVal>
          <c:yVal>
            <c:numRef>
              <c:f>'Active 1'!$R$21:$R$920</c:f>
              <c:numCache>
                <c:formatCode>General</c:formatCode>
                <c:ptCount val="900"/>
                <c:pt idx="0" formatCode="0.00">
                  <c:v>9.9999997473787516E-5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78-4A53-8AC6-AD4B98138C30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0</c:v>
                </c:pt>
                <c:pt idx="1">
                  <c:v>1.5</c:v>
                </c:pt>
                <c:pt idx="2">
                  <c:v>1.5</c:v>
                </c:pt>
                <c:pt idx="3">
                  <c:v>4.5</c:v>
                </c:pt>
                <c:pt idx="4">
                  <c:v>4.5</c:v>
                </c:pt>
                <c:pt idx="5">
                  <c:v>33.5</c:v>
                </c:pt>
                <c:pt idx="6">
                  <c:v>33.5</c:v>
                </c:pt>
                <c:pt idx="7">
                  <c:v>33.5</c:v>
                </c:pt>
                <c:pt idx="8">
                  <c:v>586.5</c:v>
                </c:pt>
              </c:numCache>
            </c:numRef>
          </c:xVal>
          <c:yVal>
            <c:numRef>
              <c:f>'Active 1'!$O$21:$O$920</c:f>
              <c:numCache>
                <c:formatCode>General</c:formatCode>
                <c:ptCount val="900"/>
                <c:pt idx="0">
                  <c:v>6.0421576059625177E-2</c:v>
                </c:pt>
                <c:pt idx="1">
                  <c:v>6.033245029032893E-2</c:v>
                </c:pt>
                <c:pt idx="2">
                  <c:v>6.033245029032893E-2</c:v>
                </c:pt>
                <c:pt idx="3">
                  <c:v>6.0154198751736436E-2</c:v>
                </c:pt>
                <c:pt idx="4">
                  <c:v>6.0154198751736436E-2</c:v>
                </c:pt>
                <c:pt idx="5">
                  <c:v>5.8431100545342306E-2</c:v>
                </c:pt>
                <c:pt idx="6">
                  <c:v>5.8431100545342306E-2</c:v>
                </c:pt>
                <c:pt idx="7">
                  <c:v>5.8431100545342306E-2</c:v>
                </c:pt>
                <c:pt idx="8">
                  <c:v>2.5573400264792177E-2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78-4A53-8AC6-AD4B98138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948568"/>
        <c:axId val="1"/>
      </c:scatterChart>
      <c:valAx>
        <c:axId val="429948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22496876040182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9948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164284817828123"/>
          <c:y val="0.92073298764483702"/>
          <c:w val="0.3035345218022382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V1646 Aql - Sec. O-C Diagr.</a:t>
            </a:r>
          </a:p>
        </c:rich>
      </c:tx>
      <c:layout>
        <c:manualLayout>
          <c:xMode val="edge"/>
          <c:yMode val="edge"/>
          <c:x val="0.28571449997321763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26546881523918"/>
          <c:y val="0.1458966565349544"/>
          <c:w val="0.78571506867333851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0</c:v>
                </c:pt>
                <c:pt idx="1">
                  <c:v>1.5</c:v>
                </c:pt>
                <c:pt idx="2">
                  <c:v>1.5</c:v>
                </c:pt>
                <c:pt idx="3">
                  <c:v>4.5</c:v>
                </c:pt>
                <c:pt idx="4">
                  <c:v>4.5</c:v>
                </c:pt>
                <c:pt idx="5">
                  <c:v>33.5</c:v>
                </c:pt>
                <c:pt idx="6">
                  <c:v>33.5</c:v>
                </c:pt>
                <c:pt idx="7">
                  <c:v>33.5</c:v>
                </c:pt>
                <c:pt idx="8">
                  <c:v>586.5</c:v>
                </c:pt>
              </c:numCache>
            </c:numRef>
          </c:xVal>
          <c:yVal>
            <c:numRef>
              <c:f>'Active 1'!$S$21:$S$920</c:f>
              <c:numCache>
                <c:formatCode>General</c:formatCode>
                <c:ptCount val="900"/>
                <c:pt idx="1">
                  <c:v>6.3349999996717088E-2</c:v>
                </c:pt>
                <c:pt idx="2">
                  <c:v>6.3349999996717088E-2</c:v>
                </c:pt>
                <c:pt idx="3">
                  <c:v>6.1749999993480742E-2</c:v>
                </c:pt>
                <c:pt idx="4">
                  <c:v>6.1749999993480742E-2</c:v>
                </c:pt>
                <c:pt idx="5">
                  <c:v>5.7150000000547152E-2</c:v>
                </c:pt>
                <c:pt idx="6">
                  <c:v>5.7150000000547152E-2</c:v>
                </c:pt>
                <c:pt idx="7">
                  <c:v>5.1250000004074536E-2</c:v>
                </c:pt>
                <c:pt idx="8">
                  <c:v>2.6089999999385327E-2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F2-47A1-A70A-26C67E10D845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0</c:v>
                </c:pt>
                <c:pt idx="1">
                  <c:v>1.5</c:v>
                </c:pt>
                <c:pt idx="2">
                  <c:v>1.5</c:v>
                </c:pt>
                <c:pt idx="3">
                  <c:v>4.5</c:v>
                </c:pt>
                <c:pt idx="4">
                  <c:v>4.5</c:v>
                </c:pt>
                <c:pt idx="5">
                  <c:v>33.5</c:v>
                </c:pt>
                <c:pt idx="6">
                  <c:v>33.5</c:v>
                </c:pt>
                <c:pt idx="7">
                  <c:v>33.5</c:v>
                </c:pt>
                <c:pt idx="8">
                  <c:v>586.5</c:v>
                </c:pt>
              </c:numCache>
            </c:numRef>
          </c:xVal>
          <c:yVal>
            <c:numRef>
              <c:f>'Active 1'!$P$21:$P$920</c:f>
              <c:numCache>
                <c:formatCode>General</c:formatCode>
                <c:ptCount val="9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F2-47A1-A70A-26C67E10D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316216"/>
        <c:axId val="1"/>
      </c:scatterChart>
      <c:valAx>
        <c:axId val="513316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5310407627618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316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979634688521075"/>
          <c:y val="0.92097264437689974"/>
          <c:w val="0.33061267341582307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466724</xdr:colOff>
      <xdr:row>0</xdr:row>
      <xdr:rowOff>0</xdr:rowOff>
    </xdr:from>
    <xdr:to>
      <xdr:col>18</xdr:col>
      <xdr:colOff>628649</xdr:colOff>
      <xdr:row>18</xdr:row>
      <xdr:rowOff>47625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E88FA1AE-127A-A83B-76EC-4C3FD3B461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38100</xdr:rowOff>
    </xdr:from>
    <xdr:to>
      <xdr:col>13</xdr:col>
      <xdr:colOff>123825</xdr:colOff>
      <xdr:row>21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EFBA3B-0D60-9EF2-E18D-CB4FE63E6A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200024</xdr:colOff>
      <xdr:row>22</xdr:row>
      <xdr:rowOff>76200</xdr:rowOff>
    </xdr:from>
    <xdr:to>
      <xdr:col>13</xdr:col>
      <xdr:colOff>152399</xdr:colOff>
      <xdr:row>40</xdr:row>
      <xdr:rowOff>9525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C2C4B159-66D2-7BC1-F73A-C24A384FF6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5339" TargetMode="External"/><Relationship Id="rId7" Type="http://schemas.openxmlformats.org/officeDocument/2006/relationships/hyperlink" Target="http://www.konkoly.hu/cgi-bin/IBVS?5339" TargetMode="External"/><Relationship Id="rId2" Type="http://schemas.openxmlformats.org/officeDocument/2006/relationships/hyperlink" Target="http://www.bav-astro.de/sfs/BAVM_link.php?BAVMnr=144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144" TargetMode="External"/><Relationship Id="rId5" Type="http://schemas.openxmlformats.org/officeDocument/2006/relationships/hyperlink" Target="http://www.konkoly.hu/cgi-bin/IBVS?5339" TargetMode="External"/><Relationship Id="rId4" Type="http://schemas.openxmlformats.org/officeDocument/2006/relationships/hyperlink" Target="http://www.konkoly.hu/cgi-bin/IBVS?53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9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0.42578125" customWidth="1"/>
    <col min="4" max="4" width="8.28515625" customWidth="1"/>
    <col min="5" max="5" width="9.42578125" customWidth="1"/>
    <col min="6" max="6" width="16.42578125" customWidth="1"/>
    <col min="7" max="7" width="9.425781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41</v>
      </c>
    </row>
    <row r="2" spans="1:6" x14ac:dyDescent="0.2">
      <c r="A2" t="s">
        <v>16</v>
      </c>
      <c r="B2" t="s">
        <v>42</v>
      </c>
      <c r="C2" s="10"/>
      <c r="D2" s="10"/>
    </row>
    <row r="3" spans="1:6" ht="13.5" thickBot="1" x14ac:dyDescent="0.25"/>
    <row r="4" spans="1:6" ht="14.25" thickTop="1" thickBot="1" x14ac:dyDescent="0.25">
      <c r="A4" s="6" t="s">
        <v>0</v>
      </c>
      <c r="C4" s="32" t="s">
        <v>43</v>
      </c>
      <c r="D4" s="33" t="s">
        <v>43</v>
      </c>
    </row>
    <row r="5" spans="1:6" ht="13.5" thickTop="1" x14ac:dyDescent="0.2">
      <c r="A5" s="25" t="s">
        <v>33</v>
      </c>
      <c r="B5" s="19"/>
      <c r="C5" s="26">
        <v>-9.5</v>
      </c>
      <c r="D5" s="19" t="s">
        <v>34</v>
      </c>
    </row>
    <row r="6" spans="1:6" x14ac:dyDescent="0.2">
      <c r="A6" s="6" t="s">
        <v>1</v>
      </c>
    </row>
    <row r="7" spans="1:6" x14ac:dyDescent="0.2">
      <c r="A7" t="s">
        <v>2</v>
      </c>
      <c r="C7" s="12">
        <v>52137.544000000002</v>
      </c>
      <c r="D7" s="16" t="s">
        <v>44</v>
      </c>
    </row>
    <row r="8" spans="1:6" x14ac:dyDescent="0.2">
      <c r="A8" t="s">
        <v>3</v>
      </c>
      <c r="C8" s="12">
        <v>9.2784999999999993</v>
      </c>
      <c r="D8" s="16" t="s">
        <v>44</v>
      </c>
    </row>
    <row r="9" spans="1:6" x14ac:dyDescent="0.2">
      <c r="A9" s="17" t="s">
        <v>28</v>
      </c>
      <c r="B9" s="17"/>
      <c r="C9" s="18">
        <v>22</v>
      </c>
      <c r="D9" s="18" t="str">
        <f>"F"&amp;C9</f>
        <v>F22</v>
      </c>
      <c r="E9" t="str">
        <f>"G"&amp;C9</f>
        <v>G22</v>
      </c>
    </row>
    <row r="10" spans="1:6" ht="13.5" thickBot="1" x14ac:dyDescent="0.25">
      <c r="A10" s="19"/>
      <c r="B10" s="19"/>
      <c r="C10" s="5" t="s">
        <v>18</v>
      </c>
      <c r="D10" s="5" t="s">
        <v>19</v>
      </c>
    </row>
    <row r="11" spans="1:6" x14ac:dyDescent="0.2">
      <c r="A11" s="19" t="s">
        <v>13</v>
      </c>
      <c r="B11" s="19"/>
      <c r="C11" s="20">
        <f ca="1">INTERCEPT(INDIRECT($E$9):G$934,INDIRECT($D$9):$F$934)</f>
        <v>6.0421576059625177E-2</v>
      </c>
      <c r="D11" s="20" t="e">
        <f ca="1">INTERCEPT(INDIRECT(D14):S$934,INDIRECT(D13):$F$934)</f>
        <v>#REF!</v>
      </c>
      <c r="E11" s="17" t="s">
        <v>36</v>
      </c>
      <c r="F11">
        <v>1</v>
      </c>
    </row>
    <row r="12" spans="1:6" x14ac:dyDescent="0.2">
      <c r="A12" s="19" t="s">
        <v>14</v>
      </c>
      <c r="B12" s="19"/>
      <c r="C12" s="20">
        <f ca="1">SLOPE(INDIRECT($E$9):G$934,INDIRECT($D$9):$F$934)</f>
        <v>-5.9417179530832058E-5</v>
      </c>
      <c r="D12" s="20" t="e">
        <f ca="1">SLOPE(INDIRECT(D14):S$934,INDIRECT(D13):$F$934)</f>
        <v>#REF!</v>
      </c>
      <c r="E12" s="17" t="s">
        <v>37</v>
      </c>
      <c r="F12" s="27">
        <f ca="1">NOW()+15018.5+$C$5/24</f>
        <v>60320.75023356481</v>
      </c>
    </row>
    <row r="13" spans="1:6" x14ac:dyDescent="0.2">
      <c r="A13" s="17" t="s">
        <v>29</v>
      </c>
      <c r="B13" s="17"/>
      <c r="C13" s="18" t="str">
        <f>"F"&amp;C9</f>
        <v>F22</v>
      </c>
      <c r="D13" s="18" t="str">
        <f>"F"&amp;D9</f>
        <v>FF22</v>
      </c>
      <c r="E13" s="17" t="s">
        <v>38</v>
      </c>
      <c r="F13" s="27">
        <f ca="1">ROUND(2*(F12-$C$7)/$C$8,0)/2+F11</f>
        <v>883</v>
      </c>
    </row>
    <row r="14" spans="1:6" x14ac:dyDescent="0.2">
      <c r="A14" s="17" t="s">
        <v>30</v>
      </c>
      <c r="B14" s="17"/>
      <c r="C14" s="18" t="str">
        <f>"R"&amp;C9</f>
        <v>R22</v>
      </c>
      <c r="D14" s="18" t="str">
        <f>"S"&amp;D9</f>
        <v>SF22</v>
      </c>
      <c r="E14" s="17" t="s">
        <v>39</v>
      </c>
      <c r="F14" s="28">
        <f ca="1">ROUND(2*(F12-$C$15)/$C$16,0)/2+F11</f>
        <v>297</v>
      </c>
    </row>
    <row r="15" spans="1:6" x14ac:dyDescent="0.2">
      <c r="A15" s="21" t="s">
        <v>15</v>
      </c>
      <c r="B15" s="19"/>
      <c r="C15" s="22">
        <f ca="1">($C7+C11)+($C8+C12)*INT(MAX($F21:$F3532))</f>
        <v>57574.77060310886</v>
      </c>
      <c r="D15" s="22" t="e">
        <f ca="1">($C7+D11)+($C8+D12)*INT(MAX($F21:$F3532))</f>
        <v>#REF!</v>
      </c>
      <c r="E15" s="17" t="s">
        <v>40</v>
      </c>
      <c r="F15" s="29">
        <f ca="1">+$C$15+$C$16*F14-15018.5-$C$5/24</f>
        <v>45312.363289539877</v>
      </c>
    </row>
    <row r="16" spans="1:6" x14ac:dyDescent="0.2">
      <c r="A16" s="23" t="s">
        <v>4</v>
      </c>
      <c r="B16" s="19"/>
      <c r="C16" s="24">
        <f ca="1">+$C8+C12</f>
        <v>9.278440582820469</v>
      </c>
      <c r="D16" s="20" t="e">
        <f ca="1">+$C8+D12</f>
        <v>#REF!</v>
      </c>
      <c r="E16" s="30"/>
      <c r="F16" s="30" t="s">
        <v>35</v>
      </c>
    </row>
    <row r="17" spans="1:19" ht="13.5" thickBot="1" x14ac:dyDescent="0.25">
      <c r="A17" s="16" t="s">
        <v>27</v>
      </c>
      <c r="C17">
        <f>COUNT(C21:C1246)</f>
        <v>9</v>
      </c>
    </row>
    <row r="18" spans="1:19" ht="14.25" thickTop="1" thickBot="1" x14ac:dyDescent="0.25">
      <c r="A18" s="6" t="s">
        <v>21</v>
      </c>
      <c r="C18" s="3">
        <f ca="1">+C15</f>
        <v>57574.77060310886</v>
      </c>
      <c r="D18" s="4">
        <f ca="1">+C16</f>
        <v>9.278440582820469</v>
      </c>
      <c r="E18" s="31">
        <f>R19</f>
        <v>1</v>
      </c>
    </row>
    <row r="19" spans="1:19" ht="14.25" thickTop="1" thickBot="1" x14ac:dyDescent="0.25">
      <c r="A19" s="6" t="s">
        <v>22</v>
      </c>
      <c r="C19" s="3" t="e">
        <f ca="1">+D15</f>
        <v>#REF!</v>
      </c>
      <c r="D19" s="4" t="e">
        <f ca="1">+D16</f>
        <v>#REF!</v>
      </c>
      <c r="E19" s="31">
        <f>S19</f>
        <v>8</v>
      </c>
      <c r="R19">
        <f>COUNT(R21:R321)</f>
        <v>1</v>
      </c>
      <c r="S19">
        <f>COUNT(S21:S321)</f>
        <v>8</v>
      </c>
    </row>
    <row r="20" spans="1:19" ht="14.25" thickTop="1" thickBot="1" x14ac:dyDescent="0.25">
      <c r="A20" s="5" t="s">
        <v>5</v>
      </c>
      <c r="B20" s="5" t="s">
        <v>6</v>
      </c>
      <c r="C20" s="5" t="s">
        <v>7</v>
      </c>
      <c r="D20" s="5" t="s">
        <v>11</v>
      </c>
      <c r="E20" s="5" t="s">
        <v>8</v>
      </c>
      <c r="F20" s="5" t="s">
        <v>9</v>
      </c>
      <c r="G20" s="5" t="s">
        <v>10</v>
      </c>
      <c r="H20" s="8" t="s">
        <v>48</v>
      </c>
      <c r="I20" s="8" t="s">
        <v>31</v>
      </c>
      <c r="J20" s="8" t="s">
        <v>32</v>
      </c>
      <c r="K20" s="8" t="s">
        <v>25</v>
      </c>
      <c r="L20" s="8" t="s">
        <v>26</v>
      </c>
      <c r="M20" s="8" t="s">
        <v>17</v>
      </c>
      <c r="N20" s="8" t="s">
        <v>20</v>
      </c>
      <c r="O20" s="8" t="s">
        <v>23</v>
      </c>
      <c r="P20" s="7" t="s">
        <v>24</v>
      </c>
      <c r="Q20" s="5" t="s">
        <v>12</v>
      </c>
      <c r="R20" s="9" t="s">
        <v>18</v>
      </c>
      <c r="S20" s="9" t="s">
        <v>19</v>
      </c>
    </row>
    <row r="21" spans="1:19" x14ac:dyDescent="0.2">
      <c r="A21" s="34" t="s">
        <v>45</v>
      </c>
      <c r="B21" s="35" t="s">
        <v>46</v>
      </c>
      <c r="C21" s="34">
        <v>52137.544099999999</v>
      </c>
      <c r="D21" s="34">
        <v>1.6999999999999999E-3</v>
      </c>
      <c r="E21" s="53">
        <f t="shared" ref="E21:E27" si="0">+(C21-C$7)/C$8</f>
        <v>1.0777603866334809E-5</v>
      </c>
      <c r="F21">
        <f>ROUND(2*E21,0)/2</f>
        <v>0</v>
      </c>
      <c r="G21" s="53">
        <f>+C21-(C$7+F21*C$8)</f>
        <v>9.9999997473787516E-5</v>
      </c>
      <c r="H21" s="53">
        <f>+G21</f>
        <v>9.9999997473787516E-5</v>
      </c>
      <c r="I21" s="53"/>
      <c r="J21" s="53"/>
      <c r="K21" s="53"/>
      <c r="L21" s="53"/>
      <c r="M21" s="53"/>
      <c r="N21" s="53"/>
      <c r="O21">
        <f ca="1">+C$11+C$12*$F21</f>
        <v>6.0421576059625177E-2</v>
      </c>
      <c r="Q21" s="2">
        <f>+C21-15018.5</f>
        <v>37119.044099999999</v>
      </c>
      <c r="R21" s="53">
        <f>G21</f>
        <v>9.9999997473787516E-5</v>
      </c>
    </row>
    <row r="22" spans="1:19" x14ac:dyDescent="0.2">
      <c r="A22" s="34" t="s">
        <v>45</v>
      </c>
      <c r="B22" s="35" t="s">
        <v>47</v>
      </c>
      <c r="C22" s="34">
        <v>52151.525099999999</v>
      </c>
      <c r="D22" s="34">
        <v>1.1000000000000001E-3</v>
      </c>
      <c r="E22">
        <f t="shared" si="0"/>
        <v>1.5068276122215059</v>
      </c>
      <c r="F22">
        <f t="shared" ref="F22:F29" si="1">ROUND(2*E22,0)/2</f>
        <v>1.5</v>
      </c>
      <c r="G22">
        <f t="shared" ref="G22:G27" si="2">+C22-(C$7+F22*C$8)</f>
        <v>6.3349999996717088E-2</v>
      </c>
      <c r="H22">
        <f t="shared" ref="H22:H29" si="3">+G22</f>
        <v>6.3349999996717088E-2</v>
      </c>
      <c r="O22">
        <f t="shared" ref="O22:O27" ca="1" si="4">+C$11+C$12*$F22</f>
        <v>6.033245029032893E-2</v>
      </c>
      <c r="Q22" s="2">
        <f t="shared" ref="Q22:Q27" si="5">+C22-15018.5</f>
        <v>37133.025099999999</v>
      </c>
      <c r="S22">
        <f t="shared" ref="S22:S27" si="6">G22</f>
        <v>6.3349999996717088E-2</v>
      </c>
    </row>
    <row r="23" spans="1:19" x14ac:dyDescent="0.2">
      <c r="A23" s="34" t="s">
        <v>45</v>
      </c>
      <c r="B23" s="35" t="s">
        <v>47</v>
      </c>
      <c r="C23" s="34">
        <v>52151.525099999999</v>
      </c>
      <c r="D23" s="34">
        <v>1.1000000000000001E-3</v>
      </c>
      <c r="E23">
        <f t="shared" si="0"/>
        <v>1.5068276122215059</v>
      </c>
      <c r="F23">
        <f t="shared" si="1"/>
        <v>1.5</v>
      </c>
      <c r="G23">
        <f t="shared" si="2"/>
        <v>6.3349999996717088E-2</v>
      </c>
      <c r="H23">
        <f t="shared" si="3"/>
        <v>6.3349999996717088E-2</v>
      </c>
      <c r="O23">
        <f t="shared" ca="1" si="4"/>
        <v>6.033245029032893E-2</v>
      </c>
      <c r="Q23" s="2">
        <f t="shared" si="5"/>
        <v>37133.025099999999</v>
      </c>
      <c r="S23">
        <f t="shared" si="6"/>
        <v>6.3349999996717088E-2</v>
      </c>
    </row>
    <row r="24" spans="1:19" x14ac:dyDescent="0.2">
      <c r="A24" s="34" t="s">
        <v>45</v>
      </c>
      <c r="B24" s="35" t="s">
        <v>47</v>
      </c>
      <c r="C24" s="34">
        <v>52179.358999999997</v>
      </c>
      <c r="D24" s="34">
        <v>6.9999999999999999E-4</v>
      </c>
      <c r="E24">
        <f t="shared" si="0"/>
        <v>4.5066551705550522</v>
      </c>
      <c r="F24">
        <f t="shared" si="1"/>
        <v>4.5</v>
      </c>
      <c r="G24">
        <f t="shared" si="2"/>
        <v>6.1749999993480742E-2</v>
      </c>
      <c r="H24">
        <f t="shared" si="3"/>
        <v>6.1749999993480742E-2</v>
      </c>
      <c r="O24">
        <f t="shared" ca="1" si="4"/>
        <v>6.0154198751736436E-2</v>
      </c>
      <c r="Q24" s="2">
        <f t="shared" si="5"/>
        <v>37160.858999999997</v>
      </c>
      <c r="S24">
        <f t="shared" si="6"/>
        <v>6.1749999993480742E-2</v>
      </c>
    </row>
    <row r="25" spans="1:19" x14ac:dyDescent="0.2">
      <c r="A25" s="34" t="s">
        <v>45</v>
      </c>
      <c r="B25" s="35" t="s">
        <v>47</v>
      </c>
      <c r="C25" s="34">
        <v>52179.358999999997</v>
      </c>
      <c r="D25" s="34">
        <v>6.9999999999999999E-4</v>
      </c>
      <c r="E25">
        <f t="shared" si="0"/>
        <v>4.5066551705550522</v>
      </c>
      <c r="F25">
        <f t="shared" si="1"/>
        <v>4.5</v>
      </c>
      <c r="G25">
        <f t="shared" si="2"/>
        <v>6.1749999993480742E-2</v>
      </c>
      <c r="H25">
        <f t="shared" si="3"/>
        <v>6.1749999993480742E-2</v>
      </c>
      <c r="O25">
        <f t="shared" ca="1" si="4"/>
        <v>6.0154198751736436E-2</v>
      </c>
      <c r="Q25" s="2">
        <f t="shared" si="5"/>
        <v>37160.858999999997</v>
      </c>
      <c r="S25">
        <f t="shared" si="6"/>
        <v>6.1749999993480742E-2</v>
      </c>
    </row>
    <row r="26" spans="1:19" x14ac:dyDescent="0.2">
      <c r="A26" s="34" t="s">
        <v>45</v>
      </c>
      <c r="B26" s="35" t="s">
        <v>47</v>
      </c>
      <c r="C26" s="34">
        <v>52448.430899999999</v>
      </c>
      <c r="D26" s="34">
        <v>2.8999999999999998E-3</v>
      </c>
      <c r="E26">
        <f t="shared" si="0"/>
        <v>33.506159400764965</v>
      </c>
      <c r="F26">
        <f t="shared" si="1"/>
        <v>33.5</v>
      </c>
      <c r="G26">
        <f t="shared" si="2"/>
        <v>5.7150000000547152E-2</v>
      </c>
      <c r="H26">
        <f t="shared" si="3"/>
        <v>5.7150000000547152E-2</v>
      </c>
      <c r="O26">
        <f t="shared" ca="1" si="4"/>
        <v>5.8431100545342306E-2</v>
      </c>
      <c r="Q26" s="2">
        <f t="shared" si="5"/>
        <v>37429.930899999999</v>
      </c>
      <c r="S26">
        <f t="shared" si="6"/>
        <v>5.7150000000547152E-2</v>
      </c>
    </row>
    <row r="27" spans="1:19" x14ac:dyDescent="0.2">
      <c r="A27" s="34" t="s">
        <v>45</v>
      </c>
      <c r="B27" s="35" t="s">
        <v>47</v>
      </c>
      <c r="C27" s="34">
        <v>52448.430899999999</v>
      </c>
      <c r="D27" s="34">
        <v>2.8999999999999998E-3</v>
      </c>
      <c r="E27">
        <f t="shared" si="0"/>
        <v>33.506159400764965</v>
      </c>
      <c r="F27">
        <f t="shared" si="1"/>
        <v>33.5</v>
      </c>
      <c r="G27">
        <f t="shared" si="2"/>
        <v>5.7150000000547152E-2</v>
      </c>
      <c r="H27">
        <f t="shared" si="3"/>
        <v>5.7150000000547152E-2</v>
      </c>
      <c r="O27">
        <f t="shared" ca="1" si="4"/>
        <v>5.8431100545342306E-2</v>
      </c>
      <c r="Q27" s="2">
        <f t="shared" si="5"/>
        <v>37429.930899999999</v>
      </c>
      <c r="S27">
        <f t="shared" si="6"/>
        <v>5.7150000000547152E-2</v>
      </c>
    </row>
    <row r="28" spans="1:19" x14ac:dyDescent="0.2">
      <c r="A28" s="49" t="s">
        <v>65</v>
      </c>
      <c r="B28" s="15" t="s">
        <v>47</v>
      </c>
      <c r="C28" s="14">
        <v>52448.425000000003</v>
      </c>
      <c r="D28" s="14" t="s">
        <v>59</v>
      </c>
      <c r="E28">
        <f>+(C28-C$7)/C$8</f>
        <v>33.505523522121166</v>
      </c>
      <c r="F28">
        <f t="shared" si="1"/>
        <v>33.5</v>
      </c>
      <c r="G28">
        <f>+C28-(C$7+F28*C$8)</f>
        <v>5.1250000004074536E-2</v>
      </c>
      <c r="H28">
        <f t="shared" si="3"/>
        <v>5.1250000004074536E-2</v>
      </c>
      <c r="O28">
        <f ca="1">+C$11+C$12*$F28</f>
        <v>5.8431100545342306E-2</v>
      </c>
      <c r="Q28" s="2">
        <f>+C28-15018.5</f>
        <v>37429.925000000003</v>
      </c>
      <c r="S28">
        <f>G28</f>
        <v>5.1250000004074536E-2</v>
      </c>
    </row>
    <row r="29" spans="1:19" x14ac:dyDescent="0.2">
      <c r="A29" s="50" t="s">
        <v>83</v>
      </c>
      <c r="B29" s="51" t="s">
        <v>47</v>
      </c>
      <c r="C29" s="52">
        <v>57579.410340000002</v>
      </c>
      <c r="D29" s="52">
        <v>8.0000000000000004E-4</v>
      </c>
      <c r="E29">
        <f>+(C29-C$7)/C$8</f>
        <v>586.50281187691985</v>
      </c>
      <c r="F29">
        <f t="shared" si="1"/>
        <v>586.5</v>
      </c>
      <c r="G29">
        <f>+C29-(C$7+F29*C$8)</f>
        <v>2.6089999999385327E-2</v>
      </c>
      <c r="H29">
        <f t="shared" si="3"/>
        <v>2.6089999999385327E-2</v>
      </c>
      <c r="O29">
        <f ca="1">+C$11+C$12*$F29</f>
        <v>2.5573400264792177E-2</v>
      </c>
      <c r="Q29" s="2">
        <f>+C29-15018.5</f>
        <v>42560.910340000002</v>
      </c>
      <c r="S29">
        <f>G29</f>
        <v>2.6089999999385327E-2</v>
      </c>
    </row>
    <row r="30" spans="1:19" x14ac:dyDescent="0.2">
      <c r="A30" s="13"/>
      <c r="B30" s="15"/>
      <c r="C30" s="11"/>
      <c r="D30" s="11"/>
      <c r="Q30" s="2"/>
    </row>
    <row r="31" spans="1:19" x14ac:dyDescent="0.2">
      <c r="A31" s="13"/>
      <c r="B31" s="15"/>
      <c r="C31" s="11"/>
      <c r="D31" s="11"/>
      <c r="Q31" s="2"/>
    </row>
    <row r="32" spans="1:19" x14ac:dyDescent="0.2">
      <c r="A32" s="13"/>
      <c r="B32" s="15"/>
      <c r="C32" s="11"/>
      <c r="D32" s="11"/>
      <c r="Q32" s="2"/>
    </row>
    <row r="33" spans="1:17" x14ac:dyDescent="0.2">
      <c r="A33" s="13"/>
      <c r="B33" s="15"/>
      <c r="C33" s="11"/>
      <c r="D33" s="11"/>
      <c r="Q33" s="2"/>
    </row>
    <row r="34" spans="1:17" x14ac:dyDescent="0.2">
      <c r="A34" s="13"/>
      <c r="B34" s="15"/>
      <c r="C34" s="11"/>
      <c r="D34" s="11"/>
      <c r="Q34" s="2"/>
    </row>
    <row r="35" spans="1:17" x14ac:dyDescent="0.2">
      <c r="A35" s="13"/>
      <c r="B35" s="15"/>
      <c r="C35" s="11"/>
      <c r="D35" s="11"/>
    </row>
    <row r="36" spans="1:17" x14ac:dyDescent="0.2">
      <c r="A36" s="13"/>
      <c r="B36" s="15"/>
      <c r="C36" s="11"/>
      <c r="D36" s="11"/>
    </row>
    <row r="37" spans="1:17" x14ac:dyDescent="0.2">
      <c r="A37" s="13"/>
      <c r="B37" s="15"/>
      <c r="C37" s="11"/>
      <c r="D37" s="11"/>
    </row>
    <row r="38" spans="1:17" x14ac:dyDescent="0.2">
      <c r="A38" s="13"/>
      <c r="B38" s="15"/>
      <c r="C38" s="11"/>
      <c r="D38" s="11"/>
    </row>
    <row r="39" spans="1:17" x14ac:dyDescent="0.2">
      <c r="A39" s="13"/>
      <c r="B39" s="15"/>
      <c r="C39" s="11"/>
      <c r="D39" s="11"/>
    </row>
    <row r="40" spans="1:17" x14ac:dyDescent="0.2">
      <c r="A40" s="13"/>
      <c r="B40" s="15"/>
      <c r="C40" s="11"/>
      <c r="D40" s="11"/>
    </row>
    <row r="41" spans="1:17" x14ac:dyDescent="0.2">
      <c r="A41" s="13"/>
      <c r="B41" s="15"/>
      <c r="C41" s="11"/>
      <c r="D41" s="11"/>
    </row>
    <row r="42" spans="1:17" x14ac:dyDescent="0.2">
      <c r="A42" s="13"/>
      <c r="B42" s="15"/>
      <c r="C42" s="11"/>
      <c r="D42" s="11"/>
    </row>
    <row r="43" spans="1:17" x14ac:dyDescent="0.2">
      <c r="A43" s="13"/>
      <c r="B43" s="15"/>
      <c r="C43" s="11"/>
      <c r="D43" s="11"/>
    </row>
    <row r="44" spans="1:17" x14ac:dyDescent="0.2">
      <c r="A44" s="13"/>
      <c r="B44" s="15"/>
      <c r="C44" s="11"/>
      <c r="D44" s="11"/>
    </row>
    <row r="45" spans="1:17" x14ac:dyDescent="0.2">
      <c r="A45" s="13"/>
      <c r="B45" s="15"/>
      <c r="C45" s="11"/>
      <c r="D45" s="11"/>
    </row>
    <row r="46" spans="1:17" x14ac:dyDescent="0.2">
      <c r="B46" s="10"/>
    </row>
    <row r="47" spans="1:17" x14ac:dyDescent="0.2">
      <c r="B47" s="10"/>
    </row>
    <row r="48" spans="1:17" x14ac:dyDescent="0.2">
      <c r="B48" s="10"/>
    </row>
    <row r="49" spans="2:2" x14ac:dyDescent="0.2">
      <c r="B49" s="10"/>
    </row>
  </sheetData>
  <phoneticPr fontId="7" type="noConversion"/>
  <hyperlinks>
    <hyperlink ref="H3363" r:id="rId1" display="http://vsolj.cetus-net.org/bulletin.html"/>
  </hyperlinks>
  <pageMargins left="0.75" right="0.75" top="1" bottom="1" header="0.5" footer="0.5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7"/>
  <sheetViews>
    <sheetView workbookViewId="0">
      <selection activeCell="A15" sqref="A15:D16"/>
    </sheetView>
  </sheetViews>
  <sheetFormatPr defaultRowHeight="12.75" x14ac:dyDescent="0.2"/>
  <cols>
    <col min="1" max="1" width="19.7109375" style="12" customWidth="1"/>
    <col min="2" max="2" width="4.42578125" style="19" customWidth="1"/>
    <col min="3" max="3" width="12.7109375" style="12" customWidth="1"/>
    <col min="4" max="4" width="5.42578125" style="19" customWidth="1"/>
    <col min="5" max="5" width="14.85546875" style="19" customWidth="1"/>
    <col min="6" max="6" width="9.140625" style="19"/>
    <col min="7" max="7" width="12" style="19" customWidth="1"/>
    <col min="8" max="8" width="14.140625" style="12" customWidth="1"/>
    <col min="9" max="9" width="22.5703125" style="19" customWidth="1"/>
    <col min="10" max="10" width="25.140625" style="19" customWidth="1"/>
    <col min="11" max="11" width="15.7109375" style="19" customWidth="1"/>
    <col min="12" max="12" width="14.140625" style="19" customWidth="1"/>
    <col min="13" max="13" width="9.5703125" style="19" customWidth="1"/>
    <col min="14" max="14" width="14.140625" style="19" customWidth="1"/>
    <col min="15" max="15" width="23.42578125" style="19" customWidth="1"/>
    <col min="16" max="16" width="16.5703125" style="19" customWidth="1"/>
    <col min="17" max="17" width="41" style="19" customWidth="1"/>
    <col min="18" max="16384" width="9.140625" style="19"/>
  </cols>
  <sheetData>
    <row r="1" spans="1:16" ht="15.75" x14ac:dyDescent="0.25">
      <c r="A1" s="36" t="s">
        <v>49</v>
      </c>
      <c r="I1" s="37" t="s">
        <v>50</v>
      </c>
      <c r="J1" s="38" t="s">
        <v>51</v>
      </c>
    </row>
    <row r="2" spans="1:16" x14ac:dyDescent="0.2">
      <c r="I2" s="39" t="s">
        <v>52</v>
      </c>
      <c r="J2" s="40" t="s">
        <v>53</v>
      </c>
    </row>
    <row r="3" spans="1:16" x14ac:dyDescent="0.2">
      <c r="A3" s="41" t="s">
        <v>54</v>
      </c>
      <c r="I3" s="39" t="s">
        <v>55</v>
      </c>
      <c r="J3" s="40" t="s">
        <v>56</v>
      </c>
    </row>
    <row r="4" spans="1:16" x14ac:dyDescent="0.2">
      <c r="I4" s="39" t="s">
        <v>57</v>
      </c>
      <c r="J4" s="40" t="s">
        <v>56</v>
      </c>
    </row>
    <row r="5" spans="1:16" ht="13.5" thickBot="1" x14ac:dyDescent="0.25">
      <c r="I5" s="42" t="s">
        <v>58</v>
      </c>
      <c r="J5" s="43" t="s">
        <v>59</v>
      </c>
    </row>
    <row r="10" spans="1:16" ht="13.5" thickBot="1" x14ac:dyDescent="0.25"/>
    <row r="11" spans="1:16" ht="12.75" customHeight="1" thickBot="1" x14ac:dyDescent="0.25">
      <c r="A11" s="12" t="str">
        <f t="shared" ref="A11:A16" si="0">P11</f>
        <v>IBVS 5339 </v>
      </c>
      <c r="B11" s="10" t="str">
        <f t="shared" ref="B11:B16" si="1">IF(H11=INT(H11),"I","II")</f>
        <v>I</v>
      </c>
      <c r="C11" s="12">
        <f t="shared" ref="C11:C16" si="2">1*G11</f>
        <v>52137.544099999999</v>
      </c>
      <c r="D11" s="19" t="str">
        <f t="shared" ref="D11:D16" si="3">VLOOKUP(F11,I$1:J$5,2,FALSE)</f>
        <v>vis</v>
      </c>
      <c r="E11" s="44">
        <f>VLOOKUP(C11,'Active 1'!C$21:E$972,3,FALSE)</f>
        <v>1.0777603866334809E-5</v>
      </c>
      <c r="F11" s="10" t="s">
        <v>58</v>
      </c>
      <c r="G11" s="19" t="str">
        <f t="shared" ref="G11:G16" si="4">MID(I11,3,LEN(I11)-3)</f>
        <v>52137.5441</v>
      </c>
      <c r="H11" s="12">
        <f t="shared" ref="H11:H16" si="5">1*K11</f>
        <v>-33</v>
      </c>
      <c r="I11" s="45" t="s">
        <v>66</v>
      </c>
      <c r="J11" s="46" t="s">
        <v>67</v>
      </c>
      <c r="K11" s="45">
        <v>-33</v>
      </c>
      <c r="L11" s="45" t="s">
        <v>68</v>
      </c>
      <c r="M11" s="46" t="s">
        <v>63</v>
      </c>
      <c r="N11" s="46" t="s">
        <v>69</v>
      </c>
      <c r="O11" s="47" t="s">
        <v>70</v>
      </c>
      <c r="P11" s="48" t="s">
        <v>71</v>
      </c>
    </row>
    <row r="12" spans="1:16" ht="12.75" customHeight="1" thickBot="1" x14ac:dyDescent="0.25">
      <c r="A12" s="12" t="str">
        <f t="shared" si="0"/>
        <v>IBVS 5339 </v>
      </c>
      <c r="B12" s="10" t="str">
        <f t="shared" si="1"/>
        <v>II</v>
      </c>
      <c r="C12" s="12">
        <f t="shared" si="2"/>
        <v>52151.525099999999</v>
      </c>
      <c r="D12" s="19" t="str">
        <f t="shared" si="3"/>
        <v>vis</v>
      </c>
      <c r="E12" s="44">
        <f>VLOOKUP(C12,'Active 1'!C$21:E$972,3,FALSE)</f>
        <v>1.5068276122215059</v>
      </c>
      <c r="F12" s="10" t="s">
        <v>58</v>
      </c>
      <c r="G12" s="19" t="str">
        <f t="shared" si="4"/>
        <v>52151.5251</v>
      </c>
      <c r="H12" s="12">
        <f t="shared" si="5"/>
        <v>-31.5</v>
      </c>
      <c r="I12" s="45" t="s">
        <v>72</v>
      </c>
      <c r="J12" s="46" t="s">
        <v>73</v>
      </c>
      <c r="K12" s="45">
        <v>-31.5</v>
      </c>
      <c r="L12" s="45" t="s">
        <v>74</v>
      </c>
      <c r="M12" s="46" t="s">
        <v>63</v>
      </c>
      <c r="N12" s="46" t="s">
        <v>69</v>
      </c>
      <c r="O12" s="47" t="s">
        <v>70</v>
      </c>
      <c r="P12" s="48" t="s">
        <v>71</v>
      </c>
    </row>
    <row r="13" spans="1:16" ht="12.75" customHeight="1" thickBot="1" x14ac:dyDescent="0.25">
      <c r="A13" s="12" t="str">
        <f t="shared" si="0"/>
        <v>IBVS 5339 </v>
      </c>
      <c r="B13" s="10" t="str">
        <f t="shared" si="1"/>
        <v>II</v>
      </c>
      <c r="C13" s="12">
        <f t="shared" si="2"/>
        <v>52179.358999999997</v>
      </c>
      <c r="D13" s="19" t="str">
        <f t="shared" si="3"/>
        <v>vis</v>
      </c>
      <c r="E13" s="44">
        <f>VLOOKUP(C13,'Active 1'!C$21:E$972,3,FALSE)</f>
        <v>4.5066551705550522</v>
      </c>
      <c r="F13" s="10" t="s">
        <v>58</v>
      </c>
      <c r="G13" s="19" t="str">
        <f t="shared" si="4"/>
        <v>52179.3590</v>
      </c>
      <c r="H13" s="12">
        <f t="shared" si="5"/>
        <v>-28.5</v>
      </c>
      <c r="I13" s="45" t="s">
        <v>75</v>
      </c>
      <c r="J13" s="46" t="s">
        <v>76</v>
      </c>
      <c r="K13" s="45">
        <v>-28.5</v>
      </c>
      <c r="L13" s="45" t="s">
        <v>77</v>
      </c>
      <c r="M13" s="46" t="s">
        <v>63</v>
      </c>
      <c r="N13" s="46" t="s">
        <v>69</v>
      </c>
      <c r="O13" s="47" t="s">
        <v>70</v>
      </c>
      <c r="P13" s="48" t="s">
        <v>71</v>
      </c>
    </row>
    <row r="14" spans="1:16" ht="12.75" customHeight="1" thickBot="1" x14ac:dyDescent="0.25">
      <c r="A14" s="12" t="str">
        <f t="shared" si="0"/>
        <v>IBVS 5339</v>
      </c>
      <c r="B14" s="10" t="str">
        <f t="shared" si="1"/>
        <v>II</v>
      </c>
      <c r="C14" s="12">
        <f t="shared" si="2"/>
        <v>52448.430899999999</v>
      </c>
      <c r="D14" s="19" t="str">
        <f t="shared" si="3"/>
        <v>vis</v>
      </c>
      <c r="E14" s="44">
        <f>VLOOKUP(C14,'Active 1'!C$21:E$972,3,FALSE)</f>
        <v>33.506159400764965</v>
      </c>
      <c r="F14" s="10" t="s">
        <v>58</v>
      </c>
      <c r="G14" s="19" t="str">
        <f t="shared" si="4"/>
        <v>52448.4309</v>
      </c>
      <c r="H14" s="12">
        <f t="shared" si="5"/>
        <v>0.5</v>
      </c>
      <c r="I14" s="45" t="s">
        <v>81</v>
      </c>
      <c r="J14" s="46" t="s">
        <v>82</v>
      </c>
      <c r="K14" s="45">
        <v>0.5</v>
      </c>
      <c r="L14" s="45" t="s">
        <v>77</v>
      </c>
      <c r="M14" s="46" t="s">
        <v>63</v>
      </c>
      <c r="N14" s="46" t="s">
        <v>69</v>
      </c>
      <c r="O14" s="47" t="s">
        <v>70</v>
      </c>
      <c r="P14" s="48" t="s">
        <v>45</v>
      </c>
    </row>
    <row r="15" spans="1:16" ht="12.75" customHeight="1" thickBot="1" x14ac:dyDescent="0.25">
      <c r="A15" s="12" t="str">
        <f t="shared" si="0"/>
        <v>BAVM 144 </v>
      </c>
      <c r="B15" s="10" t="str">
        <f t="shared" si="1"/>
        <v>I</v>
      </c>
      <c r="C15" s="12">
        <f t="shared" si="2"/>
        <v>52137.542200000004</v>
      </c>
      <c r="D15" s="19" t="str">
        <f t="shared" si="3"/>
        <v>vis</v>
      </c>
      <c r="E15" s="44" t="e">
        <f>VLOOKUP(C15,'Active 1'!C$21:E$972,3,FALSE)</f>
        <v>#N/A</v>
      </c>
      <c r="F15" s="10" t="s">
        <v>58</v>
      </c>
      <c r="G15" s="19" t="str">
        <f t="shared" si="4"/>
        <v>52137.5422</v>
      </c>
      <c r="H15" s="12">
        <f t="shared" si="5"/>
        <v>-33</v>
      </c>
      <c r="I15" s="45" t="s">
        <v>60</v>
      </c>
      <c r="J15" s="46" t="s">
        <v>61</v>
      </c>
      <c r="K15" s="45">
        <v>-33</v>
      </c>
      <c r="L15" s="45" t="s">
        <v>62</v>
      </c>
      <c r="M15" s="46" t="s">
        <v>63</v>
      </c>
      <c r="N15" s="46" t="s">
        <v>58</v>
      </c>
      <c r="O15" s="47" t="s">
        <v>64</v>
      </c>
      <c r="P15" s="48" t="s">
        <v>65</v>
      </c>
    </row>
    <row r="16" spans="1:16" ht="12.75" customHeight="1" thickBot="1" x14ac:dyDescent="0.25">
      <c r="A16" s="12" t="str">
        <f t="shared" si="0"/>
        <v>BAVM 144 </v>
      </c>
      <c r="B16" s="10" t="str">
        <f t="shared" si="1"/>
        <v>II</v>
      </c>
      <c r="C16" s="12">
        <f t="shared" si="2"/>
        <v>52448.425000000003</v>
      </c>
      <c r="D16" s="19" t="str">
        <f t="shared" si="3"/>
        <v>vis</v>
      </c>
      <c r="E16" s="44">
        <f>VLOOKUP(C16,'Active 1'!C$21:E$972,3,FALSE)</f>
        <v>33.505523522121166</v>
      </c>
      <c r="F16" s="10" t="s">
        <v>58</v>
      </c>
      <c r="G16" s="19" t="str">
        <f t="shared" si="4"/>
        <v>52448.425</v>
      </c>
      <c r="H16" s="12">
        <f t="shared" si="5"/>
        <v>0.5</v>
      </c>
      <c r="I16" s="45" t="s">
        <v>78</v>
      </c>
      <c r="J16" s="46" t="s">
        <v>79</v>
      </c>
      <c r="K16" s="45">
        <v>0.5</v>
      </c>
      <c r="L16" s="45" t="s">
        <v>80</v>
      </c>
      <c r="M16" s="46" t="s">
        <v>63</v>
      </c>
      <c r="N16" s="46" t="s">
        <v>58</v>
      </c>
      <c r="O16" s="47" t="s">
        <v>64</v>
      </c>
      <c r="P16" s="48" t="s">
        <v>65</v>
      </c>
    </row>
    <row r="17" spans="2:6" x14ac:dyDescent="0.2">
      <c r="B17" s="10"/>
      <c r="F17" s="10"/>
    </row>
    <row r="18" spans="2:6" x14ac:dyDescent="0.2">
      <c r="B18" s="10"/>
      <c r="F18" s="10"/>
    </row>
    <row r="19" spans="2:6" x14ac:dyDescent="0.2">
      <c r="B19" s="10"/>
      <c r="F19" s="10"/>
    </row>
    <row r="20" spans="2:6" x14ac:dyDescent="0.2">
      <c r="B20" s="10"/>
      <c r="F20" s="10"/>
    </row>
    <row r="21" spans="2:6" x14ac:dyDescent="0.2">
      <c r="B21" s="10"/>
      <c r="F21" s="10"/>
    </row>
    <row r="22" spans="2:6" x14ac:dyDescent="0.2">
      <c r="B22" s="10"/>
      <c r="F22" s="10"/>
    </row>
    <row r="23" spans="2:6" x14ac:dyDescent="0.2">
      <c r="B23" s="10"/>
      <c r="F23" s="10"/>
    </row>
    <row r="24" spans="2:6" x14ac:dyDescent="0.2">
      <c r="B24" s="10"/>
      <c r="F24" s="10"/>
    </row>
    <row r="25" spans="2:6" x14ac:dyDescent="0.2">
      <c r="B25" s="10"/>
      <c r="F25" s="10"/>
    </row>
    <row r="26" spans="2:6" x14ac:dyDescent="0.2">
      <c r="B26" s="10"/>
      <c r="F26" s="10"/>
    </row>
    <row r="27" spans="2:6" x14ac:dyDescent="0.2">
      <c r="B27" s="10"/>
      <c r="F27" s="10"/>
    </row>
    <row r="28" spans="2:6" x14ac:dyDescent="0.2">
      <c r="B28" s="10"/>
      <c r="F28" s="10"/>
    </row>
    <row r="29" spans="2:6" x14ac:dyDescent="0.2">
      <c r="B29" s="10"/>
      <c r="F29" s="10"/>
    </row>
    <row r="30" spans="2:6" x14ac:dyDescent="0.2">
      <c r="B30" s="10"/>
      <c r="F30" s="10"/>
    </row>
    <row r="31" spans="2:6" x14ac:dyDescent="0.2">
      <c r="B31" s="10"/>
      <c r="F31" s="10"/>
    </row>
    <row r="32" spans="2:6" x14ac:dyDescent="0.2">
      <c r="B32" s="10"/>
      <c r="F32" s="10"/>
    </row>
    <row r="33" spans="2:6" x14ac:dyDescent="0.2">
      <c r="B33" s="10"/>
      <c r="F33" s="10"/>
    </row>
    <row r="34" spans="2:6" x14ac:dyDescent="0.2">
      <c r="B34" s="10"/>
      <c r="F34" s="10"/>
    </row>
    <row r="35" spans="2:6" x14ac:dyDescent="0.2">
      <c r="B35" s="10"/>
      <c r="F35" s="10"/>
    </row>
    <row r="36" spans="2:6" x14ac:dyDescent="0.2">
      <c r="B36" s="10"/>
      <c r="F36" s="10"/>
    </row>
    <row r="37" spans="2:6" x14ac:dyDescent="0.2">
      <c r="B37" s="10"/>
      <c r="F37" s="10"/>
    </row>
    <row r="38" spans="2:6" x14ac:dyDescent="0.2">
      <c r="B38" s="10"/>
      <c r="F38" s="10"/>
    </row>
    <row r="39" spans="2:6" x14ac:dyDescent="0.2">
      <c r="B39" s="10"/>
      <c r="F39" s="10"/>
    </row>
    <row r="40" spans="2:6" x14ac:dyDescent="0.2">
      <c r="B40" s="10"/>
      <c r="F40" s="10"/>
    </row>
    <row r="41" spans="2:6" x14ac:dyDescent="0.2">
      <c r="B41" s="10"/>
      <c r="F41" s="10"/>
    </row>
    <row r="42" spans="2:6" x14ac:dyDescent="0.2">
      <c r="B42" s="10"/>
      <c r="F42" s="10"/>
    </row>
    <row r="43" spans="2:6" x14ac:dyDescent="0.2">
      <c r="B43" s="10"/>
      <c r="F43" s="10"/>
    </row>
    <row r="44" spans="2:6" x14ac:dyDescent="0.2">
      <c r="B44" s="10"/>
      <c r="F44" s="10"/>
    </row>
    <row r="45" spans="2:6" x14ac:dyDescent="0.2">
      <c r="B45" s="10"/>
      <c r="F45" s="10"/>
    </row>
    <row r="46" spans="2:6" x14ac:dyDescent="0.2">
      <c r="B46" s="10"/>
      <c r="F46" s="10"/>
    </row>
    <row r="47" spans="2:6" x14ac:dyDescent="0.2">
      <c r="B47" s="10"/>
      <c r="F47" s="10"/>
    </row>
    <row r="48" spans="2:6" x14ac:dyDescent="0.2">
      <c r="B48" s="10"/>
      <c r="F48" s="10"/>
    </row>
    <row r="49" spans="2:6" x14ac:dyDescent="0.2">
      <c r="B49" s="10"/>
      <c r="F49" s="10"/>
    </row>
    <row r="50" spans="2:6" x14ac:dyDescent="0.2">
      <c r="B50" s="10"/>
      <c r="F50" s="10"/>
    </row>
    <row r="51" spans="2:6" x14ac:dyDescent="0.2">
      <c r="B51" s="10"/>
      <c r="F51" s="10"/>
    </row>
    <row r="52" spans="2:6" x14ac:dyDescent="0.2">
      <c r="B52" s="10"/>
      <c r="F52" s="10"/>
    </row>
    <row r="53" spans="2:6" x14ac:dyDescent="0.2">
      <c r="B53" s="10"/>
      <c r="F53" s="10"/>
    </row>
    <row r="54" spans="2:6" x14ac:dyDescent="0.2">
      <c r="B54" s="10"/>
      <c r="F54" s="10"/>
    </row>
    <row r="55" spans="2:6" x14ac:dyDescent="0.2">
      <c r="B55" s="10"/>
      <c r="F55" s="10"/>
    </row>
    <row r="56" spans="2:6" x14ac:dyDescent="0.2">
      <c r="B56" s="10"/>
      <c r="F56" s="10"/>
    </row>
    <row r="57" spans="2:6" x14ac:dyDescent="0.2">
      <c r="B57" s="10"/>
      <c r="F57" s="10"/>
    </row>
    <row r="58" spans="2:6" x14ac:dyDescent="0.2">
      <c r="B58" s="10"/>
      <c r="F58" s="10"/>
    </row>
    <row r="59" spans="2:6" x14ac:dyDescent="0.2">
      <c r="B59" s="10"/>
      <c r="F59" s="10"/>
    </row>
    <row r="60" spans="2:6" x14ac:dyDescent="0.2">
      <c r="B60" s="10"/>
      <c r="F60" s="10"/>
    </row>
    <row r="61" spans="2:6" x14ac:dyDescent="0.2">
      <c r="B61" s="10"/>
      <c r="F61" s="10"/>
    </row>
    <row r="62" spans="2:6" x14ac:dyDescent="0.2">
      <c r="B62" s="10"/>
      <c r="F62" s="10"/>
    </row>
    <row r="63" spans="2:6" x14ac:dyDescent="0.2">
      <c r="B63" s="10"/>
      <c r="F63" s="10"/>
    </row>
    <row r="64" spans="2:6" x14ac:dyDescent="0.2">
      <c r="B64" s="10"/>
      <c r="F64" s="10"/>
    </row>
    <row r="65" spans="2:6" x14ac:dyDescent="0.2">
      <c r="B65" s="10"/>
      <c r="F65" s="10"/>
    </row>
    <row r="66" spans="2:6" x14ac:dyDescent="0.2">
      <c r="B66" s="10"/>
      <c r="F66" s="10"/>
    </row>
    <row r="67" spans="2:6" x14ac:dyDescent="0.2">
      <c r="B67" s="10"/>
      <c r="F67" s="10"/>
    </row>
    <row r="68" spans="2:6" x14ac:dyDescent="0.2">
      <c r="B68" s="10"/>
      <c r="F68" s="10"/>
    </row>
    <row r="69" spans="2:6" x14ac:dyDescent="0.2">
      <c r="B69" s="10"/>
      <c r="F69" s="10"/>
    </row>
    <row r="70" spans="2:6" x14ac:dyDescent="0.2">
      <c r="B70" s="10"/>
      <c r="F70" s="10"/>
    </row>
    <row r="71" spans="2:6" x14ac:dyDescent="0.2">
      <c r="B71" s="10"/>
      <c r="F71" s="10"/>
    </row>
    <row r="72" spans="2:6" x14ac:dyDescent="0.2">
      <c r="B72" s="10"/>
      <c r="F72" s="10"/>
    </row>
    <row r="73" spans="2:6" x14ac:dyDescent="0.2">
      <c r="B73" s="10"/>
      <c r="F73" s="10"/>
    </row>
    <row r="74" spans="2:6" x14ac:dyDescent="0.2">
      <c r="B74" s="10"/>
      <c r="F74" s="10"/>
    </row>
    <row r="75" spans="2:6" x14ac:dyDescent="0.2">
      <c r="B75" s="10"/>
      <c r="F75" s="10"/>
    </row>
    <row r="76" spans="2:6" x14ac:dyDescent="0.2">
      <c r="B76" s="10"/>
      <c r="F76" s="10"/>
    </row>
    <row r="77" spans="2:6" x14ac:dyDescent="0.2">
      <c r="B77" s="10"/>
      <c r="F77" s="10"/>
    </row>
    <row r="78" spans="2:6" x14ac:dyDescent="0.2">
      <c r="B78" s="10"/>
      <c r="F78" s="10"/>
    </row>
    <row r="79" spans="2:6" x14ac:dyDescent="0.2">
      <c r="B79" s="10"/>
      <c r="F79" s="10"/>
    </row>
    <row r="80" spans="2:6" x14ac:dyDescent="0.2">
      <c r="B80" s="10"/>
      <c r="F80" s="10"/>
    </row>
    <row r="81" spans="2:6" x14ac:dyDescent="0.2">
      <c r="B81" s="10"/>
      <c r="F81" s="10"/>
    </row>
    <row r="82" spans="2:6" x14ac:dyDescent="0.2">
      <c r="B82" s="10"/>
      <c r="F82" s="10"/>
    </row>
    <row r="83" spans="2:6" x14ac:dyDescent="0.2">
      <c r="B83" s="10"/>
      <c r="F83" s="10"/>
    </row>
    <row r="84" spans="2:6" x14ac:dyDescent="0.2">
      <c r="B84" s="10"/>
      <c r="F84" s="10"/>
    </row>
    <row r="85" spans="2:6" x14ac:dyDescent="0.2">
      <c r="B85" s="10"/>
      <c r="F85" s="10"/>
    </row>
    <row r="86" spans="2:6" x14ac:dyDescent="0.2">
      <c r="B86" s="10"/>
      <c r="F86" s="10"/>
    </row>
    <row r="87" spans="2:6" x14ac:dyDescent="0.2">
      <c r="B87" s="10"/>
      <c r="F87" s="10"/>
    </row>
    <row r="88" spans="2:6" x14ac:dyDescent="0.2">
      <c r="B88" s="10"/>
      <c r="F88" s="10"/>
    </row>
    <row r="89" spans="2:6" x14ac:dyDescent="0.2">
      <c r="B89" s="10"/>
      <c r="F89" s="10"/>
    </row>
    <row r="90" spans="2:6" x14ac:dyDescent="0.2">
      <c r="B90" s="10"/>
      <c r="F90" s="10"/>
    </row>
    <row r="91" spans="2:6" x14ac:dyDescent="0.2">
      <c r="B91" s="10"/>
      <c r="F91" s="10"/>
    </row>
    <row r="92" spans="2:6" x14ac:dyDescent="0.2">
      <c r="B92" s="10"/>
      <c r="F92" s="10"/>
    </row>
    <row r="93" spans="2:6" x14ac:dyDescent="0.2">
      <c r="B93" s="10"/>
      <c r="F93" s="10"/>
    </row>
    <row r="94" spans="2:6" x14ac:dyDescent="0.2">
      <c r="B94" s="10"/>
      <c r="F94" s="10"/>
    </row>
    <row r="95" spans="2:6" x14ac:dyDescent="0.2">
      <c r="B95" s="10"/>
      <c r="F95" s="10"/>
    </row>
    <row r="96" spans="2:6" x14ac:dyDescent="0.2">
      <c r="B96" s="10"/>
      <c r="F96" s="10"/>
    </row>
    <row r="97" spans="2:6" x14ac:dyDescent="0.2">
      <c r="B97" s="10"/>
      <c r="F97" s="10"/>
    </row>
    <row r="98" spans="2:6" x14ac:dyDescent="0.2">
      <c r="B98" s="10"/>
      <c r="F98" s="10"/>
    </row>
    <row r="99" spans="2:6" x14ac:dyDescent="0.2">
      <c r="B99" s="10"/>
      <c r="F99" s="10"/>
    </row>
    <row r="100" spans="2:6" x14ac:dyDescent="0.2">
      <c r="B100" s="10"/>
      <c r="F100" s="10"/>
    </row>
    <row r="101" spans="2:6" x14ac:dyDescent="0.2">
      <c r="B101" s="10"/>
      <c r="F101" s="10"/>
    </row>
    <row r="102" spans="2:6" x14ac:dyDescent="0.2">
      <c r="B102" s="10"/>
      <c r="F102" s="10"/>
    </row>
    <row r="103" spans="2:6" x14ac:dyDescent="0.2">
      <c r="B103" s="10"/>
      <c r="F103" s="10"/>
    </row>
    <row r="104" spans="2:6" x14ac:dyDescent="0.2">
      <c r="B104" s="10"/>
      <c r="F104" s="10"/>
    </row>
    <row r="105" spans="2:6" x14ac:dyDescent="0.2">
      <c r="B105" s="10"/>
      <c r="F105" s="10"/>
    </row>
    <row r="106" spans="2:6" x14ac:dyDescent="0.2">
      <c r="B106" s="10"/>
      <c r="F106" s="10"/>
    </row>
    <row r="107" spans="2:6" x14ac:dyDescent="0.2">
      <c r="B107" s="10"/>
      <c r="F107" s="10"/>
    </row>
    <row r="108" spans="2:6" x14ac:dyDescent="0.2">
      <c r="B108" s="10"/>
      <c r="F108" s="10"/>
    </row>
    <row r="109" spans="2:6" x14ac:dyDescent="0.2">
      <c r="B109" s="10"/>
      <c r="F109" s="10"/>
    </row>
    <row r="110" spans="2:6" x14ac:dyDescent="0.2">
      <c r="B110" s="10"/>
      <c r="F110" s="10"/>
    </row>
    <row r="111" spans="2:6" x14ac:dyDescent="0.2">
      <c r="B111" s="10"/>
      <c r="F111" s="10"/>
    </row>
    <row r="112" spans="2:6" x14ac:dyDescent="0.2">
      <c r="B112" s="10"/>
      <c r="F112" s="10"/>
    </row>
    <row r="113" spans="2:6" x14ac:dyDescent="0.2">
      <c r="B113" s="10"/>
      <c r="F113" s="10"/>
    </row>
    <row r="114" spans="2:6" x14ac:dyDescent="0.2">
      <c r="B114" s="10"/>
      <c r="F114" s="10"/>
    </row>
    <row r="115" spans="2:6" x14ac:dyDescent="0.2">
      <c r="B115" s="10"/>
      <c r="F115" s="10"/>
    </row>
    <row r="116" spans="2:6" x14ac:dyDescent="0.2">
      <c r="B116" s="10"/>
      <c r="F116" s="10"/>
    </row>
    <row r="117" spans="2:6" x14ac:dyDescent="0.2">
      <c r="B117" s="10"/>
      <c r="F117" s="10"/>
    </row>
    <row r="118" spans="2:6" x14ac:dyDescent="0.2">
      <c r="B118" s="10"/>
      <c r="F118" s="10"/>
    </row>
    <row r="119" spans="2:6" x14ac:dyDescent="0.2">
      <c r="B119" s="10"/>
      <c r="F119" s="10"/>
    </row>
    <row r="120" spans="2:6" x14ac:dyDescent="0.2">
      <c r="B120" s="10"/>
      <c r="F120" s="10"/>
    </row>
    <row r="121" spans="2:6" x14ac:dyDescent="0.2">
      <c r="B121" s="10"/>
      <c r="F121" s="10"/>
    </row>
    <row r="122" spans="2:6" x14ac:dyDescent="0.2">
      <c r="B122" s="10"/>
      <c r="F122" s="10"/>
    </row>
    <row r="123" spans="2:6" x14ac:dyDescent="0.2">
      <c r="B123" s="10"/>
      <c r="F123" s="10"/>
    </row>
    <row r="124" spans="2:6" x14ac:dyDescent="0.2">
      <c r="B124" s="10"/>
      <c r="F124" s="10"/>
    </row>
    <row r="125" spans="2:6" x14ac:dyDescent="0.2">
      <c r="B125" s="10"/>
      <c r="F125" s="10"/>
    </row>
    <row r="126" spans="2:6" x14ac:dyDescent="0.2">
      <c r="B126" s="10"/>
      <c r="F126" s="10"/>
    </row>
    <row r="127" spans="2:6" x14ac:dyDescent="0.2">
      <c r="B127" s="10"/>
      <c r="F127" s="10"/>
    </row>
    <row r="128" spans="2:6" x14ac:dyDescent="0.2">
      <c r="B128" s="10"/>
      <c r="F128" s="10"/>
    </row>
    <row r="129" spans="2:6" x14ac:dyDescent="0.2">
      <c r="B129" s="10"/>
      <c r="F129" s="10"/>
    </row>
    <row r="130" spans="2:6" x14ac:dyDescent="0.2">
      <c r="B130" s="10"/>
      <c r="F130" s="10"/>
    </row>
    <row r="131" spans="2:6" x14ac:dyDescent="0.2">
      <c r="B131" s="10"/>
      <c r="F131" s="10"/>
    </row>
    <row r="132" spans="2:6" x14ac:dyDescent="0.2">
      <c r="B132" s="10"/>
      <c r="F132" s="10"/>
    </row>
    <row r="133" spans="2:6" x14ac:dyDescent="0.2">
      <c r="B133" s="10"/>
      <c r="F133" s="10"/>
    </row>
    <row r="134" spans="2:6" x14ac:dyDescent="0.2">
      <c r="B134" s="10"/>
      <c r="F134" s="10"/>
    </row>
    <row r="135" spans="2:6" x14ac:dyDescent="0.2">
      <c r="B135" s="10"/>
      <c r="F135" s="10"/>
    </row>
    <row r="136" spans="2:6" x14ac:dyDescent="0.2">
      <c r="B136" s="10"/>
      <c r="F136" s="10"/>
    </row>
    <row r="137" spans="2:6" x14ac:dyDescent="0.2">
      <c r="B137" s="10"/>
      <c r="F137" s="10"/>
    </row>
    <row r="138" spans="2:6" x14ac:dyDescent="0.2">
      <c r="B138" s="10"/>
      <c r="F138" s="10"/>
    </row>
    <row r="139" spans="2:6" x14ac:dyDescent="0.2">
      <c r="B139" s="10"/>
      <c r="F139" s="10"/>
    </row>
    <row r="140" spans="2:6" x14ac:dyDescent="0.2">
      <c r="B140" s="10"/>
      <c r="F140" s="10"/>
    </row>
    <row r="141" spans="2:6" x14ac:dyDescent="0.2">
      <c r="B141" s="10"/>
      <c r="F141" s="10"/>
    </row>
    <row r="142" spans="2:6" x14ac:dyDescent="0.2">
      <c r="B142" s="10"/>
      <c r="F142" s="10"/>
    </row>
    <row r="143" spans="2:6" x14ac:dyDescent="0.2">
      <c r="B143" s="10"/>
      <c r="F143" s="10"/>
    </row>
    <row r="144" spans="2:6" x14ac:dyDescent="0.2">
      <c r="B144" s="10"/>
      <c r="F144" s="10"/>
    </row>
    <row r="145" spans="2:6" x14ac:dyDescent="0.2">
      <c r="B145" s="10"/>
      <c r="F145" s="10"/>
    </row>
    <row r="146" spans="2:6" x14ac:dyDescent="0.2">
      <c r="B146" s="10"/>
      <c r="F146" s="10"/>
    </row>
    <row r="147" spans="2:6" x14ac:dyDescent="0.2">
      <c r="B147" s="10"/>
      <c r="F147" s="10"/>
    </row>
    <row r="148" spans="2:6" x14ac:dyDescent="0.2">
      <c r="B148" s="10"/>
      <c r="F148" s="10"/>
    </row>
    <row r="149" spans="2:6" x14ac:dyDescent="0.2">
      <c r="B149" s="10"/>
      <c r="F149" s="10"/>
    </row>
    <row r="150" spans="2:6" x14ac:dyDescent="0.2">
      <c r="B150" s="10"/>
      <c r="F150" s="10"/>
    </row>
    <row r="151" spans="2:6" x14ac:dyDescent="0.2">
      <c r="B151" s="10"/>
      <c r="F151" s="10"/>
    </row>
    <row r="152" spans="2:6" x14ac:dyDescent="0.2">
      <c r="B152" s="10"/>
      <c r="F152" s="10"/>
    </row>
    <row r="153" spans="2:6" x14ac:dyDescent="0.2">
      <c r="B153" s="10"/>
      <c r="F153" s="10"/>
    </row>
    <row r="154" spans="2:6" x14ac:dyDescent="0.2">
      <c r="B154" s="10"/>
      <c r="F154" s="10"/>
    </row>
    <row r="155" spans="2:6" x14ac:dyDescent="0.2">
      <c r="B155" s="10"/>
      <c r="F155" s="10"/>
    </row>
    <row r="156" spans="2:6" x14ac:dyDescent="0.2">
      <c r="B156" s="10"/>
      <c r="F156" s="10"/>
    </row>
    <row r="157" spans="2:6" x14ac:dyDescent="0.2">
      <c r="B157" s="10"/>
      <c r="F157" s="10"/>
    </row>
    <row r="158" spans="2:6" x14ac:dyDescent="0.2">
      <c r="B158" s="10"/>
      <c r="F158" s="10"/>
    </row>
    <row r="159" spans="2:6" x14ac:dyDescent="0.2">
      <c r="B159" s="10"/>
      <c r="F159" s="10"/>
    </row>
    <row r="160" spans="2:6" x14ac:dyDescent="0.2">
      <c r="B160" s="10"/>
      <c r="F160" s="10"/>
    </row>
    <row r="161" spans="2:6" x14ac:dyDescent="0.2">
      <c r="B161" s="10"/>
      <c r="F161" s="10"/>
    </row>
    <row r="162" spans="2:6" x14ac:dyDescent="0.2">
      <c r="B162" s="10"/>
      <c r="F162" s="10"/>
    </row>
    <row r="163" spans="2:6" x14ac:dyDescent="0.2">
      <c r="B163" s="10"/>
      <c r="F163" s="10"/>
    </row>
    <row r="164" spans="2:6" x14ac:dyDescent="0.2">
      <c r="B164" s="10"/>
      <c r="F164" s="10"/>
    </row>
    <row r="165" spans="2:6" x14ac:dyDescent="0.2">
      <c r="B165" s="10"/>
      <c r="F165" s="10"/>
    </row>
    <row r="166" spans="2:6" x14ac:dyDescent="0.2">
      <c r="B166" s="10"/>
      <c r="F166" s="10"/>
    </row>
    <row r="167" spans="2:6" x14ac:dyDescent="0.2">
      <c r="B167" s="10"/>
      <c r="F167" s="10"/>
    </row>
    <row r="168" spans="2:6" x14ac:dyDescent="0.2">
      <c r="B168" s="10"/>
      <c r="F168" s="10"/>
    </row>
    <row r="169" spans="2:6" x14ac:dyDescent="0.2">
      <c r="B169" s="10"/>
      <c r="F169" s="10"/>
    </row>
    <row r="170" spans="2:6" x14ac:dyDescent="0.2">
      <c r="B170" s="10"/>
      <c r="F170" s="10"/>
    </row>
    <row r="171" spans="2:6" x14ac:dyDescent="0.2">
      <c r="B171" s="10"/>
      <c r="F171" s="10"/>
    </row>
    <row r="172" spans="2:6" x14ac:dyDescent="0.2">
      <c r="B172" s="10"/>
      <c r="F172" s="10"/>
    </row>
    <row r="173" spans="2:6" x14ac:dyDescent="0.2">
      <c r="B173" s="10"/>
      <c r="F173" s="10"/>
    </row>
    <row r="174" spans="2:6" x14ac:dyDescent="0.2">
      <c r="B174" s="10"/>
      <c r="F174" s="10"/>
    </row>
    <row r="175" spans="2:6" x14ac:dyDescent="0.2">
      <c r="B175" s="10"/>
      <c r="F175" s="10"/>
    </row>
    <row r="176" spans="2:6" x14ac:dyDescent="0.2">
      <c r="B176" s="10"/>
      <c r="F176" s="10"/>
    </row>
    <row r="177" spans="2:6" x14ac:dyDescent="0.2">
      <c r="B177" s="10"/>
      <c r="F177" s="10"/>
    </row>
    <row r="178" spans="2:6" x14ac:dyDescent="0.2">
      <c r="B178" s="10"/>
      <c r="F178" s="10"/>
    </row>
    <row r="179" spans="2:6" x14ac:dyDescent="0.2">
      <c r="B179" s="10"/>
      <c r="F179" s="10"/>
    </row>
    <row r="180" spans="2:6" x14ac:dyDescent="0.2">
      <c r="B180" s="10"/>
      <c r="F180" s="10"/>
    </row>
    <row r="181" spans="2:6" x14ac:dyDescent="0.2">
      <c r="B181" s="10"/>
      <c r="F181" s="10"/>
    </row>
    <row r="182" spans="2:6" x14ac:dyDescent="0.2">
      <c r="B182" s="10"/>
      <c r="F182" s="10"/>
    </row>
    <row r="183" spans="2:6" x14ac:dyDescent="0.2">
      <c r="B183" s="10"/>
      <c r="F183" s="10"/>
    </row>
    <row r="184" spans="2:6" x14ac:dyDescent="0.2">
      <c r="B184" s="10"/>
      <c r="F184" s="10"/>
    </row>
    <row r="185" spans="2:6" x14ac:dyDescent="0.2">
      <c r="B185" s="10"/>
      <c r="F185" s="10"/>
    </row>
    <row r="186" spans="2:6" x14ac:dyDescent="0.2">
      <c r="B186" s="10"/>
      <c r="F186" s="10"/>
    </row>
    <row r="187" spans="2:6" x14ac:dyDescent="0.2">
      <c r="B187" s="10"/>
      <c r="F187" s="10"/>
    </row>
    <row r="188" spans="2:6" x14ac:dyDescent="0.2">
      <c r="B188" s="10"/>
      <c r="F188" s="10"/>
    </row>
    <row r="189" spans="2:6" x14ac:dyDescent="0.2">
      <c r="B189" s="10"/>
      <c r="F189" s="10"/>
    </row>
    <row r="190" spans="2:6" x14ac:dyDescent="0.2">
      <c r="B190" s="10"/>
      <c r="F190" s="10"/>
    </row>
    <row r="191" spans="2:6" x14ac:dyDescent="0.2">
      <c r="B191" s="10"/>
      <c r="F191" s="10"/>
    </row>
    <row r="192" spans="2:6" x14ac:dyDescent="0.2">
      <c r="B192" s="10"/>
      <c r="F192" s="10"/>
    </row>
    <row r="193" spans="2:6" x14ac:dyDescent="0.2">
      <c r="B193" s="10"/>
      <c r="F193" s="10"/>
    </row>
    <row r="194" spans="2:6" x14ac:dyDescent="0.2">
      <c r="B194" s="10"/>
      <c r="F194" s="10"/>
    </row>
    <row r="195" spans="2:6" x14ac:dyDescent="0.2">
      <c r="B195" s="10"/>
      <c r="F195" s="10"/>
    </row>
    <row r="196" spans="2:6" x14ac:dyDescent="0.2">
      <c r="B196" s="10"/>
      <c r="F196" s="10"/>
    </row>
    <row r="197" spans="2:6" x14ac:dyDescent="0.2">
      <c r="B197" s="10"/>
      <c r="F197" s="10"/>
    </row>
    <row r="198" spans="2:6" x14ac:dyDescent="0.2">
      <c r="B198" s="10"/>
      <c r="F198" s="10"/>
    </row>
    <row r="199" spans="2:6" x14ac:dyDescent="0.2">
      <c r="B199" s="10"/>
      <c r="F199" s="10"/>
    </row>
    <row r="200" spans="2:6" x14ac:dyDescent="0.2">
      <c r="B200" s="10"/>
      <c r="F200" s="10"/>
    </row>
    <row r="201" spans="2:6" x14ac:dyDescent="0.2">
      <c r="B201" s="10"/>
      <c r="F201" s="10"/>
    </row>
    <row r="202" spans="2:6" x14ac:dyDescent="0.2">
      <c r="B202" s="10"/>
      <c r="F202" s="10"/>
    </row>
    <row r="203" spans="2:6" x14ac:dyDescent="0.2">
      <c r="B203" s="10"/>
      <c r="F203" s="10"/>
    </row>
    <row r="204" spans="2:6" x14ac:dyDescent="0.2">
      <c r="B204" s="10"/>
      <c r="F204" s="10"/>
    </row>
    <row r="205" spans="2:6" x14ac:dyDescent="0.2">
      <c r="B205" s="10"/>
      <c r="F205" s="10"/>
    </row>
    <row r="206" spans="2:6" x14ac:dyDescent="0.2">
      <c r="B206" s="10"/>
      <c r="F206" s="10"/>
    </row>
    <row r="207" spans="2:6" x14ac:dyDescent="0.2">
      <c r="B207" s="10"/>
      <c r="F207" s="10"/>
    </row>
    <row r="208" spans="2:6" x14ac:dyDescent="0.2">
      <c r="B208" s="10"/>
      <c r="F208" s="10"/>
    </row>
    <row r="209" spans="2:6" x14ac:dyDescent="0.2">
      <c r="B209" s="10"/>
      <c r="F209" s="10"/>
    </row>
    <row r="210" spans="2:6" x14ac:dyDescent="0.2">
      <c r="B210" s="10"/>
      <c r="F210" s="10"/>
    </row>
    <row r="211" spans="2:6" x14ac:dyDescent="0.2">
      <c r="B211" s="10"/>
      <c r="F211" s="10"/>
    </row>
    <row r="212" spans="2:6" x14ac:dyDescent="0.2">
      <c r="B212" s="10"/>
      <c r="F212" s="10"/>
    </row>
    <row r="213" spans="2:6" x14ac:dyDescent="0.2">
      <c r="B213" s="10"/>
      <c r="F213" s="10"/>
    </row>
    <row r="214" spans="2:6" x14ac:dyDescent="0.2">
      <c r="B214" s="10"/>
      <c r="F214" s="10"/>
    </row>
    <row r="215" spans="2:6" x14ac:dyDescent="0.2">
      <c r="B215" s="10"/>
      <c r="F215" s="10"/>
    </row>
    <row r="216" spans="2:6" x14ac:dyDescent="0.2">
      <c r="B216" s="10"/>
      <c r="F216" s="10"/>
    </row>
    <row r="217" spans="2:6" x14ac:dyDescent="0.2">
      <c r="B217" s="10"/>
      <c r="F217" s="10"/>
    </row>
    <row r="218" spans="2:6" x14ac:dyDescent="0.2">
      <c r="B218" s="10"/>
      <c r="F218" s="10"/>
    </row>
    <row r="219" spans="2:6" x14ac:dyDescent="0.2">
      <c r="B219" s="10"/>
      <c r="F219" s="10"/>
    </row>
    <row r="220" spans="2:6" x14ac:dyDescent="0.2">
      <c r="B220" s="10"/>
      <c r="F220" s="10"/>
    </row>
    <row r="221" spans="2:6" x14ac:dyDescent="0.2">
      <c r="B221" s="10"/>
      <c r="F221" s="10"/>
    </row>
    <row r="222" spans="2:6" x14ac:dyDescent="0.2">
      <c r="B222" s="10"/>
      <c r="F222" s="10"/>
    </row>
    <row r="223" spans="2:6" x14ac:dyDescent="0.2">
      <c r="B223" s="10"/>
      <c r="F223" s="10"/>
    </row>
    <row r="224" spans="2:6" x14ac:dyDescent="0.2">
      <c r="B224" s="10"/>
      <c r="F224" s="10"/>
    </row>
    <row r="225" spans="2:6" x14ac:dyDescent="0.2">
      <c r="B225" s="10"/>
      <c r="F225" s="10"/>
    </row>
    <row r="226" spans="2:6" x14ac:dyDescent="0.2">
      <c r="B226" s="10"/>
      <c r="F226" s="10"/>
    </row>
    <row r="227" spans="2:6" x14ac:dyDescent="0.2">
      <c r="B227" s="10"/>
      <c r="F227" s="10"/>
    </row>
    <row r="228" spans="2:6" x14ac:dyDescent="0.2">
      <c r="B228" s="10"/>
      <c r="F228" s="10"/>
    </row>
    <row r="229" spans="2:6" x14ac:dyDescent="0.2">
      <c r="B229" s="10"/>
      <c r="F229" s="10"/>
    </row>
    <row r="230" spans="2:6" x14ac:dyDescent="0.2">
      <c r="B230" s="10"/>
      <c r="F230" s="10"/>
    </row>
    <row r="231" spans="2:6" x14ac:dyDescent="0.2">
      <c r="B231" s="10"/>
      <c r="F231" s="10"/>
    </row>
    <row r="232" spans="2:6" x14ac:dyDescent="0.2">
      <c r="B232" s="10"/>
      <c r="F232" s="10"/>
    </row>
    <row r="233" spans="2:6" x14ac:dyDescent="0.2">
      <c r="B233" s="10"/>
      <c r="F233" s="10"/>
    </row>
    <row r="234" spans="2:6" x14ac:dyDescent="0.2">
      <c r="B234" s="10"/>
      <c r="F234" s="10"/>
    </row>
    <row r="235" spans="2:6" x14ac:dyDescent="0.2">
      <c r="B235" s="10"/>
      <c r="F235" s="10"/>
    </row>
    <row r="236" spans="2:6" x14ac:dyDescent="0.2">
      <c r="B236" s="10"/>
      <c r="F236" s="10"/>
    </row>
    <row r="237" spans="2:6" x14ac:dyDescent="0.2">
      <c r="B237" s="10"/>
      <c r="F237" s="10"/>
    </row>
    <row r="238" spans="2:6" x14ac:dyDescent="0.2">
      <c r="B238" s="10"/>
      <c r="F238" s="10"/>
    </row>
    <row r="239" spans="2:6" x14ac:dyDescent="0.2">
      <c r="B239" s="10"/>
      <c r="F239" s="10"/>
    </row>
    <row r="240" spans="2:6" x14ac:dyDescent="0.2">
      <c r="B240" s="10"/>
      <c r="F240" s="10"/>
    </row>
    <row r="241" spans="2:6" x14ac:dyDescent="0.2">
      <c r="B241" s="10"/>
      <c r="F241" s="10"/>
    </row>
    <row r="242" spans="2:6" x14ac:dyDescent="0.2">
      <c r="B242" s="10"/>
      <c r="F242" s="10"/>
    </row>
    <row r="243" spans="2:6" x14ac:dyDescent="0.2">
      <c r="B243" s="10"/>
      <c r="F243" s="10"/>
    </row>
    <row r="244" spans="2:6" x14ac:dyDescent="0.2">
      <c r="B244" s="10"/>
      <c r="F244" s="10"/>
    </row>
    <row r="245" spans="2:6" x14ac:dyDescent="0.2">
      <c r="B245" s="10"/>
      <c r="F245" s="10"/>
    </row>
    <row r="246" spans="2:6" x14ac:dyDescent="0.2">
      <c r="B246" s="10"/>
      <c r="F246" s="10"/>
    </row>
    <row r="247" spans="2:6" x14ac:dyDescent="0.2">
      <c r="B247" s="10"/>
      <c r="F247" s="10"/>
    </row>
    <row r="248" spans="2:6" x14ac:dyDescent="0.2">
      <c r="B248" s="10"/>
      <c r="F248" s="10"/>
    </row>
    <row r="249" spans="2:6" x14ac:dyDescent="0.2">
      <c r="B249" s="10"/>
      <c r="F249" s="10"/>
    </row>
    <row r="250" spans="2:6" x14ac:dyDescent="0.2">
      <c r="B250" s="10"/>
      <c r="F250" s="10"/>
    </row>
    <row r="251" spans="2:6" x14ac:dyDescent="0.2">
      <c r="B251" s="10"/>
      <c r="F251" s="10"/>
    </row>
    <row r="252" spans="2:6" x14ac:dyDescent="0.2">
      <c r="B252" s="10"/>
      <c r="F252" s="10"/>
    </row>
    <row r="253" spans="2:6" x14ac:dyDescent="0.2">
      <c r="B253" s="10"/>
      <c r="F253" s="10"/>
    </row>
    <row r="254" spans="2:6" x14ac:dyDescent="0.2">
      <c r="B254" s="10"/>
      <c r="F254" s="10"/>
    </row>
    <row r="255" spans="2:6" x14ac:dyDescent="0.2">
      <c r="B255" s="10"/>
      <c r="F255" s="10"/>
    </row>
    <row r="256" spans="2:6" x14ac:dyDescent="0.2">
      <c r="B256" s="10"/>
      <c r="F256" s="10"/>
    </row>
    <row r="257" spans="2:6" x14ac:dyDescent="0.2">
      <c r="B257" s="10"/>
      <c r="F257" s="10"/>
    </row>
    <row r="258" spans="2:6" x14ac:dyDescent="0.2">
      <c r="B258" s="10"/>
      <c r="F258" s="10"/>
    </row>
    <row r="259" spans="2:6" x14ac:dyDescent="0.2">
      <c r="B259" s="10"/>
      <c r="F259" s="10"/>
    </row>
    <row r="260" spans="2:6" x14ac:dyDescent="0.2">
      <c r="B260" s="10"/>
      <c r="F260" s="10"/>
    </row>
    <row r="261" spans="2:6" x14ac:dyDescent="0.2">
      <c r="B261" s="10"/>
      <c r="F261" s="10"/>
    </row>
    <row r="262" spans="2:6" x14ac:dyDescent="0.2">
      <c r="B262" s="10"/>
      <c r="F262" s="10"/>
    </row>
    <row r="263" spans="2:6" x14ac:dyDescent="0.2">
      <c r="B263" s="10"/>
      <c r="F263" s="10"/>
    </row>
    <row r="264" spans="2:6" x14ac:dyDescent="0.2">
      <c r="B264" s="10"/>
      <c r="F264" s="10"/>
    </row>
    <row r="265" spans="2:6" x14ac:dyDescent="0.2">
      <c r="B265" s="10"/>
      <c r="F265" s="10"/>
    </row>
    <row r="266" spans="2:6" x14ac:dyDescent="0.2">
      <c r="B266" s="10"/>
      <c r="F266" s="10"/>
    </row>
    <row r="267" spans="2:6" x14ac:dyDescent="0.2">
      <c r="B267" s="10"/>
      <c r="F267" s="10"/>
    </row>
    <row r="268" spans="2:6" x14ac:dyDescent="0.2">
      <c r="B268" s="10"/>
      <c r="F268" s="10"/>
    </row>
    <row r="269" spans="2:6" x14ac:dyDescent="0.2">
      <c r="B269" s="10"/>
      <c r="F269" s="10"/>
    </row>
    <row r="270" spans="2:6" x14ac:dyDescent="0.2">
      <c r="B270" s="10"/>
      <c r="F270" s="10"/>
    </row>
    <row r="271" spans="2:6" x14ac:dyDescent="0.2">
      <c r="B271" s="10"/>
      <c r="F271" s="10"/>
    </row>
    <row r="272" spans="2:6" x14ac:dyDescent="0.2">
      <c r="B272" s="10"/>
      <c r="F272" s="10"/>
    </row>
    <row r="273" spans="2:6" x14ac:dyDescent="0.2">
      <c r="B273" s="10"/>
      <c r="F273" s="10"/>
    </row>
    <row r="274" spans="2:6" x14ac:dyDescent="0.2">
      <c r="B274" s="10"/>
      <c r="F274" s="10"/>
    </row>
    <row r="275" spans="2:6" x14ac:dyDescent="0.2">
      <c r="B275" s="10"/>
      <c r="F275" s="10"/>
    </row>
    <row r="276" spans="2:6" x14ac:dyDescent="0.2">
      <c r="B276" s="10"/>
      <c r="F276" s="10"/>
    </row>
    <row r="277" spans="2:6" x14ac:dyDescent="0.2">
      <c r="B277" s="10"/>
      <c r="F277" s="10"/>
    </row>
    <row r="278" spans="2:6" x14ac:dyDescent="0.2">
      <c r="B278" s="10"/>
      <c r="F278" s="10"/>
    </row>
    <row r="279" spans="2:6" x14ac:dyDescent="0.2">
      <c r="B279" s="10"/>
      <c r="F279" s="10"/>
    </row>
    <row r="280" spans="2:6" x14ac:dyDescent="0.2">
      <c r="B280" s="10"/>
      <c r="F280" s="10"/>
    </row>
    <row r="281" spans="2:6" x14ac:dyDescent="0.2">
      <c r="B281" s="10"/>
      <c r="F281" s="10"/>
    </row>
    <row r="282" spans="2:6" x14ac:dyDescent="0.2">
      <c r="B282" s="10"/>
      <c r="F282" s="10"/>
    </row>
    <row r="283" spans="2:6" x14ac:dyDescent="0.2">
      <c r="B283" s="10"/>
      <c r="F283" s="10"/>
    </row>
    <row r="284" spans="2:6" x14ac:dyDescent="0.2">
      <c r="B284" s="10"/>
      <c r="F284" s="10"/>
    </row>
    <row r="285" spans="2:6" x14ac:dyDescent="0.2">
      <c r="B285" s="10"/>
      <c r="F285" s="10"/>
    </row>
    <row r="286" spans="2:6" x14ac:dyDescent="0.2">
      <c r="B286" s="10"/>
      <c r="F286" s="10"/>
    </row>
    <row r="287" spans="2:6" x14ac:dyDescent="0.2">
      <c r="B287" s="10"/>
      <c r="F287" s="10"/>
    </row>
    <row r="288" spans="2:6" x14ac:dyDescent="0.2">
      <c r="B288" s="10"/>
      <c r="F288" s="10"/>
    </row>
    <row r="289" spans="2:6" x14ac:dyDescent="0.2">
      <c r="B289" s="10"/>
      <c r="F289" s="10"/>
    </row>
    <row r="290" spans="2:6" x14ac:dyDescent="0.2">
      <c r="B290" s="10"/>
      <c r="F290" s="10"/>
    </row>
    <row r="291" spans="2:6" x14ac:dyDescent="0.2">
      <c r="B291" s="10"/>
      <c r="F291" s="10"/>
    </row>
    <row r="292" spans="2:6" x14ac:dyDescent="0.2">
      <c r="B292" s="10"/>
      <c r="F292" s="10"/>
    </row>
    <row r="293" spans="2:6" x14ac:dyDescent="0.2">
      <c r="B293" s="10"/>
      <c r="F293" s="10"/>
    </row>
    <row r="294" spans="2:6" x14ac:dyDescent="0.2">
      <c r="B294" s="10"/>
      <c r="F294" s="10"/>
    </row>
    <row r="295" spans="2:6" x14ac:dyDescent="0.2">
      <c r="B295" s="10"/>
      <c r="F295" s="10"/>
    </row>
    <row r="296" spans="2:6" x14ac:dyDescent="0.2">
      <c r="B296" s="10"/>
      <c r="F296" s="10"/>
    </row>
    <row r="297" spans="2:6" x14ac:dyDescent="0.2">
      <c r="B297" s="10"/>
      <c r="F297" s="10"/>
    </row>
    <row r="298" spans="2:6" x14ac:dyDescent="0.2">
      <c r="B298" s="10"/>
      <c r="F298" s="10"/>
    </row>
    <row r="299" spans="2:6" x14ac:dyDescent="0.2">
      <c r="B299" s="10"/>
      <c r="F299" s="10"/>
    </row>
    <row r="300" spans="2:6" x14ac:dyDescent="0.2">
      <c r="B300" s="10"/>
      <c r="F300" s="10"/>
    </row>
    <row r="301" spans="2:6" x14ac:dyDescent="0.2">
      <c r="B301" s="10"/>
      <c r="F301" s="10"/>
    </row>
    <row r="302" spans="2:6" x14ac:dyDescent="0.2">
      <c r="B302" s="10"/>
      <c r="F302" s="10"/>
    </row>
    <row r="303" spans="2:6" x14ac:dyDescent="0.2">
      <c r="B303" s="10"/>
      <c r="F303" s="10"/>
    </row>
    <row r="304" spans="2:6" x14ac:dyDescent="0.2">
      <c r="B304" s="10"/>
      <c r="F304" s="10"/>
    </row>
    <row r="305" spans="2:6" x14ac:dyDescent="0.2">
      <c r="B305" s="10"/>
      <c r="F305" s="10"/>
    </row>
    <row r="306" spans="2:6" x14ac:dyDescent="0.2">
      <c r="B306" s="10"/>
      <c r="F306" s="10"/>
    </row>
    <row r="307" spans="2:6" x14ac:dyDescent="0.2">
      <c r="B307" s="10"/>
      <c r="F307" s="10"/>
    </row>
    <row r="308" spans="2:6" x14ac:dyDescent="0.2">
      <c r="B308" s="10"/>
      <c r="F308" s="10"/>
    </row>
    <row r="309" spans="2:6" x14ac:dyDescent="0.2">
      <c r="B309" s="10"/>
      <c r="F309" s="10"/>
    </row>
    <row r="310" spans="2:6" x14ac:dyDescent="0.2">
      <c r="B310" s="10"/>
      <c r="F310" s="10"/>
    </row>
    <row r="311" spans="2:6" x14ac:dyDescent="0.2">
      <c r="B311" s="10"/>
      <c r="F311" s="10"/>
    </row>
    <row r="312" spans="2:6" x14ac:dyDescent="0.2">
      <c r="B312" s="10"/>
      <c r="F312" s="10"/>
    </row>
    <row r="313" spans="2:6" x14ac:dyDescent="0.2">
      <c r="B313" s="10"/>
      <c r="F313" s="10"/>
    </row>
    <row r="314" spans="2:6" x14ac:dyDescent="0.2">
      <c r="B314" s="10"/>
      <c r="F314" s="10"/>
    </row>
    <row r="315" spans="2:6" x14ac:dyDescent="0.2">
      <c r="B315" s="10"/>
      <c r="F315" s="10"/>
    </row>
    <row r="316" spans="2:6" x14ac:dyDescent="0.2">
      <c r="B316" s="10"/>
      <c r="F316" s="10"/>
    </row>
    <row r="317" spans="2:6" x14ac:dyDescent="0.2">
      <c r="B317" s="10"/>
      <c r="F317" s="10"/>
    </row>
    <row r="318" spans="2:6" x14ac:dyDescent="0.2">
      <c r="B318" s="10"/>
      <c r="F318" s="10"/>
    </row>
    <row r="319" spans="2:6" x14ac:dyDescent="0.2">
      <c r="B319" s="10"/>
      <c r="F319" s="10"/>
    </row>
    <row r="320" spans="2:6" x14ac:dyDescent="0.2">
      <c r="B320" s="10"/>
      <c r="F320" s="10"/>
    </row>
    <row r="321" spans="2:6" x14ac:dyDescent="0.2">
      <c r="B321" s="10"/>
      <c r="F321" s="10"/>
    </row>
    <row r="322" spans="2:6" x14ac:dyDescent="0.2">
      <c r="B322" s="10"/>
      <c r="F322" s="10"/>
    </row>
    <row r="323" spans="2:6" x14ac:dyDescent="0.2">
      <c r="B323" s="10"/>
      <c r="F323" s="10"/>
    </row>
    <row r="324" spans="2:6" x14ac:dyDescent="0.2">
      <c r="B324" s="10"/>
      <c r="F324" s="10"/>
    </row>
    <row r="325" spans="2:6" x14ac:dyDescent="0.2">
      <c r="B325" s="10"/>
      <c r="F325" s="10"/>
    </row>
    <row r="326" spans="2:6" x14ac:dyDescent="0.2">
      <c r="B326" s="10"/>
      <c r="F326" s="10"/>
    </row>
    <row r="327" spans="2:6" x14ac:dyDescent="0.2">
      <c r="B327" s="10"/>
      <c r="F327" s="10"/>
    </row>
    <row r="328" spans="2:6" x14ac:dyDescent="0.2">
      <c r="B328" s="10"/>
      <c r="F328" s="10"/>
    </row>
    <row r="329" spans="2:6" x14ac:dyDescent="0.2">
      <c r="B329" s="10"/>
      <c r="F329" s="10"/>
    </row>
    <row r="330" spans="2:6" x14ac:dyDescent="0.2">
      <c r="B330" s="10"/>
      <c r="F330" s="10"/>
    </row>
    <row r="331" spans="2:6" x14ac:dyDescent="0.2">
      <c r="B331" s="10"/>
      <c r="F331" s="10"/>
    </row>
    <row r="332" spans="2:6" x14ac:dyDescent="0.2">
      <c r="B332" s="10"/>
      <c r="F332" s="10"/>
    </row>
    <row r="333" spans="2:6" x14ac:dyDescent="0.2">
      <c r="B333" s="10"/>
      <c r="F333" s="10"/>
    </row>
    <row r="334" spans="2:6" x14ac:dyDescent="0.2">
      <c r="B334" s="10"/>
      <c r="F334" s="10"/>
    </row>
    <row r="335" spans="2:6" x14ac:dyDescent="0.2">
      <c r="B335" s="10"/>
      <c r="F335" s="10"/>
    </row>
    <row r="336" spans="2:6" x14ac:dyDescent="0.2">
      <c r="B336" s="10"/>
      <c r="F336" s="10"/>
    </row>
    <row r="337" spans="2:6" x14ac:dyDescent="0.2">
      <c r="B337" s="10"/>
      <c r="F337" s="10"/>
    </row>
    <row r="338" spans="2:6" x14ac:dyDescent="0.2">
      <c r="B338" s="10"/>
      <c r="F338" s="10"/>
    </row>
    <row r="339" spans="2:6" x14ac:dyDescent="0.2">
      <c r="B339" s="10"/>
      <c r="F339" s="10"/>
    </row>
    <row r="340" spans="2:6" x14ac:dyDescent="0.2">
      <c r="B340" s="10"/>
      <c r="F340" s="10"/>
    </row>
    <row r="341" spans="2:6" x14ac:dyDescent="0.2">
      <c r="B341" s="10"/>
      <c r="F341" s="10"/>
    </row>
    <row r="342" spans="2:6" x14ac:dyDescent="0.2">
      <c r="B342" s="10"/>
      <c r="F342" s="10"/>
    </row>
    <row r="343" spans="2:6" x14ac:dyDescent="0.2">
      <c r="B343" s="10"/>
      <c r="F343" s="10"/>
    </row>
    <row r="344" spans="2:6" x14ac:dyDescent="0.2">
      <c r="B344" s="10"/>
      <c r="F344" s="10"/>
    </row>
    <row r="345" spans="2:6" x14ac:dyDescent="0.2">
      <c r="B345" s="10"/>
      <c r="F345" s="10"/>
    </row>
    <row r="346" spans="2:6" x14ac:dyDescent="0.2">
      <c r="B346" s="10"/>
      <c r="F346" s="10"/>
    </row>
    <row r="347" spans="2:6" x14ac:dyDescent="0.2">
      <c r="B347" s="10"/>
      <c r="F347" s="10"/>
    </row>
    <row r="348" spans="2:6" x14ac:dyDescent="0.2">
      <c r="B348" s="10"/>
      <c r="F348" s="10"/>
    </row>
    <row r="349" spans="2:6" x14ac:dyDescent="0.2">
      <c r="B349" s="10"/>
      <c r="F349" s="10"/>
    </row>
    <row r="350" spans="2:6" x14ac:dyDescent="0.2">
      <c r="B350" s="10"/>
      <c r="F350" s="10"/>
    </row>
    <row r="351" spans="2:6" x14ac:dyDescent="0.2">
      <c r="B351" s="10"/>
      <c r="F351" s="10"/>
    </row>
    <row r="352" spans="2:6" x14ac:dyDescent="0.2">
      <c r="B352" s="10"/>
      <c r="F352" s="10"/>
    </row>
    <row r="353" spans="2:6" x14ac:dyDescent="0.2">
      <c r="B353" s="10"/>
      <c r="F353" s="10"/>
    </row>
    <row r="354" spans="2:6" x14ac:dyDescent="0.2">
      <c r="B354" s="10"/>
      <c r="F354" s="10"/>
    </row>
    <row r="355" spans="2:6" x14ac:dyDescent="0.2">
      <c r="B355" s="10"/>
      <c r="F355" s="10"/>
    </row>
    <row r="356" spans="2:6" x14ac:dyDescent="0.2">
      <c r="B356" s="10"/>
      <c r="F356" s="10"/>
    </row>
    <row r="357" spans="2:6" x14ac:dyDescent="0.2">
      <c r="B357" s="10"/>
      <c r="F357" s="10"/>
    </row>
    <row r="358" spans="2:6" x14ac:dyDescent="0.2">
      <c r="B358" s="10"/>
      <c r="F358" s="10"/>
    </row>
    <row r="359" spans="2:6" x14ac:dyDescent="0.2">
      <c r="B359" s="10"/>
      <c r="F359" s="10"/>
    </row>
    <row r="360" spans="2:6" x14ac:dyDescent="0.2">
      <c r="B360" s="10"/>
      <c r="F360" s="10"/>
    </row>
    <row r="361" spans="2:6" x14ac:dyDescent="0.2">
      <c r="B361" s="10"/>
      <c r="F361" s="10"/>
    </row>
    <row r="362" spans="2:6" x14ac:dyDescent="0.2">
      <c r="B362" s="10"/>
      <c r="F362" s="10"/>
    </row>
    <row r="363" spans="2:6" x14ac:dyDescent="0.2">
      <c r="B363" s="10"/>
      <c r="F363" s="10"/>
    </row>
    <row r="364" spans="2:6" x14ac:dyDescent="0.2">
      <c r="B364" s="10"/>
      <c r="F364" s="10"/>
    </row>
    <row r="365" spans="2:6" x14ac:dyDescent="0.2">
      <c r="B365" s="10"/>
      <c r="F365" s="10"/>
    </row>
    <row r="366" spans="2:6" x14ac:dyDescent="0.2">
      <c r="B366" s="10"/>
      <c r="F366" s="10"/>
    </row>
    <row r="367" spans="2:6" x14ac:dyDescent="0.2">
      <c r="B367" s="10"/>
      <c r="F367" s="10"/>
    </row>
    <row r="368" spans="2:6" x14ac:dyDescent="0.2">
      <c r="B368" s="10"/>
      <c r="F368" s="10"/>
    </row>
    <row r="369" spans="2:6" x14ac:dyDescent="0.2">
      <c r="B369" s="10"/>
      <c r="F369" s="10"/>
    </row>
    <row r="370" spans="2:6" x14ac:dyDescent="0.2">
      <c r="B370" s="10"/>
      <c r="F370" s="10"/>
    </row>
    <row r="371" spans="2:6" x14ac:dyDescent="0.2">
      <c r="B371" s="10"/>
      <c r="F371" s="10"/>
    </row>
    <row r="372" spans="2:6" x14ac:dyDescent="0.2">
      <c r="B372" s="10"/>
      <c r="F372" s="10"/>
    </row>
    <row r="373" spans="2:6" x14ac:dyDescent="0.2">
      <c r="B373" s="10"/>
      <c r="F373" s="10"/>
    </row>
    <row r="374" spans="2:6" x14ac:dyDescent="0.2">
      <c r="B374" s="10"/>
      <c r="F374" s="10"/>
    </row>
    <row r="375" spans="2:6" x14ac:dyDescent="0.2">
      <c r="B375" s="10"/>
      <c r="F375" s="10"/>
    </row>
    <row r="376" spans="2:6" x14ac:dyDescent="0.2">
      <c r="B376" s="10"/>
      <c r="F376" s="10"/>
    </row>
    <row r="377" spans="2:6" x14ac:dyDescent="0.2">
      <c r="B377" s="10"/>
      <c r="F377" s="10"/>
    </row>
    <row r="378" spans="2:6" x14ac:dyDescent="0.2">
      <c r="B378" s="10"/>
      <c r="F378" s="10"/>
    </row>
    <row r="379" spans="2:6" x14ac:dyDescent="0.2">
      <c r="B379" s="10"/>
      <c r="F379" s="10"/>
    </row>
    <row r="380" spans="2:6" x14ac:dyDescent="0.2">
      <c r="B380" s="10"/>
      <c r="F380" s="10"/>
    </row>
    <row r="381" spans="2:6" x14ac:dyDescent="0.2">
      <c r="B381" s="10"/>
      <c r="F381" s="10"/>
    </row>
    <row r="382" spans="2:6" x14ac:dyDescent="0.2">
      <c r="B382" s="10"/>
      <c r="F382" s="10"/>
    </row>
    <row r="383" spans="2:6" x14ac:dyDescent="0.2">
      <c r="B383" s="10"/>
      <c r="F383" s="10"/>
    </row>
    <row r="384" spans="2:6" x14ac:dyDescent="0.2">
      <c r="B384" s="10"/>
      <c r="F384" s="10"/>
    </row>
    <row r="385" spans="2:6" x14ac:dyDescent="0.2">
      <c r="B385" s="10"/>
      <c r="F385" s="10"/>
    </row>
    <row r="386" spans="2:6" x14ac:dyDescent="0.2">
      <c r="B386" s="10"/>
      <c r="F386" s="10"/>
    </row>
    <row r="387" spans="2:6" x14ac:dyDescent="0.2">
      <c r="B387" s="10"/>
      <c r="F387" s="10"/>
    </row>
    <row r="388" spans="2:6" x14ac:dyDescent="0.2">
      <c r="B388" s="10"/>
      <c r="F388" s="10"/>
    </row>
    <row r="389" spans="2:6" x14ac:dyDescent="0.2">
      <c r="B389" s="10"/>
      <c r="F389" s="10"/>
    </row>
    <row r="390" spans="2:6" x14ac:dyDescent="0.2">
      <c r="B390" s="10"/>
      <c r="F390" s="10"/>
    </row>
    <row r="391" spans="2:6" x14ac:dyDescent="0.2">
      <c r="B391" s="10"/>
      <c r="F391" s="10"/>
    </row>
    <row r="392" spans="2:6" x14ac:dyDescent="0.2">
      <c r="B392" s="10"/>
      <c r="F392" s="10"/>
    </row>
    <row r="393" spans="2:6" x14ac:dyDescent="0.2">
      <c r="B393" s="10"/>
      <c r="F393" s="10"/>
    </row>
    <row r="394" spans="2:6" x14ac:dyDescent="0.2">
      <c r="B394" s="10"/>
      <c r="F394" s="10"/>
    </row>
    <row r="395" spans="2:6" x14ac:dyDescent="0.2">
      <c r="B395" s="10"/>
      <c r="F395" s="10"/>
    </row>
    <row r="396" spans="2:6" x14ac:dyDescent="0.2">
      <c r="B396" s="10"/>
      <c r="F396" s="10"/>
    </row>
    <row r="397" spans="2:6" x14ac:dyDescent="0.2">
      <c r="B397" s="10"/>
      <c r="F397" s="10"/>
    </row>
    <row r="398" spans="2:6" x14ac:dyDescent="0.2">
      <c r="B398" s="10"/>
      <c r="F398" s="10"/>
    </row>
    <row r="399" spans="2:6" x14ac:dyDescent="0.2">
      <c r="B399" s="10"/>
      <c r="F399" s="10"/>
    </row>
    <row r="400" spans="2:6" x14ac:dyDescent="0.2">
      <c r="B400" s="10"/>
      <c r="F400" s="10"/>
    </row>
    <row r="401" spans="2:6" x14ac:dyDescent="0.2">
      <c r="B401" s="10"/>
      <c r="F401" s="10"/>
    </row>
    <row r="402" spans="2:6" x14ac:dyDescent="0.2">
      <c r="B402" s="10"/>
      <c r="F402" s="10"/>
    </row>
    <row r="403" spans="2:6" x14ac:dyDescent="0.2">
      <c r="B403" s="10"/>
      <c r="F403" s="10"/>
    </row>
    <row r="404" spans="2:6" x14ac:dyDescent="0.2">
      <c r="B404" s="10"/>
      <c r="F404" s="10"/>
    </row>
    <row r="405" spans="2:6" x14ac:dyDescent="0.2">
      <c r="B405" s="10"/>
      <c r="F405" s="10"/>
    </row>
    <row r="406" spans="2:6" x14ac:dyDescent="0.2">
      <c r="B406" s="10"/>
      <c r="F406" s="10"/>
    </row>
    <row r="407" spans="2:6" x14ac:dyDescent="0.2">
      <c r="B407" s="10"/>
      <c r="F407" s="10"/>
    </row>
    <row r="408" spans="2:6" x14ac:dyDescent="0.2">
      <c r="B408" s="10"/>
      <c r="F408" s="10"/>
    </row>
    <row r="409" spans="2:6" x14ac:dyDescent="0.2">
      <c r="B409" s="10"/>
      <c r="F409" s="10"/>
    </row>
    <row r="410" spans="2:6" x14ac:dyDescent="0.2">
      <c r="B410" s="10"/>
      <c r="F410" s="10"/>
    </row>
    <row r="411" spans="2:6" x14ac:dyDescent="0.2">
      <c r="B411" s="10"/>
      <c r="F411" s="10"/>
    </row>
    <row r="412" spans="2:6" x14ac:dyDescent="0.2">
      <c r="B412" s="10"/>
      <c r="F412" s="10"/>
    </row>
    <row r="413" spans="2:6" x14ac:dyDescent="0.2">
      <c r="B413" s="10"/>
      <c r="F413" s="10"/>
    </row>
    <row r="414" spans="2:6" x14ac:dyDescent="0.2">
      <c r="B414" s="10"/>
      <c r="F414" s="10"/>
    </row>
    <row r="415" spans="2:6" x14ac:dyDescent="0.2">
      <c r="B415" s="10"/>
      <c r="F415" s="10"/>
    </row>
    <row r="416" spans="2:6" x14ac:dyDescent="0.2">
      <c r="B416" s="10"/>
      <c r="F416" s="10"/>
    </row>
    <row r="417" spans="2:6" x14ac:dyDescent="0.2">
      <c r="B417" s="10"/>
      <c r="F417" s="10"/>
    </row>
    <row r="418" spans="2:6" x14ac:dyDescent="0.2">
      <c r="B418" s="10"/>
      <c r="F418" s="10"/>
    </row>
    <row r="419" spans="2:6" x14ac:dyDescent="0.2">
      <c r="B419" s="10"/>
      <c r="F419" s="10"/>
    </row>
    <row r="420" spans="2:6" x14ac:dyDescent="0.2">
      <c r="B420" s="10"/>
      <c r="F420" s="10"/>
    </row>
    <row r="421" spans="2:6" x14ac:dyDescent="0.2">
      <c r="B421" s="10"/>
      <c r="F421" s="10"/>
    </row>
    <row r="422" spans="2:6" x14ac:dyDescent="0.2">
      <c r="B422" s="10"/>
      <c r="F422" s="10"/>
    </row>
    <row r="423" spans="2:6" x14ac:dyDescent="0.2">
      <c r="B423" s="10"/>
      <c r="F423" s="10"/>
    </row>
    <row r="424" spans="2:6" x14ac:dyDescent="0.2">
      <c r="B424" s="10"/>
      <c r="F424" s="10"/>
    </row>
    <row r="425" spans="2:6" x14ac:dyDescent="0.2">
      <c r="B425" s="10"/>
      <c r="F425" s="10"/>
    </row>
    <row r="426" spans="2:6" x14ac:dyDescent="0.2">
      <c r="B426" s="10"/>
      <c r="F426" s="10"/>
    </row>
    <row r="427" spans="2:6" x14ac:dyDescent="0.2">
      <c r="B427" s="10"/>
      <c r="F427" s="10"/>
    </row>
    <row r="428" spans="2:6" x14ac:dyDescent="0.2">
      <c r="B428" s="10"/>
      <c r="F428" s="10"/>
    </row>
    <row r="429" spans="2:6" x14ac:dyDescent="0.2">
      <c r="B429" s="10"/>
      <c r="F429" s="10"/>
    </row>
    <row r="430" spans="2:6" x14ac:dyDescent="0.2">
      <c r="B430" s="10"/>
      <c r="F430" s="10"/>
    </row>
    <row r="431" spans="2:6" x14ac:dyDescent="0.2">
      <c r="B431" s="10"/>
      <c r="F431" s="10"/>
    </row>
    <row r="432" spans="2:6" x14ac:dyDescent="0.2">
      <c r="B432" s="10"/>
      <c r="F432" s="10"/>
    </row>
    <row r="433" spans="2:6" x14ac:dyDescent="0.2">
      <c r="B433" s="10"/>
      <c r="F433" s="10"/>
    </row>
    <row r="434" spans="2:6" x14ac:dyDescent="0.2">
      <c r="B434" s="10"/>
      <c r="F434" s="10"/>
    </row>
    <row r="435" spans="2:6" x14ac:dyDescent="0.2">
      <c r="B435" s="10"/>
      <c r="F435" s="10"/>
    </row>
    <row r="436" spans="2:6" x14ac:dyDescent="0.2">
      <c r="B436" s="10"/>
      <c r="F436" s="10"/>
    </row>
    <row r="437" spans="2:6" x14ac:dyDescent="0.2">
      <c r="B437" s="10"/>
      <c r="F437" s="10"/>
    </row>
    <row r="438" spans="2:6" x14ac:dyDescent="0.2">
      <c r="B438" s="10"/>
      <c r="F438" s="10"/>
    </row>
    <row r="439" spans="2:6" x14ac:dyDescent="0.2">
      <c r="B439" s="10"/>
      <c r="F439" s="10"/>
    </row>
    <row r="440" spans="2:6" x14ac:dyDescent="0.2">
      <c r="B440" s="10"/>
      <c r="F440" s="10"/>
    </row>
    <row r="441" spans="2:6" x14ac:dyDescent="0.2">
      <c r="B441" s="10"/>
      <c r="F441" s="10"/>
    </row>
    <row r="442" spans="2:6" x14ac:dyDescent="0.2">
      <c r="B442" s="10"/>
      <c r="F442" s="10"/>
    </row>
    <row r="443" spans="2:6" x14ac:dyDescent="0.2">
      <c r="B443" s="10"/>
      <c r="F443" s="10"/>
    </row>
    <row r="444" spans="2:6" x14ac:dyDescent="0.2">
      <c r="B444" s="10"/>
      <c r="F444" s="10"/>
    </row>
    <row r="445" spans="2:6" x14ac:dyDescent="0.2">
      <c r="B445" s="10"/>
      <c r="F445" s="10"/>
    </row>
    <row r="446" spans="2:6" x14ac:dyDescent="0.2">
      <c r="B446" s="10"/>
      <c r="F446" s="10"/>
    </row>
    <row r="447" spans="2:6" x14ac:dyDescent="0.2">
      <c r="B447" s="10"/>
      <c r="F447" s="10"/>
    </row>
    <row r="448" spans="2:6" x14ac:dyDescent="0.2">
      <c r="B448" s="10"/>
      <c r="F448" s="10"/>
    </row>
    <row r="449" spans="2:6" x14ac:dyDescent="0.2">
      <c r="B449" s="10"/>
      <c r="F449" s="10"/>
    </row>
    <row r="450" spans="2:6" x14ac:dyDescent="0.2">
      <c r="B450" s="10"/>
      <c r="F450" s="10"/>
    </row>
    <row r="451" spans="2:6" x14ac:dyDescent="0.2">
      <c r="B451" s="10"/>
      <c r="F451" s="10"/>
    </row>
    <row r="452" spans="2:6" x14ac:dyDescent="0.2">
      <c r="B452" s="10"/>
      <c r="F452" s="10"/>
    </row>
    <row r="453" spans="2:6" x14ac:dyDescent="0.2">
      <c r="B453" s="10"/>
      <c r="F453" s="10"/>
    </row>
    <row r="454" spans="2:6" x14ac:dyDescent="0.2">
      <c r="B454" s="10"/>
      <c r="F454" s="10"/>
    </row>
    <row r="455" spans="2:6" x14ac:dyDescent="0.2">
      <c r="B455" s="10"/>
      <c r="F455" s="10"/>
    </row>
    <row r="456" spans="2:6" x14ac:dyDescent="0.2">
      <c r="B456" s="10"/>
      <c r="F456" s="10"/>
    </row>
    <row r="457" spans="2:6" x14ac:dyDescent="0.2">
      <c r="B457" s="10"/>
      <c r="F457" s="10"/>
    </row>
    <row r="458" spans="2:6" x14ac:dyDescent="0.2">
      <c r="B458" s="10"/>
      <c r="F458" s="10"/>
    </row>
    <row r="459" spans="2:6" x14ac:dyDescent="0.2">
      <c r="B459" s="10"/>
      <c r="F459" s="10"/>
    </row>
    <row r="460" spans="2:6" x14ac:dyDescent="0.2">
      <c r="B460" s="10"/>
      <c r="F460" s="10"/>
    </row>
    <row r="461" spans="2:6" x14ac:dyDescent="0.2">
      <c r="B461" s="10"/>
      <c r="F461" s="10"/>
    </row>
    <row r="462" spans="2:6" x14ac:dyDescent="0.2">
      <c r="B462" s="10"/>
      <c r="F462" s="10"/>
    </row>
    <row r="463" spans="2:6" x14ac:dyDescent="0.2">
      <c r="B463" s="10"/>
      <c r="F463" s="10"/>
    </row>
    <row r="464" spans="2:6" x14ac:dyDescent="0.2">
      <c r="B464" s="10"/>
      <c r="F464" s="10"/>
    </row>
    <row r="465" spans="2:6" x14ac:dyDescent="0.2">
      <c r="B465" s="10"/>
      <c r="F465" s="10"/>
    </row>
    <row r="466" spans="2:6" x14ac:dyDescent="0.2">
      <c r="B466" s="10"/>
      <c r="F466" s="10"/>
    </row>
    <row r="467" spans="2:6" x14ac:dyDescent="0.2">
      <c r="B467" s="10"/>
      <c r="F467" s="10"/>
    </row>
    <row r="468" spans="2:6" x14ac:dyDescent="0.2">
      <c r="B468" s="10"/>
      <c r="F468" s="10"/>
    </row>
    <row r="469" spans="2:6" x14ac:dyDescent="0.2">
      <c r="B469" s="10"/>
      <c r="F469" s="10"/>
    </row>
    <row r="470" spans="2:6" x14ac:dyDescent="0.2">
      <c r="B470" s="10"/>
      <c r="F470" s="10"/>
    </row>
    <row r="471" spans="2:6" x14ac:dyDescent="0.2">
      <c r="B471" s="10"/>
      <c r="F471" s="10"/>
    </row>
    <row r="472" spans="2:6" x14ac:dyDescent="0.2">
      <c r="B472" s="10"/>
      <c r="F472" s="10"/>
    </row>
    <row r="473" spans="2:6" x14ac:dyDescent="0.2">
      <c r="B473" s="10"/>
      <c r="F473" s="10"/>
    </row>
    <row r="474" spans="2:6" x14ac:dyDescent="0.2">
      <c r="B474" s="10"/>
      <c r="F474" s="10"/>
    </row>
    <row r="475" spans="2:6" x14ac:dyDescent="0.2">
      <c r="B475" s="10"/>
      <c r="F475" s="10"/>
    </row>
    <row r="476" spans="2:6" x14ac:dyDescent="0.2">
      <c r="B476" s="10"/>
      <c r="F476" s="10"/>
    </row>
    <row r="477" spans="2:6" x14ac:dyDescent="0.2">
      <c r="B477" s="10"/>
      <c r="F477" s="10"/>
    </row>
    <row r="478" spans="2:6" x14ac:dyDescent="0.2">
      <c r="B478" s="10"/>
      <c r="F478" s="10"/>
    </row>
    <row r="479" spans="2:6" x14ac:dyDescent="0.2">
      <c r="B479" s="10"/>
      <c r="F479" s="10"/>
    </row>
    <row r="480" spans="2:6" x14ac:dyDescent="0.2">
      <c r="B480" s="10"/>
      <c r="F480" s="10"/>
    </row>
    <row r="481" spans="2:6" x14ac:dyDescent="0.2">
      <c r="B481" s="10"/>
      <c r="F481" s="10"/>
    </row>
    <row r="482" spans="2:6" x14ac:dyDescent="0.2">
      <c r="B482" s="10"/>
      <c r="F482" s="10"/>
    </row>
    <row r="483" spans="2:6" x14ac:dyDescent="0.2">
      <c r="B483" s="10"/>
      <c r="F483" s="10"/>
    </row>
    <row r="484" spans="2:6" x14ac:dyDescent="0.2">
      <c r="B484" s="10"/>
      <c r="F484" s="10"/>
    </row>
    <row r="485" spans="2:6" x14ac:dyDescent="0.2">
      <c r="B485" s="10"/>
      <c r="F485" s="10"/>
    </row>
    <row r="486" spans="2:6" x14ac:dyDescent="0.2">
      <c r="B486" s="10"/>
      <c r="F486" s="10"/>
    </row>
    <row r="487" spans="2:6" x14ac:dyDescent="0.2">
      <c r="B487" s="10"/>
      <c r="F487" s="10"/>
    </row>
    <row r="488" spans="2:6" x14ac:dyDescent="0.2">
      <c r="B488" s="10"/>
      <c r="F488" s="10"/>
    </row>
    <row r="489" spans="2:6" x14ac:dyDescent="0.2">
      <c r="B489" s="10"/>
      <c r="F489" s="10"/>
    </row>
    <row r="490" spans="2:6" x14ac:dyDescent="0.2">
      <c r="B490" s="10"/>
      <c r="F490" s="10"/>
    </row>
    <row r="491" spans="2:6" x14ac:dyDescent="0.2">
      <c r="B491" s="10"/>
      <c r="F491" s="10"/>
    </row>
    <row r="492" spans="2:6" x14ac:dyDescent="0.2">
      <c r="B492" s="10"/>
      <c r="F492" s="10"/>
    </row>
    <row r="493" spans="2:6" x14ac:dyDescent="0.2">
      <c r="B493" s="10"/>
      <c r="F493" s="10"/>
    </row>
    <row r="494" spans="2:6" x14ac:dyDescent="0.2">
      <c r="B494" s="10"/>
      <c r="F494" s="10"/>
    </row>
    <row r="495" spans="2:6" x14ac:dyDescent="0.2">
      <c r="B495" s="10"/>
      <c r="F495" s="10"/>
    </row>
    <row r="496" spans="2:6" x14ac:dyDescent="0.2">
      <c r="B496" s="10"/>
      <c r="F496" s="10"/>
    </row>
    <row r="497" spans="2:6" x14ac:dyDescent="0.2">
      <c r="B497" s="10"/>
      <c r="F497" s="10"/>
    </row>
    <row r="498" spans="2:6" x14ac:dyDescent="0.2">
      <c r="B498" s="10"/>
      <c r="F498" s="10"/>
    </row>
    <row r="499" spans="2:6" x14ac:dyDescent="0.2">
      <c r="B499" s="10"/>
      <c r="F499" s="10"/>
    </row>
    <row r="500" spans="2:6" x14ac:dyDescent="0.2">
      <c r="B500" s="10"/>
      <c r="F500" s="10"/>
    </row>
    <row r="501" spans="2:6" x14ac:dyDescent="0.2">
      <c r="B501" s="10"/>
      <c r="F501" s="10"/>
    </row>
    <row r="502" spans="2:6" x14ac:dyDescent="0.2">
      <c r="B502" s="10"/>
      <c r="F502" s="10"/>
    </row>
    <row r="503" spans="2:6" x14ac:dyDescent="0.2">
      <c r="B503" s="10"/>
      <c r="F503" s="10"/>
    </row>
    <row r="504" spans="2:6" x14ac:dyDescent="0.2">
      <c r="B504" s="10"/>
      <c r="F504" s="10"/>
    </row>
    <row r="505" spans="2:6" x14ac:dyDescent="0.2">
      <c r="B505" s="10"/>
      <c r="F505" s="10"/>
    </row>
    <row r="506" spans="2:6" x14ac:dyDescent="0.2">
      <c r="B506" s="10"/>
      <c r="F506" s="10"/>
    </row>
    <row r="507" spans="2:6" x14ac:dyDescent="0.2">
      <c r="B507" s="10"/>
      <c r="F507" s="10"/>
    </row>
    <row r="508" spans="2:6" x14ac:dyDescent="0.2">
      <c r="B508" s="10"/>
      <c r="F508" s="10"/>
    </row>
    <row r="509" spans="2:6" x14ac:dyDescent="0.2">
      <c r="B509" s="10"/>
      <c r="F509" s="10"/>
    </row>
    <row r="510" spans="2:6" x14ac:dyDescent="0.2">
      <c r="B510" s="10"/>
      <c r="F510" s="10"/>
    </row>
    <row r="511" spans="2:6" x14ac:dyDescent="0.2">
      <c r="B511" s="10"/>
      <c r="F511" s="10"/>
    </row>
    <row r="512" spans="2:6" x14ac:dyDescent="0.2">
      <c r="B512" s="10"/>
      <c r="F512" s="10"/>
    </row>
    <row r="513" spans="2:6" x14ac:dyDescent="0.2">
      <c r="B513" s="10"/>
      <c r="F513" s="10"/>
    </row>
    <row r="514" spans="2:6" x14ac:dyDescent="0.2">
      <c r="B514" s="10"/>
      <c r="F514" s="10"/>
    </row>
    <row r="515" spans="2:6" x14ac:dyDescent="0.2">
      <c r="B515" s="10"/>
      <c r="F515" s="10"/>
    </row>
    <row r="516" spans="2:6" x14ac:dyDescent="0.2">
      <c r="B516" s="10"/>
      <c r="F516" s="10"/>
    </row>
    <row r="517" spans="2:6" x14ac:dyDescent="0.2">
      <c r="B517" s="10"/>
      <c r="F517" s="10"/>
    </row>
    <row r="518" spans="2:6" x14ac:dyDescent="0.2">
      <c r="B518" s="10"/>
      <c r="F518" s="10"/>
    </row>
    <row r="519" spans="2:6" x14ac:dyDescent="0.2">
      <c r="B519" s="10"/>
      <c r="F519" s="10"/>
    </row>
    <row r="520" spans="2:6" x14ac:dyDescent="0.2">
      <c r="B520" s="10"/>
      <c r="F520" s="10"/>
    </row>
    <row r="521" spans="2:6" x14ac:dyDescent="0.2">
      <c r="B521" s="10"/>
      <c r="F521" s="10"/>
    </row>
    <row r="522" spans="2:6" x14ac:dyDescent="0.2">
      <c r="B522" s="10"/>
      <c r="F522" s="10"/>
    </row>
    <row r="523" spans="2:6" x14ac:dyDescent="0.2">
      <c r="B523" s="10"/>
      <c r="F523" s="10"/>
    </row>
    <row r="524" spans="2:6" x14ac:dyDescent="0.2">
      <c r="B524" s="10"/>
      <c r="F524" s="10"/>
    </row>
    <row r="525" spans="2:6" x14ac:dyDescent="0.2">
      <c r="B525" s="10"/>
      <c r="F525" s="10"/>
    </row>
    <row r="526" spans="2:6" x14ac:dyDescent="0.2">
      <c r="B526" s="10"/>
      <c r="F526" s="10"/>
    </row>
    <row r="527" spans="2:6" x14ac:dyDescent="0.2">
      <c r="B527" s="10"/>
      <c r="F527" s="10"/>
    </row>
    <row r="528" spans="2:6" x14ac:dyDescent="0.2">
      <c r="B528" s="10"/>
      <c r="F528" s="10"/>
    </row>
    <row r="529" spans="2:6" x14ac:dyDescent="0.2">
      <c r="B529" s="10"/>
      <c r="F529" s="10"/>
    </row>
    <row r="530" spans="2:6" x14ac:dyDescent="0.2">
      <c r="B530" s="10"/>
      <c r="F530" s="10"/>
    </row>
    <row r="531" spans="2:6" x14ac:dyDescent="0.2">
      <c r="B531" s="10"/>
      <c r="F531" s="10"/>
    </row>
    <row r="532" spans="2:6" x14ac:dyDescent="0.2">
      <c r="B532" s="10"/>
      <c r="F532" s="10"/>
    </row>
    <row r="533" spans="2:6" x14ac:dyDescent="0.2">
      <c r="B533" s="10"/>
      <c r="F533" s="10"/>
    </row>
    <row r="534" spans="2:6" x14ac:dyDescent="0.2">
      <c r="B534" s="10"/>
      <c r="F534" s="10"/>
    </row>
    <row r="535" spans="2:6" x14ac:dyDescent="0.2">
      <c r="B535" s="10"/>
      <c r="F535" s="10"/>
    </row>
    <row r="536" spans="2:6" x14ac:dyDescent="0.2">
      <c r="B536" s="10"/>
      <c r="F536" s="10"/>
    </row>
    <row r="537" spans="2:6" x14ac:dyDescent="0.2">
      <c r="B537" s="10"/>
      <c r="F537" s="10"/>
    </row>
    <row r="538" spans="2:6" x14ac:dyDescent="0.2">
      <c r="B538" s="10"/>
      <c r="F538" s="10"/>
    </row>
    <row r="539" spans="2:6" x14ac:dyDescent="0.2">
      <c r="B539" s="10"/>
      <c r="F539" s="10"/>
    </row>
    <row r="540" spans="2:6" x14ac:dyDescent="0.2">
      <c r="B540" s="10"/>
      <c r="F540" s="10"/>
    </row>
    <row r="541" spans="2:6" x14ac:dyDescent="0.2">
      <c r="B541" s="10"/>
      <c r="F541" s="10"/>
    </row>
    <row r="542" spans="2:6" x14ac:dyDescent="0.2">
      <c r="B542" s="10"/>
      <c r="F542" s="10"/>
    </row>
    <row r="543" spans="2:6" x14ac:dyDescent="0.2">
      <c r="B543" s="10"/>
      <c r="F543" s="10"/>
    </row>
    <row r="544" spans="2:6" x14ac:dyDescent="0.2">
      <c r="B544" s="10"/>
      <c r="F544" s="10"/>
    </row>
    <row r="545" spans="2:6" x14ac:dyDescent="0.2">
      <c r="B545" s="10"/>
      <c r="F545" s="10"/>
    </row>
    <row r="546" spans="2:6" x14ac:dyDescent="0.2">
      <c r="B546" s="10"/>
      <c r="F546" s="10"/>
    </row>
    <row r="547" spans="2:6" x14ac:dyDescent="0.2">
      <c r="B547" s="10"/>
      <c r="F547" s="10"/>
    </row>
    <row r="548" spans="2:6" x14ac:dyDescent="0.2">
      <c r="B548" s="10"/>
      <c r="F548" s="10"/>
    </row>
    <row r="549" spans="2:6" x14ac:dyDescent="0.2">
      <c r="B549" s="10"/>
      <c r="F549" s="10"/>
    </row>
    <row r="550" spans="2:6" x14ac:dyDescent="0.2">
      <c r="B550" s="10"/>
      <c r="F550" s="10"/>
    </row>
    <row r="551" spans="2:6" x14ac:dyDescent="0.2">
      <c r="B551" s="10"/>
      <c r="F551" s="10"/>
    </row>
    <row r="552" spans="2:6" x14ac:dyDescent="0.2">
      <c r="B552" s="10"/>
      <c r="F552" s="10"/>
    </row>
    <row r="553" spans="2:6" x14ac:dyDescent="0.2">
      <c r="B553" s="10"/>
      <c r="F553" s="10"/>
    </row>
    <row r="554" spans="2:6" x14ac:dyDescent="0.2">
      <c r="B554" s="10"/>
      <c r="F554" s="10"/>
    </row>
    <row r="555" spans="2:6" x14ac:dyDescent="0.2">
      <c r="B555" s="10"/>
      <c r="F555" s="10"/>
    </row>
    <row r="556" spans="2:6" x14ac:dyDescent="0.2">
      <c r="B556" s="10"/>
      <c r="F556" s="10"/>
    </row>
    <row r="557" spans="2:6" x14ac:dyDescent="0.2">
      <c r="B557" s="10"/>
      <c r="F557" s="10"/>
    </row>
    <row r="558" spans="2:6" x14ac:dyDescent="0.2">
      <c r="B558" s="10"/>
      <c r="F558" s="10"/>
    </row>
    <row r="559" spans="2:6" x14ac:dyDescent="0.2">
      <c r="B559" s="10"/>
      <c r="F559" s="10"/>
    </row>
    <row r="560" spans="2:6" x14ac:dyDescent="0.2">
      <c r="B560" s="10"/>
      <c r="F560" s="10"/>
    </row>
    <row r="561" spans="2:6" x14ac:dyDescent="0.2">
      <c r="B561" s="10"/>
      <c r="F561" s="10"/>
    </row>
    <row r="562" spans="2:6" x14ac:dyDescent="0.2">
      <c r="B562" s="10"/>
      <c r="F562" s="10"/>
    </row>
    <row r="563" spans="2:6" x14ac:dyDescent="0.2">
      <c r="B563" s="10"/>
      <c r="F563" s="10"/>
    </row>
    <row r="564" spans="2:6" x14ac:dyDescent="0.2">
      <c r="B564" s="10"/>
      <c r="F564" s="10"/>
    </row>
    <row r="565" spans="2:6" x14ac:dyDescent="0.2">
      <c r="B565" s="10"/>
      <c r="F565" s="10"/>
    </row>
    <row r="566" spans="2:6" x14ac:dyDescent="0.2">
      <c r="B566" s="10"/>
      <c r="F566" s="10"/>
    </row>
    <row r="567" spans="2:6" x14ac:dyDescent="0.2">
      <c r="B567" s="10"/>
      <c r="F567" s="10"/>
    </row>
    <row r="568" spans="2:6" x14ac:dyDescent="0.2">
      <c r="B568" s="10"/>
      <c r="F568" s="10"/>
    </row>
    <row r="569" spans="2:6" x14ac:dyDescent="0.2">
      <c r="B569" s="10"/>
      <c r="F569" s="10"/>
    </row>
    <row r="570" spans="2:6" x14ac:dyDescent="0.2">
      <c r="B570" s="10"/>
      <c r="F570" s="10"/>
    </row>
    <row r="571" spans="2:6" x14ac:dyDescent="0.2">
      <c r="B571" s="10"/>
      <c r="F571" s="10"/>
    </row>
    <row r="572" spans="2:6" x14ac:dyDescent="0.2">
      <c r="B572" s="10"/>
      <c r="F572" s="10"/>
    </row>
    <row r="573" spans="2:6" x14ac:dyDescent="0.2">
      <c r="B573" s="10"/>
      <c r="F573" s="10"/>
    </row>
    <row r="574" spans="2:6" x14ac:dyDescent="0.2">
      <c r="B574" s="10"/>
      <c r="F574" s="10"/>
    </row>
    <row r="575" spans="2:6" x14ac:dyDescent="0.2">
      <c r="B575" s="10"/>
      <c r="F575" s="10"/>
    </row>
    <row r="576" spans="2:6" x14ac:dyDescent="0.2">
      <c r="B576" s="10"/>
      <c r="F576" s="10"/>
    </row>
    <row r="577" spans="2:6" x14ac:dyDescent="0.2">
      <c r="B577" s="10"/>
      <c r="F577" s="10"/>
    </row>
    <row r="578" spans="2:6" x14ac:dyDescent="0.2">
      <c r="B578" s="10"/>
      <c r="F578" s="10"/>
    </row>
    <row r="579" spans="2:6" x14ac:dyDescent="0.2">
      <c r="B579" s="10"/>
      <c r="F579" s="10"/>
    </row>
    <row r="580" spans="2:6" x14ac:dyDescent="0.2">
      <c r="B580" s="10"/>
      <c r="F580" s="10"/>
    </row>
    <row r="581" spans="2:6" x14ac:dyDescent="0.2">
      <c r="B581" s="10"/>
      <c r="F581" s="10"/>
    </row>
    <row r="582" spans="2:6" x14ac:dyDescent="0.2">
      <c r="B582" s="10"/>
      <c r="F582" s="10"/>
    </row>
    <row r="583" spans="2:6" x14ac:dyDescent="0.2">
      <c r="B583" s="10"/>
      <c r="F583" s="10"/>
    </row>
    <row r="584" spans="2:6" x14ac:dyDescent="0.2">
      <c r="B584" s="10"/>
      <c r="F584" s="10"/>
    </row>
    <row r="585" spans="2:6" x14ac:dyDescent="0.2">
      <c r="B585" s="10"/>
      <c r="F585" s="10"/>
    </row>
    <row r="586" spans="2:6" x14ac:dyDescent="0.2">
      <c r="B586" s="10"/>
      <c r="F586" s="10"/>
    </row>
    <row r="587" spans="2:6" x14ac:dyDescent="0.2">
      <c r="B587" s="10"/>
      <c r="F587" s="10"/>
    </row>
    <row r="588" spans="2:6" x14ac:dyDescent="0.2">
      <c r="B588" s="10"/>
      <c r="F588" s="10"/>
    </row>
    <row r="589" spans="2:6" x14ac:dyDescent="0.2">
      <c r="B589" s="10"/>
      <c r="F589" s="10"/>
    </row>
    <row r="590" spans="2:6" x14ac:dyDescent="0.2">
      <c r="B590" s="10"/>
      <c r="F590" s="10"/>
    </row>
    <row r="591" spans="2:6" x14ac:dyDescent="0.2">
      <c r="B591" s="10"/>
      <c r="F591" s="10"/>
    </row>
    <row r="592" spans="2:6" x14ac:dyDescent="0.2">
      <c r="B592" s="10"/>
      <c r="F592" s="10"/>
    </row>
    <row r="593" spans="2:6" x14ac:dyDescent="0.2">
      <c r="B593" s="10"/>
      <c r="F593" s="10"/>
    </row>
    <row r="594" spans="2:6" x14ac:dyDescent="0.2">
      <c r="B594" s="10"/>
      <c r="F594" s="10"/>
    </row>
    <row r="595" spans="2:6" x14ac:dyDescent="0.2">
      <c r="B595" s="10"/>
      <c r="F595" s="10"/>
    </row>
    <row r="596" spans="2:6" x14ac:dyDescent="0.2">
      <c r="B596" s="10"/>
      <c r="F596" s="10"/>
    </row>
    <row r="597" spans="2:6" x14ac:dyDescent="0.2">
      <c r="B597" s="10"/>
      <c r="F597" s="10"/>
    </row>
    <row r="598" spans="2:6" x14ac:dyDescent="0.2">
      <c r="B598" s="10"/>
      <c r="F598" s="10"/>
    </row>
    <row r="599" spans="2:6" x14ac:dyDescent="0.2">
      <c r="B599" s="10"/>
      <c r="F599" s="10"/>
    </row>
    <row r="600" spans="2:6" x14ac:dyDescent="0.2">
      <c r="B600" s="10"/>
      <c r="F600" s="10"/>
    </row>
    <row r="601" spans="2:6" x14ac:dyDescent="0.2">
      <c r="B601" s="10"/>
      <c r="F601" s="10"/>
    </row>
    <row r="602" spans="2:6" x14ac:dyDescent="0.2">
      <c r="B602" s="10"/>
      <c r="F602" s="10"/>
    </row>
    <row r="603" spans="2:6" x14ac:dyDescent="0.2">
      <c r="B603" s="10"/>
      <c r="F603" s="10"/>
    </row>
    <row r="604" spans="2:6" x14ac:dyDescent="0.2">
      <c r="B604" s="10"/>
      <c r="F604" s="10"/>
    </row>
    <row r="605" spans="2:6" x14ac:dyDescent="0.2">
      <c r="B605" s="10"/>
      <c r="F605" s="10"/>
    </row>
    <row r="606" spans="2:6" x14ac:dyDescent="0.2">
      <c r="B606" s="10"/>
      <c r="F606" s="10"/>
    </row>
    <row r="607" spans="2:6" x14ac:dyDescent="0.2">
      <c r="B607" s="10"/>
      <c r="F607" s="10"/>
    </row>
    <row r="608" spans="2:6" x14ac:dyDescent="0.2">
      <c r="B608" s="10"/>
      <c r="F608" s="10"/>
    </row>
    <row r="609" spans="2:6" x14ac:dyDescent="0.2">
      <c r="B609" s="10"/>
      <c r="F609" s="10"/>
    </row>
    <row r="610" spans="2:6" x14ac:dyDescent="0.2">
      <c r="B610" s="10"/>
      <c r="F610" s="10"/>
    </row>
    <row r="611" spans="2:6" x14ac:dyDescent="0.2">
      <c r="B611" s="10"/>
      <c r="F611" s="10"/>
    </row>
    <row r="612" spans="2:6" x14ac:dyDescent="0.2">
      <c r="B612" s="10"/>
      <c r="F612" s="10"/>
    </row>
    <row r="613" spans="2:6" x14ac:dyDescent="0.2">
      <c r="B613" s="10"/>
      <c r="F613" s="10"/>
    </row>
    <row r="614" spans="2:6" x14ac:dyDescent="0.2">
      <c r="B614" s="10"/>
      <c r="F614" s="10"/>
    </row>
    <row r="615" spans="2:6" x14ac:dyDescent="0.2">
      <c r="B615" s="10"/>
      <c r="F615" s="10"/>
    </row>
    <row r="616" spans="2:6" x14ac:dyDescent="0.2">
      <c r="B616" s="10"/>
      <c r="F616" s="10"/>
    </row>
    <row r="617" spans="2:6" x14ac:dyDescent="0.2">
      <c r="B617" s="10"/>
      <c r="F617" s="10"/>
    </row>
    <row r="618" spans="2:6" x14ac:dyDescent="0.2">
      <c r="B618" s="10"/>
      <c r="F618" s="10"/>
    </row>
    <row r="619" spans="2:6" x14ac:dyDescent="0.2">
      <c r="B619" s="10"/>
      <c r="F619" s="10"/>
    </row>
    <row r="620" spans="2:6" x14ac:dyDescent="0.2">
      <c r="B620" s="10"/>
      <c r="F620" s="10"/>
    </row>
    <row r="621" spans="2:6" x14ac:dyDescent="0.2">
      <c r="B621" s="10"/>
      <c r="F621" s="10"/>
    </row>
    <row r="622" spans="2:6" x14ac:dyDescent="0.2">
      <c r="B622" s="10"/>
      <c r="F622" s="10"/>
    </row>
    <row r="623" spans="2:6" x14ac:dyDescent="0.2">
      <c r="B623" s="10"/>
      <c r="F623" s="10"/>
    </row>
    <row r="624" spans="2:6" x14ac:dyDescent="0.2">
      <c r="B624" s="10"/>
      <c r="F624" s="10"/>
    </row>
    <row r="625" spans="2:6" x14ac:dyDescent="0.2">
      <c r="B625" s="10"/>
      <c r="F625" s="10"/>
    </row>
    <row r="626" spans="2:6" x14ac:dyDescent="0.2">
      <c r="B626" s="10"/>
      <c r="F626" s="10"/>
    </row>
    <row r="627" spans="2:6" x14ac:dyDescent="0.2">
      <c r="B627" s="10"/>
      <c r="F627" s="10"/>
    </row>
    <row r="628" spans="2:6" x14ac:dyDescent="0.2">
      <c r="B628" s="10"/>
      <c r="F628" s="10"/>
    </row>
    <row r="629" spans="2:6" x14ac:dyDescent="0.2">
      <c r="B629" s="10"/>
      <c r="F629" s="10"/>
    </row>
    <row r="630" spans="2:6" x14ac:dyDescent="0.2">
      <c r="B630" s="10"/>
      <c r="F630" s="10"/>
    </row>
    <row r="631" spans="2:6" x14ac:dyDescent="0.2">
      <c r="B631" s="10"/>
      <c r="F631" s="10"/>
    </row>
    <row r="632" spans="2:6" x14ac:dyDescent="0.2">
      <c r="B632" s="10"/>
      <c r="F632" s="10"/>
    </row>
    <row r="633" spans="2:6" x14ac:dyDescent="0.2">
      <c r="B633" s="10"/>
      <c r="F633" s="10"/>
    </row>
    <row r="634" spans="2:6" x14ac:dyDescent="0.2">
      <c r="B634" s="10"/>
      <c r="F634" s="10"/>
    </row>
    <row r="635" spans="2:6" x14ac:dyDescent="0.2">
      <c r="B635" s="10"/>
      <c r="F635" s="10"/>
    </row>
    <row r="636" spans="2:6" x14ac:dyDescent="0.2">
      <c r="B636" s="10"/>
      <c r="F636" s="10"/>
    </row>
    <row r="637" spans="2:6" x14ac:dyDescent="0.2">
      <c r="B637" s="10"/>
      <c r="F637" s="10"/>
    </row>
    <row r="638" spans="2:6" x14ac:dyDescent="0.2">
      <c r="B638" s="10"/>
      <c r="F638" s="10"/>
    </row>
    <row r="639" spans="2:6" x14ac:dyDescent="0.2">
      <c r="B639" s="10"/>
      <c r="F639" s="10"/>
    </row>
    <row r="640" spans="2:6" x14ac:dyDescent="0.2">
      <c r="B640" s="10"/>
      <c r="F640" s="10"/>
    </row>
    <row r="641" spans="2:6" x14ac:dyDescent="0.2">
      <c r="B641" s="10"/>
      <c r="F641" s="10"/>
    </row>
    <row r="642" spans="2:6" x14ac:dyDescent="0.2">
      <c r="B642" s="10"/>
      <c r="F642" s="10"/>
    </row>
    <row r="643" spans="2:6" x14ac:dyDescent="0.2">
      <c r="B643" s="10"/>
      <c r="F643" s="10"/>
    </row>
    <row r="644" spans="2:6" x14ac:dyDescent="0.2">
      <c r="B644" s="10"/>
      <c r="F644" s="10"/>
    </row>
    <row r="645" spans="2:6" x14ac:dyDescent="0.2">
      <c r="B645" s="10"/>
      <c r="F645" s="10"/>
    </row>
    <row r="646" spans="2:6" x14ac:dyDescent="0.2">
      <c r="B646" s="10"/>
      <c r="F646" s="10"/>
    </row>
    <row r="647" spans="2:6" x14ac:dyDescent="0.2">
      <c r="B647" s="10"/>
      <c r="F647" s="10"/>
    </row>
    <row r="648" spans="2:6" x14ac:dyDescent="0.2">
      <c r="B648" s="10"/>
      <c r="F648" s="10"/>
    </row>
    <row r="649" spans="2:6" x14ac:dyDescent="0.2">
      <c r="B649" s="10"/>
      <c r="F649" s="10"/>
    </row>
    <row r="650" spans="2:6" x14ac:dyDescent="0.2">
      <c r="B650" s="10"/>
      <c r="F650" s="10"/>
    </row>
    <row r="651" spans="2:6" x14ac:dyDescent="0.2">
      <c r="B651" s="10"/>
      <c r="F651" s="10"/>
    </row>
    <row r="652" spans="2:6" x14ac:dyDescent="0.2">
      <c r="B652" s="10"/>
      <c r="F652" s="10"/>
    </row>
    <row r="653" spans="2:6" x14ac:dyDescent="0.2">
      <c r="B653" s="10"/>
      <c r="F653" s="10"/>
    </row>
    <row r="654" spans="2:6" x14ac:dyDescent="0.2">
      <c r="B654" s="10"/>
      <c r="F654" s="10"/>
    </row>
    <row r="655" spans="2:6" x14ac:dyDescent="0.2">
      <c r="B655" s="10"/>
      <c r="F655" s="10"/>
    </row>
    <row r="656" spans="2:6" x14ac:dyDescent="0.2">
      <c r="B656" s="10"/>
      <c r="F656" s="10"/>
    </row>
    <row r="657" spans="2:6" x14ac:dyDescent="0.2">
      <c r="B657" s="10"/>
      <c r="F657" s="10"/>
    </row>
    <row r="658" spans="2:6" x14ac:dyDescent="0.2">
      <c r="B658" s="10"/>
      <c r="F658" s="10"/>
    </row>
    <row r="659" spans="2:6" x14ac:dyDescent="0.2">
      <c r="B659" s="10"/>
      <c r="F659" s="10"/>
    </row>
    <row r="660" spans="2:6" x14ac:dyDescent="0.2">
      <c r="B660" s="10"/>
      <c r="F660" s="10"/>
    </row>
    <row r="661" spans="2:6" x14ac:dyDescent="0.2">
      <c r="B661" s="10"/>
      <c r="F661" s="10"/>
    </row>
    <row r="662" spans="2:6" x14ac:dyDescent="0.2">
      <c r="B662" s="10"/>
      <c r="F662" s="10"/>
    </row>
    <row r="663" spans="2:6" x14ac:dyDescent="0.2">
      <c r="B663" s="10"/>
      <c r="F663" s="10"/>
    </row>
    <row r="664" spans="2:6" x14ac:dyDescent="0.2">
      <c r="B664" s="10"/>
      <c r="F664" s="10"/>
    </row>
    <row r="665" spans="2:6" x14ac:dyDescent="0.2">
      <c r="B665" s="10"/>
      <c r="F665" s="10"/>
    </row>
    <row r="666" spans="2:6" x14ac:dyDescent="0.2">
      <c r="B666" s="10"/>
      <c r="F666" s="10"/>
    </row>
    <row r="667" spans="2:6" x14ac:dyDescent="0.2">
      <c r="B667" s="10"/>
      <c r="F667" s="10"/>
    </row>
    <row r="668" spans="2:6" x14ac:dyDescent="0.2">
      <c r="B668" s="10"/>
      <c r="F668" s="10"/>
    </row>
    <row r="669" spans="2:6" x14ac:dyDescent="0.2">
      <c r="B669" s="10"/>
      <c r="F669" s="10"/>
    </row>
    <row r="670" spans="2:6" x14ac:dyDescent="0.2">
      <c r="B670" s="10"/>
      <c r="F670" s="10"/>
    </row>
    <row r="671" spans="2:6" x14ac:dyDescent="0.2">
      <c r="B671" s="10"/>
      <c r="F671" s="10"/>
    </row>
    <row r="672" spans="2:6" x14ac:dyDescent="0.2">
      <c r="B672" s="10"/>
      <c r="F672" s="10"/>
    </row>
    <row r="673" spans="2:6" x14ac:dyDescent="0.2">
      <c r="B673" s="10"/>
      <c r="F673" s="10"/>
    </row>
    <row r="674" spans="2:6" x14ac:dyDescent="0.2">
      <c r="B674" s="10"/>
      <c r="F674" s="10"/>
    </row>
    <row r="675" spans="2:6" x14ac:dyDescent="0.2">
      <c r="B675" s="10"/>
      <c r="F675" s="10"/>
    </row>
    <row r="676" spans="2:6" x14ac:dyDescent="0.2">
      <c r="B676" s="10"/>
      <c r="F676" s="10"/>
    </row>
    <row r="677" spans="2:6" x14ac:dyDescent="0.2">
      <c r="B677" s="10"/>
      <c r="F677" s="10"/>
    </row>
    <row r="678" spans="2:6" x14ac:dyDescent="0.2">
      <c r="B678" s="10"/>
      <c r="F678" s="10"/>
    </row>
    <row r="679" spans="2:6" x14ac:dyDescent="0.2">
      <c r="B679" s="10"/>
      <c r="F679" s="10"/>
    </row>
    <row r="680" spans="2:6" x14ac:dyDescent="0.2">
      <c r="B680" s="10"/>
      <c r="F680" s="10"/>
    </row>
    <row r="681" spans="2:6" x14ac:dyDescent="0.2">
      <c r="B681" s="10"/>
      <c r="F681" s="10"/>
    </row>
    <row r="682" spans="2:6" x14ac:dyDescent="0.2">
      <c r="B682" s="10"/>
      <c r="F682" s="10"/>
    </row>
    <row r="683" spans="2:6" x14ac:dyDescent="0.2">
      <c r="B683" s="10"/>
      <c r="F683" s="10"/>
    </row>
    <row r="684" spans="2:6" x14ac:dyDescent="0.2">
      <c r="B684" s="10"/>
      <c r="F684" s="10"/>
    </row>
    <row r="685" spans="2:6" x14ac:dyDescent="0.2">
      <c r="B685" s="10"/>
      <c r="F685" s="10"/>
    </row>
    <row r="686" spans="2:6" x14ac:dyDescent="0.2">
      <c r="B686" s="10"/>
      <c r="F686" s="10"/>
    </row>
    <row r="687" spans="2:6" x14ac:dyDescent="0.2">
      <c r="B687" s="10"/>
      <c r="F687" s="10"/>
    </row>
    <row r="688" spans="2:6" x14ac:dyDescent="0.2">
      <c r="B688" s="10"/>
      <c r="F688" s="10"/>
    </row>
    <row r="689" spans="2:6" x14ac:dyDescent="0.2">
      <c r="B689" s="10"/>
      <c r="F689" s="10"/>
    </row>
    <row r="690" spans="2:6" x14ac:dyDescent="0.2">
      <c r="B690" s="10"/>
      <c r="F690" s="10"/>
    </row>
    <row r="691" spans="2:6" x14ac:dyDescent="0.2">
      <c r="B691" s="10"/>
      <c r="F691" s="10"/>
    </row>
    <row r="692" spans="2:6" x14ac:dyDescent="0.2">
      <c r="B692" s="10"/>
      <c r="F692" s="10"/>
    </row>
    <row r="693" spans="2:6" x14ac:dyDescent="0.2">
      <c r="B693" s="10"/>
      <c r="F693" s="10"/>
    </row>
    <row r="694" spans="2:6" x14ac:dyDescent="0.2">
      <c r="B694" s="10"/>
      <c r="F694" s="10"/>
    </row>
    <row r="695" spans="2:6" x14ac:dyDescent="0.2">
      <c r="B695" s="10"/>
      <c r="F695" s="10"/>
    </row>
    <row r="696" spans="2:6" x14ac:dyDescent="0.2">
      <c r="B696" s="10"/>
      <c r="F696" s="10"/>
    </row>
    <row r="697" spans="2:6" x14ac:dyDescent="0.2">
      <c r="B697" s="10"/>
      <c r="F697" s="10"/>
    </row>
    <row r="698" spans="2:6" x14ac:dyDescent="0.2">
      <c r="B698" s="10"/>
      <c r="F698" s="10"/>
    </row>
    <row r="699" spans="2:6" x14ac:dyDescent="0.2">
      <c r="B699" s="10"/>
      <c r="F699" s="10"/>
    </row>
    <row r="700" spans="2:6" x14ac:dyDescent="0.2">
      <c r="B700" s="10"/>
      <c r="F700" s="10"/>
    </row>
    <row r="701" spans="2:6" x14ac:dyDescent="0.2">
      <c r="B701" s="10"/>
      <c r="F701" s="10"/>
    </row>
    <row r="702" spans="2:6" x14ac:dyDescent="0.2">
      <c r="B702" s="10"/>
      <c r="F702" s="10"/>
    </row>
    <row r="703" spans="2:6" x14ac:dyDescent="0.2">
      <c r="B703" s="10"/>
      <c r="F703" s="10"/>
    </row>
    <row r="704" spans="2:6" x14ac:dyDescent="0.2">
      <c r="B704" s="10"/>
      <c r="F704" s="10"/>
    </row>
    <row r="705" spans="2:6" x14ac:dyDescent="0.2">
      <c r="B705" s="10"/>
      <c r="F705" s="10"/>
    </row>
    <row r="706" spans="2:6" x14ac:dyDescent="0.2">
      <c r="B706" s="10"/>
      <c r="F706" s="10"/>
    </row>
    <row r="707" spans="2:6" x14ac:dyDescent="0.2">
      <c r="B707" s="10"/>
      <c r="F707" s="10"/>
    </row>
    <row r="708" spans="2:6" x14ac:dyDescent="0.2">
      <c r="B708" s="10"/>
      <c r="F708" s="10"/>
    </row>
    <row r="709" spans="2:6" x14ac:dyDescent="0.2">
      <c r="B709" s="10"/>
      <c r="F709" s="10"/>
    </row>
    <row r="710" spans="2:6" x14ac:dyDescent="0.2">
      <c r="B710" s="10"/>
      <c r="F710" s="10"/>
    </row>
    <row r="711" spans="2:6" x14ac:dyDescent="0.2">
      <c r="B711" s="10"/>
      <c r="F711" s="10"/>
    </row>
    <row r="712" spans="2:6" x14ac:dyDescent="0.2">
      <c r="B712" s="10"/>
      <c r="F712" s="10"/>
    </row>
    <row r="713" spans="2:6" x14ac:dyDescent="0.2">
      <c r="B713" s="10"/>
      <c r="F713" s="10"/>
    </row>
    <row r="714" spans="2:6" x14ac:dyDescent="0.2">
      <c r="B714" s="10"/>
      <c r="F714" s="10"/>
    </row>
    <row r="715" spans="2:6" x14ac:dyDescent="0.2">
      <c r="B715" s="10"/>
      <c r="F715" s="10"/>
    </row>
    <row r="716" spans="2:6" x14ac:dyDescent="0.2">
      <c r="B716" s="10"/>
      <c r="F716" s="10"/>
    </row>
    <row r="717" spans="2:6" x14ac:dyDescent="0.2">
      <c r="B717" s="10"/>
      <c r="F717" s="10"/>
    </row>
    <row r="718" spans="2:6" x14ac:dyDescent="0.2">
      <c r="B718" s="10"/>
      <c r="F718" s="10"/>
    </row>
    <row r="719" spans="2:6" x14ac:dyDescent="0.2">
      <c r="B719" s="10"/>
      <c r="F719" s="10"/>
    </row>
    <row r="720" spans="2:6" x14ac:dyDescent="0.2">
      <c r="B720" s="10"/>
      <c r="F720" s="10"/>
    </row>
    <row r="721" spans="2:6" x14ac:dyDescent="0.2">
      <c r="B721" s="10"/>
      <c r="F721" s="10"/>
    </row>
    <row r="722" spans="2:6" x14ac:dyDescent="0.2">
      <c r="B722" s="10"/>
      <c r="F722" s="10"/>
    </row>
    <row r="723" spans="2:6" x14ac:dyDescent="0.2">
      <c r="B723" s="10"/>
      <c r="F723" s="10"/>
    </row>
    <row r="724" spans="2:6" x14ac:dyDescent="0.2">
      <c r="B724" s="10"/>
      <c r="F724" s="10"/>
    </row>
    <row r="725" spans="2:6" x14ac:dyDescent="0.2">
      <c r="B725" s="10"/>
      <c r="F725" s="10"/>
    </row>
    <row r="726" spans="2:6" x14ac:dyDescent="0.2">
      <c r="B726" s="10"/>
      <c r="F726" s="10"/>
    </row>
    <row r="727" spans="2:6" x14ac:dyDescent="0.2">
      <c r="B727" s="10"/>
      <c r="F727" s="10"/>
    </row>
    <row r="728" spans="2:6" x14ac:dyDescent="0.2">
      <c r="B728" s="10"/>
      <c r="F728" s="10"/>
    </row>
    <row r="729" spans="2:6" x14ac:dyDescent="0.2">
      <c r="B729" s="10"/>
      <c r="F729" s="10"/>
    </row>
    <row r="730" spans="2:6" x14ac:dyDescent="0.2">
      <c r="B730" s="10"/>
      <c r="F730" s="10"/>
    </row>
    <row r="731" spans="2:6" x14ac:dyDescent="0.2">
      <c r="B731" s="10"/>
      <c r="F731" s="10"/>
    </row>
    <row r="732" spans="2:6" x14ac:dyDescent="0.2">
      <c r="B732" s="10"/>
      <c r="F732" s="10"/>
    </row>
    <row r="733" spans="2:6" x14ac:dyDescent="0.2">
      <c r="B733" s="10"/>
      <c r="F733" s="10"/>
    </row>
    <row r="734" spans="2:6" x14ac:dyDescent="0.2">
      <c r="B734" s="10"/>
      <c r="F734" s="10"/>
    </row>
    <row r="735" spans="2:6" x14ac:dyDescent="0.2">
      <c r="B735" s="10"/>
      <c r="F735" s="10"/>
    </row>
    <row r="736" spans="2:6" x14ac:dyDescent="0.2">
      <c r="B736" s="10"/>
      <c r="F736" s="10"/>
    </row>
    <row r="737" spans="2:6" x14ac:dyDescent="0.2">
      <c r="B737" s="10"/>
      <c r="F737" s="10"/>
    </row>
    <row r="738" spans="2:6" x14ac:dyDescent="0.2">
      <c r="B738" s="10"/>
      <c r="F738" s="10"/>
    </row>
    <row r="739" spans="2:6" x14ac:dyDescent="0.2">
      <c r="B739" s="10"/>
      <c r="F739" s="10"/>
    </row>
    <row r="740" spans="2:6" x14ac:dyDescent="0.2">
      <c r="B740" s="10"/>
      <c r="F740" s="10"/>
    </row>
    <row r="741" spans="2:6" x14ac:dyDescent="0.2">
      <c r="B741" s="10"/>
      <c r="F741" s="10"/>
    </row>
    <row r="742" spans="2:6" x14ac:dyDescent="0.2">
      <c r="B742" s="10"/>
      <c r="F742" s="10"/>
    </row>
    <row r="743" spans="2:6" x14ac:dyDescent="0.2">
      <c r="B743" s="10"/>
      <c r="F743" s="10"/>
    </row>
    <row r="744" spans="2:6" x14ac:dyDescent="0.2">
      <c r="B744" s="10"/>
      <c r="F744" s="10"/>
    </row>
    <row r="745" spans="2:6" x14ac:dyDescent="0.2">
      <c r="B745" s="10"/>
      <c r="F745" s="10"/>
    </row>
    <row r="746" spans="2:6" x14ac:dyDescent="0.2">
      <c r="B746" s="10"/>
      <c r="F746" s="10"/>
    </row>
    <row r="747" spans="2:6" x14ac:dyDescent="0.2">
      <c r="B747" s="10"/>
      <c r="F747" s="10"/>
    </row>
  </sheetData>
  <phoneticPr fontId="7" type="noConversion"/>
  <hyperlinks>
    <hyperlink ref="A3" r:id="rId1"/>
    <hyperlink ref="P15" r:id="rId2" display="http://www.bav-astro.de/sfs/BAVM_link.php?BAVMnr=144"/>
    <hyperlink ref="P11" r:id="rId3" display="http://www.konkoly.hu/cgi-bin/IBVS?5339"/>
    <hyperlink ref="P12" r:id="rId4" display="http://www.konkoly.hu/cgi-bin/IBVS?5339"/>
    <hyperlink ref="P13" r:id="rId5" display="http://www.konkoly.hu/cgi-bin/IBVS?5339"/>
    <hyperlink ref="P16" r:id="rId6" display="http://www.bav-astro.de/sfs/BAVM_link.php?BAVMnr=144"/>
    <hyperlink ref="P14" r:id="rId7" display="http://www.konkoly.hu/cgi-bin/IBVS?53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2024-01-11T05:00:20Z</dcterms:modified>
</cp:coreProperties>
</file>