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0502DBC-E953-4E8A-B26E-534F06CF4CC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G25" i="1"/>
  <c r="J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I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I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D9" i="1"/>
  <c r="C9" i="1"/>
  <c r="Q22" i="1"/>
  <c r="Q23" i="1"/>
  <c r="Q24" i="1"/>
  <c r="Q25" i="1"/>
  <c r="C21" i="1"/>
  <c r="C17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F16" i="1"/>
  <c r="F17" i="1" s="1"/>
  <c r="Q21" i="1"/>
  <c r="E21" i="1"/>
  <c r="F21" i="1"/>
  <c r="G21" i="1"/>
  <c r="H21" i="1"/>
  <c r="C11" i="1"/>
  <c r="C12" i="1"/>
  <c r="C16" i="1" l="1"/>
  <c r="D18" i="1" s="1"/>
  <c r="O30" i="1"/>
  <c r="O43" i="1"/>
  <c r="O23" i="1"/>
  <c r="O37" i="1"/>
  <c r="O44" i="1"/>
  <c r="O39" i="1"/>
  <c r="O26" i="1"/>
  <c r="C15" i="1"/>
  <c r="O38" i="1"/>
  <c r="O31" i="1"/>
  <c r="O28" i="1"/>
  <c r="O45" i="1"/>
  <c r="O25" i="1"/>
  <c r="O46" i="1"/>
  <c r="O36" i="1"/>
  <c r="O47" i="1"/>
  <c r="O33" i="1"/>
  <c r="O34" i="1"/>
  <c r="O32" i="1"/>
  <c r="O41" i="1"/>
  <c r="O42" i="1"/>
  <c r="O40" i="1"/>
  <c r="O21" i="1"/>
  <c r="O24" i="1"/>
  <c r="O35" i="1"/>
  <c r="O29" i="1"/>
  <c r="O22" i="1"/>
  <c r="O27" i="1"/>
  <c r="O48" i="1"/>
  <c r="C18" i="1" l="1"/>
  <c r="F18" i="1"/>
  <c r="F19" i="1" s="1"/>
</calcChain>
</file>

<file path=xl/sharedStrings.xml><?xml version="1.0" encoding="utf-8"?>
<sst xmlns="http://schemas.openxmlformats.org/spreadsheetml/2006/main" count="99" uniqueCount="48">
  <si>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</si>
  <si>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</si>
  <si>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</si>
  <si>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</si>
  <si>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</si>
  <si>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</si>
  <si>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</si>
  <si>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</si>
  <si>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</si>
  <si>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</si>
  <si>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</si>
  <si>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</si>
  <si>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</si>
  <si>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</si>
  <si>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</si>
  <si>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</si>
  <si>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</si>
  <si>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</si>
  <si>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</si>
  <si>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</si>
  <si>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</si>
  <si>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</si>
  <si>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</si>
  <si>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</si>
  <si>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</si>
  <si>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</si>
  <si>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</si>
  <si>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</si>
  <si>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</si>
  <si>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</si>
  <si>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</si>
  <si>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</si>
  <si>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</si>
  <si>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</si>
  <si>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</si>
  <si>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</si>
  <si>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</si>
  <si>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</si>
  <si>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</si>
  <si>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</si>
  <si>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OEJV 0160</t>
  </si>
  <si>
    <t>I</t>
  </si>
  <si>
    <t>II</t>
  </si>
  <si>
    <t>V1828 Aql / na</t>
  </si>
  <si>
    <t>EA</t>
  </si>
  <si>
    <t>IBVS 6157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</si>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</sst>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V1828 Aql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44100</c:v>
                </c:pt>
                <c:pt idx="2">
                  <c:v>44118</c:v>
                </c:pt>
                <c:pt idx="3">
                  <c:v>44126.5</c:v>
                </c:pt>
                <c:pt idx="4">
                  <c:v>44127</c:v>
                </c:pt>
                <c:pt idx="5">
                  <c:v>44869</c:v>
                </c:pt>
                <c:pt idx="6">
                  <c:v>44869</c:v>
                </c:pt>
                <c:pt idx="7">
                  <c:v>44869.5</c:v>
                </c:pt>
                <c:pt idx="8">
                  <c:v>44904.5</c:v>
                </c:pt>
                <c:pt idx="9">
                  <c:v>44905</c:v>
                </c:pt>
                <c:pt idx="10">
                  <c:v>44922.5</c:v>
                </c:pt>
                <c:pt idx="11">
                  <c:v>44923</c:v>
                </c:pt>
                <c:pt idx="12">
                  <c:v>44923.5</c:v>
                </c:pt>
                <c:pt idx="13">
                  <c:v>46818</c:v>
                </c:pt>
                <c:pt idx="14">
                  <c:v>46818</c:v>
                </c:pt>
                <c:pt idx="15">
                  <c:v>46818.5</c:v>
                </c:pt>
                <c:pt idx="16">
                  <c:v>46818.5</c:v>
                </c:pt>
                <c:pt idx="17">
                  <c:v>46819</c:v>
                </c:pt>
                <c:pt idx="18">
                  <c:v>47071</c:v>
                </c:pt>
                <c:pt idx="19">
                  <c:v>47071</c:v>
                </c:pt>
                <c:pt idx="20">
                  <c:v>47072</c:v>
                </c:pt>
                <c:pt idx="21">
                  <c:v>47072</c:v>
                </c:pt>
                <c:pt idx="22">
                  <c:v>47190</c:v>
                </c:pt>
                <c:pt idx="23">
                  <c:v>47190</c:v>
                </c:pt>
                <c:pt idx="24">
                  <c:v>47190</c:v>
                </c:pt>
                <c:pt idx="25">
                  <c:v>47190.5</c:v>
                </c:pt>
                <c:pt idx="26">
                  <c:v>47190.5</c:v>
                </c:pt>
                <c:pt idx="27">
                  <c:v>47190.5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AC-4958-95C2-8CE0E0DFA0A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44100</c:v>
                </c:pt>
                <c:pt idx="2">
                  <c:v>44118</c:v>
                </c:pt>
                <c:pt idx="3">
                  <c:v>44126.5</c:v>
                </c:pt>
                <c:pt idx="4">
                  <c:v>44127</c:v>
                </c:pt>
                <c:pt idx="5">
                  <c:v>44869</c:v>
                </c:pt>
                <c:pt idx="6">
                  <c:v>44869</c:v>
                </c:pt>
                <c:pt idx="7">
                  <c:v>44869.5</c:v>
                </c:pt>
                <c:pt idx="8">
                  <c:v>44904.5</c:v>
                </c:pt>
                <c:pt idx="9">
                  <c:v>44905</c:v>
                </c:pt>
                <c:pt idx="10">
                  <c:v>44922.5</c:v>
                </c:pt>
                <c:pt idx="11">
                  <c:v>44923</c:v>
                </c:pt>
                <c:pt idx="12">
                  <c:v>44923.5</c:v>
                </c:pt>
                <c:pt idx="13">
                  <c:v>46818</c:v>
                </c:pt>
                <c:pt idx="14">
                  <c:v>46818</c:v>
                </c:pt>
                <c:pt idx="15">
                  <c:v>46818.5</c:v>
                </c:pt>
                <c:pt idx="16">
                  <c:v>46818.5</c:v>
                </c:pt>
                <c:pt idx="17">
                  <c:v>46819</c:v>
                </c:pt>
                <c:pt idx="18">
                  <c:v>47071</c:v>
                </c:pt>
                <c:pt idx="19">
                  <c:v>47071</c:v>
                </c:pt>
                <c:pt idx="20">
                  <c:v>47072</c:v>
                </c:pt>
                <c:pt idx="21">
                  <c:v>47072</c:v>
                </c:pt>
                <c:pt idx="22">
                  <c:v>47190</c:v>
                </c:pt>
                <c:pt idx="23">
                  <c:v>47190</c:v>
                </c:pt>
                <c:pt idx="24">
                  <c:v>47190</c:v>
                </c:pt>
                <c:pt idx="25">
                  <c:v>47190.5</c:v>
                </c:pt>
                <c:pt idx="26">
                  <c:v>47190.5</c:v>
                </c:pt>
                <c:pt idx="27">
                  <c:v>47190.5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5">
                  <c:v>-4.7058700074558146E-3</c:v>
                </c:pt>
                <c:pt idx="6">
                  <c:v>-4.6958700040704571E-3</c:v>
                </c:pt>
                <c:pt idx="7">
                  <c:v>-4.2529850034043193E-3</c:v>
                </c:pt>
                <c:pt idx="8">
                  <c:v>-5.0710350042209029E-3</c:v>
                </c:pt>
                <c:pt idx="9">
                  <c:v>-5.1181500020902604E-3</c:v>
                </c:pt>
                <c:pt idx="10">
                  <c:v>-5.077175002952572E-3</c:v>
                </c:pt>
                <c:pt idx="11">
                  <c:v>-4.6642899978905916E-3</c:v>
                </c:pt>
                <c:pt idx="12">
                  <c:v>-4.6314050050568767E-3</c:v>
                </c:pt>
                <c:pt idx="13">
                  <c:v>-5.2201400030753575E-3</c:v>
                </c:pt>
                <c:pt idx="14">
                  <c:v>-5.2101400069659576E-3</c:v>
                </c:pt>
                <c:pt idx="15">
                  <c:v>-5.7372550072614104E-3</c:v>
                </c:pt>
                <c:pt idx="16">
                  <c:v>-5.1572550073615275E-3</c:v>
                </c:pt>
                <c:pt idx="17">
                  <c:v>-5.5443700039177202E-3</c:v>
                </c:pt>
                <c:pt idx="18">
                  <c:v>-5.3103300015209243E-3</c:v>
                </c:pt>
                <c:pt idx="19">
                  <c:v>-4.8703300053603016E-3</c:v>
                </c:pt>
                <c:pt idx="20">
                  <c:v>-5.2945600036764517E-3</c:v>
                </c:pt>
                <c:pt idx="21">
                  <c:v>-5.2445600013015792E-3</c:v>
                </c:pt>
                <c:pt idx="22">
                  <c:v>-5.2837000039289705E-3</c:v>
                </c:pt>
                <c:pt idx="23">
                  <c:v>-5.2837000039289705E-3</c:v>
                </c:pt>
                <c:pt idx="24">
                  <c:v>-5.2337000088300556E-3</c:v>
                </c:pt>
                <c:pt idx="25">
                  <c:v>-5.5908150025061332E-3</c:v>
                </c:pt>
                <c:pt idx="26">
                  <c:v>-4.9808149997261353E-3</c:v>
                </c:pt>
                <c:pt idx="27">
                  <c:v>-4.9308149973512627E-3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AC-4958-95C2-8CE0E0DFA0A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44100</c:v>
                </c:pt>
                <c:pt idx="2">
                  <c:v>44118</c:v>
                </c:pt>
                <c:pt idx="3">
                  <c:v>44126.5</c:v>
                </c:pt>
                <c:pt idx="4">
                  <c:v>44127</c:v>
                </c:pt>
                <c:pt idx="5">
                  <c:v>44869</c:v>
                </c:pt>
                <c:pt idx="6">
                  <c:v>44869</c:v>
                </c:pt>
                <c:pt idx="7">
                  <c:v>44869.5</c:v>
                </c:pt>
                <c:pt idx="8">
                  <c:v>44904.5</c:v>
                </c:pt>
                <c:pt idx="9">
                  <c:v>44905</c:v>
                </c:pt>
                <c:pt idx="10">
                  <c:v>44922.5</c:v>
                </c:pt>
                <c:pt idx="11">
                  <c:v>44923</c:v>
                </c:pt>
                <c:pt idx="12">
                  <c:v>44923.5</c:v>
                </c:pt>
                <c:pt idx="13">
                  <c:v>46818</c:v>
                </c:pt>
                <c:pt idx="14">
                  <c:v>46818</c:v>
                </c:pt>
                <c:pt idx="15">
                  <c:v>46818.5</c:v>
                </c:pt>
                <c:pt idx="16">
                  <c:v>46818.5</c:v>
                </c:pt>
                <c:pt idx="17">
                  <c:v>46819</c:v>
                </c:pt>
                <c:pt idx="18">
                  <c:v>47071</c:v>
                </c:pt>
                <c:pt idx="19">
                  <c:v>47071</c:v>
                </c:pt>
                <c:pt idx="20">
                  <c:v>47072</c:v>
                </c:pt>
                <c:pt idx="21">
                  <c:v>47072</c:v>
                </c:pt>
                <c:pt idx="22">
                  <c:v>47190</c:v>
                </c:pt>
                <c:pt idx="23">
                  <c:v>47190</c:v>
                </c:pt>
                <c:pt idx="24">
                  <c:v>47190</c:v>
                </c:pt>
                <c:pt idx="25">
                  <c:v>47190.5</c:v>
                </c:pt>
                <c:pt idx="26">
                  <c:v>47190.5</c:v>
                </c:pt>
                <c:pt idx="27">
                  <c:v>47190.5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1">
                  <c:v>-4.8430000024382025E-3</c:v>
                </c:pt>
                <c:pt idx="2">
                  <c:v>-4.7791400065761991E-3</c:v>
                </c:pt>
                <c:pt idx="3">
                  <c:v>-4.4600949986488558E-3</c:v>
                </c:pt>
                <c:pt idx="4">
                  <c:v>-4.8472100024810061E-3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AC-4958-95C2-8CE0E0DFA0A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44100</c:v>
                </c:pt>
                <c:pt idx="2">
                  <c:v>44118</c:v>
                </c:pt>
                <c:pt idx="3">
                  <c:v>44126.5</c:v>
                </c:pt>
                <c:pt idx="4">
                  <c:v>44127</c:v>
                </c:pt>
                <c:pt idx="5">
                  <c:v>44869</c:v>
                </c:pt>
                <c:pt idx="6">
                  <c:v>44869</c:v>
                </c:pt>
                <c:pt idx="7">
                  <c:v>44869.5</c:v>
                </c:pt>
                <c:pt idx="8">
                  <c:v>44904.5</c:v>
                </c:pt>
                <c:pt idx="9">
                  <c:v>44905</c:v>
                </c:pt>
                <c:pt idx="10">
                  <c:v>44922.5</c:v>
                </c:pt>
                <c:pt idx="11">
                  <c:v>44923</c:v>
                </c:pt>
                <c:pt idx="12">
                  <c:v>44923.5</c:v>
                </c:pt>
                <c:pt idx="13">
                  <c:v>46818</c:v>
                </c:pt>
                <c:pt idx="14">
                  <c:v>46818</c:v>
                </c:pt>
                <c:pt idx="15">
                  <c:v>46818.5</c:v>
                </c:pt>
                <c:pt idx="16">
                  <c:v>46818.5</c:v>
                </c:pt>
                <c:pt idx="17">
                  <c:v>46819</c:v>
                </c:pt>
                <c:pt idx="18">
                  <c:v>47071</c:v>
                </c:pt>
                <c:pt idx="19">
                  <c:v>47071</c:v>
                </c:pt>
                <c:pt idx="20">
                  <c:v>47072</c:v>
                </c:pt>
                <c:pt idx="21">
                  <c:v>47072</c:v>
                </c:pt>
                <c:pt idx="22">
                  <c:v>47190</c:v>
                </c:pt>
                <c:pt idx="23">
                  <c:v>47190</c:v>
                </c:pt>
                <c:pt idx="24">
                  <c:v>47190</c:v>
                </c:pt>
                <c:pt idx="25">
                  <c:v>47190.5</c:v>
                </c:pt>
                <c:pt idx="26">
                  <c:v>47190.5</c:v>
                </c:pt>
                <c:pt idx="27">
                  <c:v>47190.5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AC-4958-95C2-8CE0E0DFA0A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44100</c:v>
                </c:pt>
                <c:pt idx="2">
                  <c:v>44118</c:v>
                </c:pt>
                <c:pt idx="3">
                  <c:v>44126.5</c:v>
                </c:pt>
                <c:pt idx="4">
                  <c:v>44127</c:v>
                </c:pt>
                <c:pt idx="5">
                  <c:v>44869</c:v>
                </c:pt>
                <c:pt idx="6">
                  <c:v>44869</c:v>
                </c:pt>
                <c:pt idx="7">
                  <c:v>44869.5</c:v>
                </c:pt>
                <c:pt idx="8">
                  <c:v>44904.5</c:v>
                </c:pt>
                <c:pt idx="9">
                  <c:v>44905</c:v>
                </c:pt>
                <c:pt idx="10">
                  <c:v>44922.5</c:v>
                </c:pt>
                <c:pt idx="11">
                  <c:v>44923</c:v>
                </c:pt>
                <c:pt idx="12">
                  <c:v>44923.5</c:v>
                </c:pt>
                <c:pt idx="13">
                  <c:v>46818</c:v>
                </c:pt>
                <c:pt idx="14">
                  <c:v>46818</c:v>
                </c:pt>
                <c:pt idx="15">
                  <c:v>46818.5</c:v>
                </c:pt>
                <c:pt idx="16">
                  <c:v>46818.5</c:v>
                </c:pt>
                <c:pt idx="17">
                  <c:v>46819</c:v>
                </c:pt>
                <c:pt idx="18">
                  <c:v>47071</c:v>
                </c:pt>
                <c:pt idx="19">
                  <c:v>47071</c:v>
                </c:pt>
                <c:pt idx="20">
                  <c:v>47072</c:v>
                </c:pt>
                <c:pt idx="21">
                  <c:v>47072</c:v>
                </c:pt>
                <c:pt idx="22">
                  <c:v>47190</c:v>
                </c:pt>
                <c:pt idx="23">
                  <c:v>47190</c:v>
                </c:pt>
                <c:pt idx="24">
                  <c:v>47190</c:v>
                </c:pt>
                <c:pt idx="25">
                  <c:v>47190.5</c:v>
                </c:pt>
                <c:pt idx="26">
                  <c:v>47190.5</c:v>
                </c:pt>
                <c:pt idx="27">
                  <c:v>47190.5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AC-4958-95C2-8CE0E0DFA0A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44100</c:v>
                </c:pt>
                <c:pt idx="2">
                  <c:v>44118</c:v>
                </c:pt>
                <c:pt idx="3">
                  <c:v>44126.5</c:v>
                </c:pt>
                <c:pt idx="4">
                  <c:v>44127</c:v>
                </c:pt>
                <c:pt idx="5">
                  <c:v>44869</c:v>
                </c:pt>
                <c:pt idx="6">
                  <c:v>44869</c:v>
                </c:pt>
                <c:pt idx="7">
                  <c:v>44869.5</c:v>
                </c:pt>
                <c:pt idx="8">
                  <c:v>44904.5</c:v>
                </c:pt>
                <c:pt idx="9">
                  <c:v>44905</c:v>
                </c:pt>
                <c:pt idx="10">
                  <c:v>44922.5</c:v>
                </c:pt>
                <c:pt idx="11">
                  <c:v>44923</c:v>
                </c:pt>
                <c:pt idx="12">
                  <c:v>44923.5</c:v>
                </c:pt>
                <c:pt idx="13">
                  <c:v>46818</c:v>
                </c:pt>
                <c:pt idx="14">
                  <c:v>46818</c:v>
                </c:pt>
                <c:pt idx="15">
                  <c:v>46818.5</c:v>
                </c:pt>
                <c:pt idx="16">
                  <c:v>46818.5</c:v>
                </c:pt>
                <c:pt idx="17">
                  <c:v>46819</c:v>
                </c:pt>
                <c:pt idx="18">
                  <c:v>47071</c:v>
                </c:pt>
                <c:pt idx="19">
                  <c:v>47071</c:v>
                </c:pt>
                <c:pt idx="20">
                  <c:v>47072</c:v>
                </c:pt>
                <c:pt idx="21">
                  <c:v>47072</c:v>
                </c:pt>
                <c:pt idx="22">
                  <c:v>47190</c:v>
                </c:pt>
                <c:pt idx="23">
                  <c:v>47190</c:v>
                </c:pt>
                <c:pt idx="24">
                  <c:v>47190</c:v>
                </c:pt>
                <c:pt idx="25">
                  <c:v>47190.5</c:v>
                </c:pt>
                <c:pt idx="26">
                  <c:v>47190.5</c:v>
                </c:pt>
                <c:pt idx="27">
                  <c:v>47190.5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AC-4958-95C2-8CE0E0DFA0A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1E-4</c:v>
                  </c:pt>
                  <c:pt idx="2">
                    <c:v>1E-4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  <c:pt idx="6">
                    <c:v>1E-4</c:v>
                  </c:pt>
                  <c:pt idx="7">
                    <c:v>1E-4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5.0000000000000001E-4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2.0000000000000001E-4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2.9999999999999997E-4</c:v>
                  </c:pt>
                  <c:pt idx="23">
                    <c:v>1E-4</c:v>
                  </c:pt>
                  <c:pt idx="24">
                    <c:v>2.0000000000000001E-4</c:v>
                  </c:pt>
                  <c:pt idx="25">
                    <c:v>1.1000000000000001E-3</c:v>
                  </c:pt>
                  <c:pt idx="26">
                    <c:v>8.0000000000000004E-4</c:v>
                  </c:pt>
                  <c:pt idx="2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44100</c:v>
                </c:pt>
                <c:pt idx="2">
                  <c:v>44118</c:v>
                </c:pt>
                <c:pt idx="3">
                  <c:v>44126.5</c:v>
                </c:pt>
                <c:pt idx="4">
                  <c:v>44127</c:v>
                </c:pt>
                <c:pt idx="5">
                  <c:v>44869</c:v>
                </c:pt>
                <c:pt idx="6">
                  <c:v>44869</c:v>
                </c:pt>
                <c:pt idx="7">
                  <c:v>44869.5</c:v>
                </c:pt>
                <c:pt idx="8">
                  <c:v>44904.5</c:v>
                </c:pt>
                <c:pt idx="9">
                  <c:v>44905</c:v>
                </c:pt>
                <c:pt idx="10">
                  <c:v>44922.5</c:v>
                </c:pt>
                <c:pt idx="11">
                  <c:v>44923</c:v>
                </c:pt>
                <c:pt idx="12">
                  <c:v>44923.5</c:v>
                </c:pt>
                <c:pt idx="13">
                  <c:v>46818</c:v>
                </c:pt>
                <c:pt idx="14">
                  <c:v>46818</c:v>
                </c:pt>
                <c:pt idx="15">
                  <c:v>46818.5</c:v>
                </c:pt>
                <c:pt idx="16">
                  <c:v>46818.5</c:v>
                </c:pt>
                <c:pt idx="17">
                  <c:v>46819</c:v>
                </c:pt>
                <c:pt idx="18">
                  <c:v>47071</c:v>
                </c:pt>
                <c:pt idx="19">
                  <c:v>47071</c:v>
                </c:pt>
                <c:pt idx="20">
                  <c:v>47072</c:v>
                </c:pt>
                <c:pt idx="21">
                  <c:v>47072</c:v>
                </c:pt>
                <c:pt idx="22">
                  <c:v>47190</c:v>
                </c:pt>
                <c:pt idx="23">
                  <c:v>47190</c:v>
                </c:pt>
                <c:pt idx="24">
                  <c:v>47190</c:v>
                </c:pt>
                <c:pt idx="25">
                  <c:v>47190.5</c:v>
                </c:pt>
                <c:pt idx="26">
                  <c:v>47190.5</c:v>
                </c:pt>
                <c:pt idx="27">
                  <c:v>47190.5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AC-4958-95C2-8CE0E0DFA0A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44100</c:v>
                </c:pt>
                <c:pt idx="2">
                  <c:v>44118</c:v>
                </c:pt>
                <c:pt idx="3">
                  <c:v>44126.5</c:v>
                </c:pt>
                <c:pt idx="4">
                  <c:v>44127</c:v>
                </c:pt>
                <c:pt idx="5">
                  <c:v>44869</c:v>
                </c:pt>
                <c:pt idx="6">
                  <c:v>44869</c:v>
                </c:pt>
                <c:pt idx="7">
                  <c:v>44869.5</c:v>
                </c:pt>
                <c:pt idx="8">
                  <c:v>44904.5</c:v>
                </c:pt>
                <c:pt idx="9">
                  <c:v>44905</c:v>
                </c:pt>
                <c:pt idx="10">
                  <c:v>44922.5</c:v>
                </c:pt>
                <c:pt idx="11">
                  <c:v>44923</c:v>
                </c:pt>
                <c:pt idx="12">
                  <c:v>44923.5</c:v>
                </c:pt>
                <c:pt idx="13">
                  <c:v>46818</c:v>
                </c:pt>
                <c:pt idx="14">
                  <c:v>46818</c:v>
                </c:pt>
                <c:pt idx="15">
                  <c:v>46818.5</c:v>
                </c:pt>
                <c:pt idx="16">
                  <c:v>46818.5</c:v>
                </c:pt>
                <c:pt idx="17">
                  <c:v>46819</c:v>
                </c:pt>
                <c:pt idx="18">
                  <c:v>47071</c:v>
                </c:pt>
                <c:pt idx="19">
                  <c:v>47071</c:v>
                </c:pt>
                <c:pt idx="20">
                  <c:v>47072</c:v>
                </c:pt>
                <c:pt idx="21">
                  <c:v>47072</c:v>
                </c:pt>
                <c:pt idx="22">
                  <c:v>47190</c:v>
                </c:pt>
                <c:pt idx="23">
                  <c:v>47190</c:v>
                </c:pt>
                <c:pt idx="24">
                  <c:v>47190</c:v>
                </c:pt>
                <c:pt idx="25">
                  <c:v>47190.5</c:v>
                </c:pt>
                <c:pt idx="26">
                  <c:v>47190.5</c:v>
                </c:pt>
                <c:pt idx="27">
                  <c:v>47190.5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7.3979057952843104E-5</c:v>
                </c:pt>
                <c:pt idx="1">
                  <c:v>-4.8331828181579113E-3</c:v>
                </c:pt>
                <c:pt idx="2">
                  <c:v>-4.8351857413726504E-3</c:v>
                </c:pt>
                <c:pt idx="3">
                  <c:v>-4.8361315662240551E-3</c:v>
                </c:pt>
                <c:pt idx="4">
                  <c:v>-4.8361872029800204E-3</c:v>
                </c:pt>
                <c:pt idx="5">
                  <c:v>-4.9187521488320424E-3</c:v>
                </c:pt>
                <c:pt idx="6">
                  <c:v>-4.9187521488320424E-3</c:v>
                </c:pt>
                <c:pt idx="7">
                  <c:v>-4.9188077855880077E-3</c:v>
                </c:pt>
                <c:pt idx="8">
                  <c:v>-4.9227023585055561E-3</c:v>
                </c:pt>
                <c:pt idx="9">
                  <c:v>-4.9227579952615206E-3</c:v>
                </c:pt>
                <c:pt idx="10">
                  <c:v>-4.9247052817202952E-3</c:v>
                </c:pt>
                <c:pt idx="11">
                  <c:v>-4.9247609184762597E-3</c:v>
                </c:pt>
                <c:pt idx="12">
                  <c:v>-4.924816555232225E-3</c:v>
                </c:pt>
                <c:pt idx="13">
                  <c:v>-5.1356242235835138E-3</c:v>
                </c:pt>
                <c:pt idx="14">
                  <c:v>-5.1356242235835138E-3</c:v>
                </c:pt>
                <c:pt idx="15">
                  <c:v>-5.1356798603394782E-3</c:v>
                </c:pt>
                <c:pt idx="16">
                  <c:v>-5.1356798603394782E-3</c:v>
                </c:pt>
                <c:pt idx="17">
                  <c:v>-5.1357354970954436E-3</c:v>
                </c:pt>
                <c:pt idx="18">
                  <c:v>-5.1637764221017903E-3</c:v>
                </c:pt>
                <c:pt idx="19">
                  <c:v>-5.1637764221017903E-3</c:v>
                </c:pt>
                <c:pt idx="20">
                  <c:v>-5.1638876956137201E-3</c:v>
                </c:pt>
                <c:pt idx="21">
                  <c:v>-5.1638876956137201E-3</c:v>
                </c:pt>
                <c:pt idx="22">
                  <c:v>-5.1770179700214546E-3</c:v>
                </c:pt>
                <c:pt idx="23">
                  <c:v>-5.1770179700214546E-3</c:v>
                </c:pt>
                <c:pt idx="24">
                  <c:v>-5.1770179700214546E-3</c:v>
                </c:pt>
                <c:pt idx="25">
                  <c:v>-5.177073606777419E-3</c:v>
                </c:pt>
                <c:pt idx="26">
                  <c:v>-5.177073606777419E-3</c:v>
                </c:pt>
                <c:pt idx="27">
                  <c:v>-5.177073606777419E-3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AC-4958-95C2-8CE0E0DFA0A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44100</c:v>
                </c:pt>
                <c:pt idx="2">
                  <c:v>44118</c:v>
                </c:pt>
                <c:pt idx="3">
                  <c:v>44126.5</c:v>
                </c:pt>
                <c:pt idx="4">
                  <c:v>44127</c:v>
                </c:pt>
                <c:pt idx="5">
                  <c:v>44869</c:v>
                </c:pt>
                <c:pt idx="6">
                  <c:v>44869</c:v>
                </c:pt>
                <c:pt idx="7">
                  <c:v>44869.5</c:v>
                </c:pt>
                <c:pt idx="8">
                  <c:v>44904.5</c:v>
                </c:pt>
                <c:pt idx="9">
                  <c:v>44905</c:v>
                </c:pt>
                <c:pt idx="10">
                  <c:v>44922.5</c:v>
                </c:pt>
                <c:pt idx="11">
                  <c:v>44923</c:v>
                </c:pt>
                <c:pt idx="12">
                  <c:v>44923.5</c:v>
                </c:pt>
                <c:pt idx="13">
                  <c:v>46818</c:v>
                </c:pt>
                <c:pt idx="14">
                  <c:v>46818</c:v>
                </c:pt>
                <c:pt idx="15">
                  <c:v>46818.5</c:v>
                </c:pt>
                <c:pt idx="16">
                  <c:v>46818.5</c:v>
                </c:pt>
                <c:pt idx="17">
                  <c:v>46819</c:v>
                </c:pt>
                <c:pt idx="18">
                  <c:v>47071</c:v>
                </c:pt>
                <c:pt idx="19">
                  <c:v>47071</c:v>
                </c:pt>
                <c:pt idx="20">
                  <c:v>47072</c:v>
                </c:pt>
                <c:pt idx="21">
                  <c:v>47072</c:v>
                </c:pt>
                <c:pt idx="22">
                  <c:v>47190</c:v>
                </c:pt>
                <c:pt idx="23">
                  <c:v>47190</c:v>
                </c:pt>
                <c:pt idx="24">
                  <c:v>47190</c:v>
                </c:pt>
                <c:pt idx="25">
                  <c:v>47190.5</c:v>
                </c:pt>
                <c:pt idx="26">
                  <c:v>47190.5</c:v>
                </c:pt>
                <c:pt idx="27">
                  <c:v>47190.5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AC-4958-95C2-8CE0E0DFA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646280"/>
        <c:axId val="1"/>
      </c:scatterChart>
      <c:valAx>
        <c:axId val="498646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646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97937099967764"/>
          <c:w val="0.7548872180451128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86CA43A-61AC-9B76-A7AA-053842EF91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1" topLeftCell="O34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43</v>
      </c>
    </row>
    <row r="2" spans="1:6" x14ac:dyDescent="0.2">
      <c r="A2" t="s">
        <v>23</v>
      </c>
      <c r="B2" t="s">
        <v>44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38</v>
      </c>
      <c r="D4" s="28" t="s">
        <v>38</v>
      </c>
    </row>
    <row r="5" spans="1:6" ht="13.5" thickTop="1" x14ac:dyDescent="0.2">
      <c r="A5" s="9" t="s">
        <v>29</v>
      </c>
      <c r="B5" s="10"/>
      <c r="C5" s="11">
        <v>-9.5</v>
      </c>
      <c r="D5" s="10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 s="35">
        <v>51288.919800000003</v>
      </c>
      <c r="D7" s="29" t="s">
        <v>39</v>
      </c>
    </row>
    <row r="8" spans="1:6" x14ac:dyDescent="0.2">
      <c r="A8" t="s">
        <v>3</v>
      </c>
      <c r="C8" s="35">
        <v>0.11037423</v>
      </c>
      <c r="D8" s="29" t="s">
        <v>39</v>
      </c>
    </row>
    <row r="9" spans="1:6" x14ac:dyDescent="0.2">
      <c r="A9" s="24" t="s">
        <v>33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INTERCEPT(INDIRECT($D$9):G991,INDIRECT($C$9):F991)</f>
        <v>7.3979057952843104E-5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SLOPE(INDIRECT($D$9):G991,INDIRECT($C$9):F991)</f>
        <v>-1.1127351192994909E-7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(C7+C11)+(C8+C12)*INT(MAX(F21:F3532))</f>
        <v>56497.474536682028</v>
      </c>
      <c r="E15" s="14" t="s">
        <v>35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0.11037411872648807</v>
      </c>
      <c r="E16" s="14" t="s">
        <v>31</v>
      </c>
      <c r="F16" s="15">
        <f ca="1">NOW()+15018.5+$C$5/24</f>
        <v>60320.761517245366</v>
      </c>
    </row>
    <row r="17" spans="1:18" ht="13.5" thickBot="1" x14ac:dyDescent="0.25">
      <c r="A17" s="14" t="s">
        <v>28</v>
      </c>
      <c r="B17" s="10"/>
      <c r="C17" s="10">
        <f>COUNT(C21:C2190)</f>
        <v>28</v>
      </c>
      <c r="E17" s="14" t="s">
        <v>36</v>
      </c>
      <c r="F17" s="15">
        <f ca="1">ROUND(2*(F16-$C$7)/$C$8,0)/2+F15</f>
        <v>81830.5</v>
      </c>
    </row>
    <row r="18" spans="1:18" ht="14.25" thickTop="1" thickBot="1" x14ac:dyDescent="0.25">
      <c r="A18" s="16" t="s">
        <v>5</v>
      </c>
      <c r="B18" s="10"/>
      <c r="C18" s="19">
        <f ca="1">+C15</f>
        <v>56497.474536682028</v>
      </c>
      <c r="D18" s="20">
        <f ca="1">+C16</f>
        <v>0.11037411872648807</v>
      </c>
      <c r="E18" s="14" t="s">
        <v>37</v>
      </c>
      <c r="F18" s="23">
        <f ca="1">ROUND(2*(F16-$C$15)/$C$16,0)/2+F15</f>
        <v>34640.5</v>
      </c>
    </row>
    <row r="19" spans="1:18" ht="13.5" thickTop="1" x14ac:dyDescent="0.2">
      <c r="E19" s="14" t="s">
        <v>32</v>
      </c>
      <c r="F19" s="18">
        <f ca="1">+$C$15+$C$16*F18-15018.5-$C$5/24</f>
        <v>45302.785029760271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46</v>
      </c>
      <c r="J20" s="7" t="s">
        <v>27</v>
      </c>
      <c r="K20" s="7" t="s">
        <v>47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34</v>
      </c>
    </row>
    <row r="21" spans="1:18" x14ac:dyDescent="0.2">
      <c r="A21" t="s">
        <v>39</v>
      </c>
      <c r="C21" s="8">
        <f>C$7</f>
        <v>51288.919800000003</v>
      </c>
      <c r="D21" s="8" t="s">
        <v>13</v>
      </c>
      <c r="E21">
        <f t="shared" ref="E21:E48" si="0">+(C21-C$7)/C$8</f>
        <v>0</v>
      </c>
      <c r="F21">
        <f t="shared" ref="F21:F48" si="1">ROUND(2*E21,0)/2</f>
        <v>0</v>
      </c>
      <c r="G21">
        <f t="shared" ref="G21:G48" si="2">+C21-(C$7+F21*C$8)</f>
        <v>0</v>
      </c>
      <c r="H21">
        <f>+G21</f>
        <v>0</v>
      </c>
      <c r="O21">
        <f t="shared" ref="O21:O48" ca="1" si="3">+C$11+C$12*$F21</f>
        <v>7.3979057952843104E-5</v>
      </c>
      <c r="Q21" s="2">
        <f t="shared" ref="Q21:Q48" si="4">+C21-15018.5</f>
        <v>36270.419800000003</v>
      </c>
    </row>
    <row r="22" spans="1:18" x14ac:dyDescent="0.2">
      <c r="A22" s="33" t="s">
        <v>45</v>
      </c>
      <c r="B22" s="34"/>
      <c r="C22" s="33">
        <v>56156.4185</v>
      </c>
      <c r="D22" s="33">
        <v>1E-4</v>
      </c>
      <c r="E22">
        <f t="shared" si="0"/>
        <v>44099.956122004172</v>
      </c>
      <c r="F22">
        <f t="shared" si="1"/>
        <v>44100</v>
      </c>
      <c r="G22">
        <f t="shared" si="2"/>
        <v>-4.8430000024382025E-3</v>
      </c>
      <c r="J22">
        <f>+G22</f>
        <v>-4.8430000024382025E-3</v>
      </c>
      <c r="O22">
        <f t="shared" ca="1" si="3"/>
        <v>-4.8331828181579113E-3</v>
      </c>
      <c r="Q22" s="2">
        <f t="shared" si="4"/>
        <v>41137.9185</v>
      </c>
    </row>
    <row r="23" spans="1:18" x14ac:dyDescent="0.2">
      <c r="A23" s="33" t="s">
        <v>45</v>
      </c>
      <c r="B23" s="34"/>
      <c r="C23" s="33">
        <v>56158.405299999999</v>
      </c>
      <c r="D23" s="33">
        <v>1E-4</v>
      </c>
      <c r="E23">
        <f t="shared" si="0"/>
        <v>44117.956700581242</v>
      </c>
      <c r="F23">
        <f t="shared" si="1"/>
        <v>44118</v>
      </c>
      <c r="G23">
        <f t="shared" si="2"/>
        <v>-4.7791400065761991E-3</v>
      </c>
      <c r="J23">
        <f>+G23</f>
        <v>-4.7791400065761991E-3</v>
      </c>
      <c r="O23">
        <f t="shared" ca="1" si="3"/>
        <v>-4.8351857413726504E-3</v>
      </c>
      <c r="Q23" s="2">
        <f t="shared" si="4"/>
        <v>41139.905299999999</v>
      </c>
    </row>
    <row r="24" spans="1:18" x14ac:dyDescent="0.2">
      <c r="A24" s="33" t="s">
        <v>45</v>
      </c>
      <c r="B24" s="34"/>
      <c r="C24" s="33">
        <v>56159.343800000002</v>
      </c>
      <c r="D24" s="33">
        <v>4.0000000000000002E-4</v>
      </c>
      <c r="E24">
        <f t="shared" si="0"/>
        <v>44126.459591156367</v>
      </c>
      <c r="F24">
        <f t="shared" si="1"/>
        <v>44126.5</v>
      </c>
      <c r="G24">
        <f t="shared" si="2"/>
        <v>-4.4600949986488558E-3</v>
      </c>
      <c r="J24">
        <f>+G24</f>
        <v>-4.4600949986488558E-3</v>
      </c>
      <c r="O24">
        <f t="shared" ca="1" si="3"/>
        <v>-4.8361315662240551E-3</v>
      </c>
      <c r="Q24" s="2">
        <f t="shared" si="4"/>
        <v>41140.843800000002</v>
      </c>
    </row>
    <row r="25" spans="1:18" x14ac:dyDescent="0.2">
      <c r="A25" s="33" t="s">
        <v>45</v>
      </c>
      <c r="B25" s="34"/>
      <c r="C25" s="33">
        <v>56159.3986</v>
      </c>
      <c r="D25" s="33">
        <v>1E-4</v>
      </c>
      <c r="E25">
        <f t="shared" si="0"/>
        <v>44126.956083861216</v>
      </c>
      <c r="F25">
        <f t="shared" si="1"/>
        <v>44127</v>
      </c>
      <c r="G25">
        <f t="shared" si="2"/>
        <v>-4.8472100024810061E-3</v>
      </c>
      <c r="J25">
        <f>+G25</f>
        <v>-4.8472100024810061E-3</v>
      </c>
      <c r="O25">
        <f t="shared" ca="1" si="3"/>
        <v>-4.8361872029800204E-3</v>
      </c>
      <c r="Q25" s="2">
        <f t="shared" si="4"/>
        <v>41140.8986</v>
      </c>
    </row>
    <row r="26" spans="1:18" x14ac:dyDescent="0.2">
      <c r="A26" s="30" t="s">
        <v>40</v>
      </c>
      <c r="B26" s="31" t="s">
        <v>41</v>
      </c>
      <c r="C26" s="32">
        <v>56241.296419999999</v>
      </c>
      <c r="D26" s="32">
        <v>1E-4</v>
      </c>
      <c r="E26">
        <f t="shared" si="0"/>
        <v>44868.957364413734</v>
      </c>
      <c r="F26">
        <f t="shared" si="1"/>
        <v>44869</v>
      </c>
      <c r="G26">
        <f t="shared" si="2"/>
        <v>-4.7058700074558146E-3</v>
      </c>
      <c r="I26">
        <f t="shared" ref="I26:I48" si="5">+G26</f>
        <v>-4.7058700074558146E-3</v>
      </c>
      <c r="O26">
        <f t="shared" ca="1" si="3"/>
        <v>-4.9187521488320424E-3</v>
      </c>
      <c r="Q26" s="2">
        <f t="shared" si="4"/>
        <v>41222.796419999999</v>
      </c>
    </row>
    <row r="27" spans="1:18" x14ac:dyDescent="0.2">
      <c r="A27" s="30" t="s">
        <v>40</v>
      </c>
      <c r="B27" s="31" t="s">
        <v>41</v>
      </c>
      <c r="C27" s="32">
        <v>56241.296430000002</v>
      </c>
      <c r="D27" s="32">
        <v>1E-4</v>
      </c>
      <c r="E27">
        <f t="shared" si="0"/>
        <v>44868.957455014621</v>
      </c>
      <c r="F27">
        <f t="shared" si="1"/>
        <v>44869</v>
      </c>
      <c r="G27">
        <f t="shared" si="2"/>
        <v>-4.6958700040704571E-3</v>
      </c>
      <c r="I27">
        <f t="shared" si="5"/>
        <v>-4.6958700040704571E-3</v>
      </c>
      <c r="O27">
        <f t="shared" ca="1" si="3"/>
        <v>-4.9187521488320424E-3</v>
      </c>
      <c r="Q27" s="2">
        <f t="shared" si="4"/>
        <v>41222.796430000002</v>
      </c>
    </row>
    <row r="28" spans="1:18" x14ac:dyDescent="0.2">
      <c r="A28" s="30" t="s">
        <v>40</v>
      </c>
      <c r="B28" s="31" t="s">
        <v>42</v>
      </c>
      <c r="C28" s="32">
        <v>56241.352059999997</v>
      </c>
      <c r="D28" s="32">
        <v>1E-4</v>
      </c>
      <c r="E28">
        <f t="shared" si="0"/>
        <v>44869.461467590707</v>
      </c>
      <c r="F28">
        <f t="shared" si="1"/>
        <v>44869.5</v>
      </c>
      <c r="G28">
        <f t="shared" si="2"/>
        <v>-4.2529850034043193E-3</v>
      </c>
      <c r="I28">
        <f t="shared" si="5"/>
        <v>-4.2529850034043193E-3</v>
      </c>
      <c r="O28">
        <f t="shared" ca="1" si="3"/>
        <v>-4.9188077855880077E-3</v>
      </c>
      <c r="Q28" s="2">
        <f t="shared" si="4"/>
        <v>41222.852059999997</v>
      </c>
    </row>
    <row r="29" spans="1:18" x14ac:dyDescent="0.2">
      <c r="A29" s="30" t="s">
        <v>40</v>
      </c>
      <c r="B29" s="31" t="s">
        <v>42</v>
      </c>
      <c r="C29" s="32">
        <v>56245.214339999999</v>
      </c>
      <c r="D29" s="32">
        <v>2.9999999999999997E-4</v>
      </c>
      <c r="E29">
        <f t="shared" si="0"/>
        <v>44904.45405598748</v>
      </c>
      <c r="F29">
        <f t="shared" si="1"/>
        <v>44904.5</v>
      </c>
      <c r="G29">
        <f t="shared" si="2"/>
        <v>-5.0710350042209029E-3</v>
      </c>
      <c r="I29">
        <f t="shared" si="5"/>
        <v>-5.0710350042209029E-3</v>
      </c>
      <c r="O29">
        <f t="shared" ca="1" si="3"/>
        <v>-4.9227023585055561E-3</v>
      </c>
      <c r="Q29" s="2">
        <f t="shared" si="4"/>
        <v>41226.714339999999</v>
      </c>
    </row>
    <row r="30" spans="1:18" x14ac:dyDescent="0.2">
      <c r="A30" s="30" t="s">
        <v>40</v>
      </c>
      <c r="B30" s="31" t="s">
        <v>41</v>
      </c>
      <c r="C30" s="32">
        <v>56245.269480000003</v>
      </c>
      <c r="D30" s="32">
        <v>1E-4</v>
      </c>
      <c r="E30">
        <f t="shared" si="0"/>
        <v>44904.95362912157</v>
      </c>
      <c r="F30">
        <f t="shared" si="1"/>
        <v>44905</v>
      </c>
      <c r="G30">
        <f t="shared" si="2"/>
        <v>-5.1181500020902604E-3</v>
      </c>
      <c r="I30">
        <f t="shared" si="5"/>
        <v>-5.1181500020902604E-3</v>
      </c>
      <c r="O30">
        <f t="shared" ca="1" si="3"/>
        <v>-4.9227579952615206E-3</v>
      </c>
      <c r="Q30" s="2">
        <f t="shared" si="4"/>
        <v>41226.769480000003</v>
      </c>
    </row>
    <row r="31" spans="1:18" x14ac:dyDescent="0.2">
      <c r="A31" s="30" t="s">
        <v>40</v>
      </c>
      <c r="B31" s="31" t="s">
        <v>42</v>
      </c>
      <c r="C31" s="32">
        <v>56247.201070000003</v>
      </c>
      <c r="D31" s="32">
        <v>5.0000000000000001E-4</v>
      </c>
      <c r="E31">
        <f t="shared" si="0"/>
        <v>44922.454000358593</v>
      </c>
      <c r="F31">
        <f t="shared" si="1"/>
        <v>44922.5</v>
      </c>
      <c r="G31">
        <f t="shared" si="2"/>
        <v>-5.077175002952572E-3</v>
      </c>
      <c r="I31">
        <f t="shared" si="5"/>
        <v>-5.077175002952572E-3</v>
      </c>
      <c r="O31">
        <f t="shared" ca="1" si="3"/>
        <v>-4.9247052817202952E-3</v>
      </c>
      <c r="Q31" s="2">
        <f t="shared" si="4"/>
        <v>41228.701070000003</v>
      </c>
    </row>
    <row r="32" spans="1:18" x14ac:dyDescent="0.2">
      <c r="A32" s="30" t="s">
        <v>40</v>
      </c>
      <c r="B32" s="31" t="s">
        <v>41</v>
      </c>
      <c r="C32" s="32">
        <v>56247.256670000002</v>
      </c>
      <c r="D32" s="32">
        <v>1E-4</v>
      </c>
      <c r="E32">
        <f t="shared" si="0"/>
        <v>44922.957741132137</v>
      </c>
      <c r="F32">
        <f t="shared" si="1"/>
        <v>44923</v>
      </c>
      <c r="G32">
        <f t="shared" si="2"/>
        <v>-4.6642899978905916E-3</v>
      </c>
      <c r="I32">
        <f t="shared" si="5"/>
        <v>-4.6642899978905916E-3</v>
      </c>
      <c r="O32">
        <f t="shared" ca="1" si="3"/>
        <v>-4.9247609184762597E-3</v>
      </c>
      <c r="Q32" s="2">
        <f t="shared" si="4"/>
        <v>41228.756670000002</v>
      </c>
    </row>
    <row r="33" spans="1:17" x14ac:dyDescent="0.2">
      <c r="A33" s="30" t="s">
        <v>40</v>
      </c>
      <c r="B33" s="31" t="s">
        <v>42</v>
      </c>
      <c r="C33" s="32">
        <v>56247.311889999997</v>
      </c>
      <c r="D33" s="32">
        <v>2.0000000000000001E-4</v>
      </c>
      <c r="E33">
        <f t="shared" si="0"/>
        <v>44923.458039073012</v>
      </c>
      <c r="F33">
        <f t="shared" si="1"/>
        <v>44923.5</v>
      </c>
      <c r="G33">
        <f t="shared" si="2"/>
        <v>-4.6314050050568767E-3</v>
      </c>
      <c r="I33">
        <f t="shared" si="5"/>
        <v>-4.6314050050568767E-3</v>
      </c>
      <c r="O33">
        <f t="shared" ca="1" si="3"/>
        <v>-4.924816555232225E-3</v>
      </c>
      <c r="Q33" s="2">
        <f t="shared" si="4"/>
        <v>41228.811889999997</v>
      </c>
    </row>
    <row r="34" spans="1:17" x14ac:dyDescent="0.2">
      <c r="A34" s="30" t="s">
        <v>40</v>
      </c>
      <c r="B34" s="31" t="s">
        <v>41</v>
      </c>
      <c r="C34" s="32">
        <v>56456.415280000001</v>
      </c>
      <c r="D34" s="32">
        <v>1E-4</v>
      </c>
      <c r="E34">
        <f t="shared" si="0"/>
        <v>46817.9527050834</v>
      </c>
      <c r="F34">
        <f t="shared" si="1"/>
        <v>46818</v>
      </c>
      <c r="G34">
        <f t="shared" si="2"/>
        <v>-5.2201400030753575E-3</v>
      </c>
      <c r="I34">
        <f t="shared" si="5"/>
        <v>-5.2201400030753575E-3</v>
      </c>
      <c r="O34">
        <f t="shared" ca="1" si="3"/>
        <v>-5.1356242235835138E-3</v>
      </c>
      <c r="Q34" s="2">
        <f t="shared" si="4"/>
        <v>41437.915280000001</v>
      </c>
    </row>
    <row r="35" spans="1:17" x14ac:dyDescent="0.2">
      <c r="A35" s="30" t="s">
        <v>40</v>
      </c>
      <c r="B35" s="31" t="s">
        <v>41</v>
      </c>
      <c r="C35" s="32">
        <v>56456.415289999997</v>
      </c>
      <c r="D35" s="32">
        <v>5.0000000000000001E-4</v>
      </c>
      <c r="E35">
        <f t="shared" si="0"/>
        <v>46817.952795684228</v>
      </c>
      <c r="F35">
        <f t="shared" si="1"/>
        <v>46818</v>
      </c>
      <c r="G35">
        <f t="shared" si="2"/>
        <v>-5.2101400069659576E-3</v>
      </c>
      <c r="I35">
        <f t="shared" si="5"/>
        <v>-5.2101400069659576E-3</v>
      </c>
      <c r="O35">
        <f t="shared" ca="1" si="3"/>
        <v>-5.1356242235835138E-3</v>
      </c>
      <c r="Q35" s="2">
        <f t="shared" si="4"/>
        <v>41437.915289999997</v>
      </c>
    </row>
    <row r="36" spans="1:17" x14ac:dyDescent="0.2">
      <c r="A36" s="30" t="s">
        <v>40</v>
      </c>
      <c r="B36" s="31" t="s">
        <v>42</v>
      </c>
      <c r="C36" s="32">
        <v>56456.469949999999</v>
      </c>
      <c r="D36" s="32">
        <v>1E-4</v>
      </c>
      <c r="E36">
        <f t="shared" si="0"/>
        <v>46818.448019977084</v>
      </c>
      <c r="F36">
        <f t="shared" si="1"/>
        <v>46818.5</v>
      </c>
      <c r="G36">
        <f t="shared" si="2"/>
        <v>-5.7372550072614104E-3</v>
      </c>
      <c r="I36">
        <f t="shared" si="5"/>
        <v>-5.7372550072614104E-3</v>
      </c>
      <c r="O36">
        <f t="shared" ca="1" si="3"/>
        <v>-5.1356798603394782E-3</v>
      </c>
      <c r="Q36" s="2">
        <f t="shared" si="4"/>
        <v>41437.969949999999</v>
      </c>
    </row>
    <row r="37" spans="1:17" x14ac:dyDescent="0.2">
      <c r="A37" s="30" t="s">
        <v>40</v>
      </c>
      <c r="B37" s="31" t="s">
        <v>41</v>
      </c>
      <c r="C37" s="32">
        <v>56456.470529999999</v>
      </c>
      <c r="D37" s="32">
        <v>1E-4</v>
      </c>
      <c r="E37">
        <f t="shared" si="0"/>
        <v>46818.453274826883</v>
      </c>
      <c r="F37">
        <f t="shared" si="1"/>
        <v>46818.5</v>
      </c>
      <c r="G37">
        <f t="shared" si="2"/>
        <v>-5.1572550073615275E-3</v>
      </c>
      <c r="I37">
        <f t="shared" si="5"/>
        <v>-5.1572550073615275E-3</v>
      </c>
      <c r="O37">
        <f t="shared" ca="1" si="3"/>
        <v>-5.1356798603394782E-3</v>
      </c>
      <c r="Q37" s="2">
        <f t="shared" si="4"/>
        <v>41437.970529999999</v>
      </c>
    </row>
    <row r="38" spans="1:17" x14ac:dyDescent="0.2">
      <c r="A38" s="30" t="s">
        <v>40</v>
      </c>
      <c r="B38" s="31" t="s">
        <v>41</v>
      </c>
      <c r="C38" s="32">
        <v>56456.525329999997</v>
      </c>
      <c r="D38" s="32">
        <v>1E-4</v>
      </c>
      <c r="E38">
        <f t="shared" si="0"/>
        <v>46818.949767531725</v>
      </c>
      <c r="F38">
        <f t="shared" si="1"/>
        <v>46819</v>
      </c>
      <c r="G38">
        <f t="shared" si="2"/>
        <v>-5.5443700039177202E-3</v>
      </c>
      <c r="I38">
        <f t="shared" si="5"/>
        <v>-5.5443700039177202E-3</v>
      </c>
      <c r="O38">
        <f t="shared" ca="1" si="3"/>
        <v>-5.1357354970954436E-3</v>
      </c>
      <c r="Q38" s="2">
        <f t="shared" si="4"/>
        <v>41438.025329999997</v>
      </c>
    </row>
    <row r="39" spans="1:17" x14ac:dyDescent="0.2">
      <c r="A39" s="30" t="s">
        <v>40</v>
      </c>
      <c r="B39" s="31" t="s">
        <v>41</v>
      </c>
      <c r="C39" s="32">
        <v>56484.339870000003</v>
      </c>
      <c r="D39" s="32">
        <v>2.0000000000000001E-4</v>
      </c>
      <c r="E39">
        <f t="shared" si="0"/>
        <v>47070.951887954281</v>
      </c>
      <c r="F39">
        <f t="shared" si="1"/>
        <v>47071</v>
      </c>
      <c r="G39">
        <f t="shared" si="2"/>
        <v>-5.3103300015209243E-3</v>
      </c>
      <c r="I39">
        <f t="shared" si="5"/>
        <v>-5.3103300015209243E-3</v>
      </c>
      <c r="O39">
        <f t="shared" ca="1" si="3"/>
        <v>-5.1637764221017903E-3</v>
      </c>
      <c r="Q39" s="2">
        <f t="shared" si="4"/>
        <v>41465.839870000003</v>
      </c>
    </row>
    <row r="40" spans="1:17" x14ac:dyDescent="0.2">
      <c r="A40" s="30" t="s">
        <v>40</v>
      </c>
      <c r="B40" s="31" t="s">
        <v>41</v>
      </c>
      <c r="C40" s="32">
        <v>56484.34031</v>
      </c>
      <c r="D40" s="32">
        <v>2.0000000000000001E-4</v>
      </c>
      <c r="E40">
        <f t="shared" si="0"/>
        <v>47070.955874392021</v>
      </c>
      <c r="F40">
        <f t="shared" si="1"/>
        <v>47071</v>
      </c>
      <c r="G40">
        <f t="shared" si="2"/>
        <v>-4.8703300053603016E-3</v>
      </c>
      <c r="I40">
        <f t="shared" si="5"/>
        <v>-4.8703300053603016E-3</v>
      </c>
      <c r="O40">
        <f t="shared" ca="1" si="3"/>
        <v>-5.1637764221017903E-3</v>
      </c>
      <c r="Q40" s="2">
        <f t="shared" si="4"/>
        <v>41465.84031</v>
      </c>
    </row>
    <row r="41" spans="1:17" x14ac:dyDescent="0.2">
      <c r="A41" s="30" t="s">
        <v>40</v>
      </c>
      <c r="B41" s="31" t="s">
        <v>41</v>
      </c>
      <c r="C41" s="32">
        <v>56484.450259999998</v>
      </c>
      <c r="D41" s="32">
        <v>1E-4</v>
      </c>
      <c r="E41">
        <f t="shared" si="0"/>
        <v>47071.952030831781</v>
      </c>
      <c r="F41">
        <f t="shared" si="1"/>
        <v>47072</v>
      </c>
      <c r="G41">
        <f t="shared" si="2"/>
        <v>-5.2945600036764517E-3</v>
      </c>
      <c r="I41">
        <f t="shared" si="5"/>
        <v>-5.2945600036764517E-3</v>
      </c>
      <c r="O41">
        <f t="shared" ca="1" si="3"/>
        <v>-5.1638876956137201E-3</v>
      </c>
      <c r="Q41" s="2">
        <f t="shared" si="4"/>
        <v>41465.950259999998</v>
      </c>
    </row>
    <row r="42" spans="1:17" x14ac:dyDescent="0.2">
      <c r="A42" s="30" t="s">
        <v>40</v>
      </c>
      <c r="B42" s="31" t="s">
        <v>41</v>
      </c>
      <c r="C42" s="32">
        <v>56484.45031</v>
      </c>
      <c r="D42" s="32">
        <v>1E-4</v>
      </c>
      <c r="E42">
        <f t="shared" si="0"/>
        <v>47071.952483836096</v>
      </c>
      <c r="F42">
        <f t="shared" si="1"/>
        <v>47072</v>
      </c>
      <c r="G42">
        <f t="shared" si="2"/>
        <v>-5.2445600013015792E-3</v>
      </c>
      <c r="I42">
        <f t="shared" si="5"/>
        <v>-5.2445600013015792E-3</v>
      </c>
      <c r="O42">
        <f t="shared" ca="1" si="3"/>
        <v>-5.1638876956137201E-3</v>
      </c>
      <c r="Q42" s="2">
        <f t="shared" si="4"/>
        <v>41465.95031</v>
      </c>
    </row>
    <row r="43" spans="1:17" x14ac:dyDescent="0.2">
      <c r="A43" s="30" t="s">
        <v>40</v>
      </c>
      <c r="B43" s="31" t="s">
        <v>41</v>
      </c>
      <c r="C43" s="32">
        <v>56497.474430000002</v>
      </c>
      <c r="D43" s="32">
        <v>2.9999999999999997E-4</v>
      </c>
      <c r="E43">
        <f t="shared" si="0"/>
        <v>47189.952129224352</v>
      </c>
      <c r="F43">
        <f t="shared" si="1"/>
        <v>47190</v>
      </c>
      <c r="G43">
        <f t="shared" si="2"/>
        <v>-5.2837000039289705E-3</v>
      </c>
      <c r="I43">
        <f t="shared" si="5"/>
        <v>-5.2837000039289705E-3</v>
      </c>
      <c r="O43">
        <f t="shared" ca="1" si="3"/>
        <v>-5.1770179700214546E-3</v>
      </c>
      <c r="Q43" s="2">
        <f t="shared" si="4"/>
        <v>41478.974430000002</v>
      </c>
    </row>
    <row r="44" spans="1:17" x14ac:dyDescent="0.2">
      <c r="A44" s="30" t="s">
        <v>40</v>
      </c>
      <c r="B44" s="31" t="s">
        <v>41</v>
      </c>
      <c r="C44" s="32">
        <v>56497.474430000002</v>
      </c>
      <c r="D44" s="32">
        <v>1E-4</v>
      </c>
      <c r="E44">
        <f t="shared" si="0"/>
        <v>47189.952129224352</v>
      </c>
      <c r="F44">
        <f t="shared" si="1"/>
        <v>47190</v>
      </c>
      <c r="G44">
        <f t="shared" si="2"/>
        <v>-5.2837000039289705E-3</v>
      </c>
      <c r="I44">
        <f t="shared" si="5"/>
        <v>-5.2837000039289705E-3</v>
      </c>
      <c r="O44">
        <f t="shared" ca="1" si="3"/>
        <v>-5.1770179700214546E-3</v>
      </c>
      <c r="Q44" s="2">
        <f t="shared" si="4"/>
        <v>41478.974430000002</v>
      </c>
    </row>
    <row r="45" spans="1:17" x14ac:dyDescent="0.2">
      <c r="A45" s="30" t="s">
        <v>40</v>
      </c>
      <c r="B45" s="31" t="s">
        <v>41</v>
      </c>
      <c r="C45" s="32">
        <v>56497.474479999997</v>
      </c>
      <c r="D45" s="32">
        <v>2.0000000000000001E-4</v>
      </c>
      <c r="E45">
        <f t="shared" si="0"/>
        <v>47189.952582228601</v>
      </c>
      <c r="F45">
        <f t="shared" si="1"/>
        <v>47190</v>
      </c>
      <c r="G45">
        <f t="shared" si="2"/>
        <v>-5.2337000088300556E-3</v>
      </c>
      <c r="I45">
        <f t="shared" si="5"/>
        <v>-5.2337000088300556E-3</v>
      </c>
      <c r="O45">
        <f t="shared" ca="1" si="3"/>
        <v>-5.1770179700214546E-3</v>
      </c>
      <c r="Q45" s="2">
        <f t="shared" si="4"/>
        <v>41478.974479999997</v>
      </c>
    </row>
    <row r="46" spans="1:17" x14ac:dyDescent="0.2">
      <c r="A46" s="30" t="s">
        <v>40</v>
      </c>
      <c r="B46" s="31" t="s">
        <v>42</v>
      </c>
      <c r="C46" s="32">
        <v>56497.529309999998</v>
      </c>
      <c r="D46" s="32">
        <v>1.1000000000000001E-3</v>
      </c>
      <c r="E46">
        <f t="shared" si="0"/>
        <v>47190.449346736052</v>
      </c>
      <c r="F46">
        <f t="shared" si="1"/>
        <v>47190.5</v>
      </c>
      <c r="G46">
        <f t="shared" si="2"/>
        <v>-5.5908150025061332E-3</v>
      </c>
      <c r="I46">
        <f t="shared" si="5"/>
        <v>-5.5908150025061332E-3</v>
      </c>
      <c r="O46">
        <f t="shared" ca="1" si="3"/>
        <v>-5.177073606777419E-3</v>
      </c>
      <c r="Q46" s="2">
        <f t="shared" si="4"/>
        <v>41479.029309999998</v>
      </c>
    </row>
    <row r="47" spans="1:17" x14ac:dyDescent="0.2">
      <c r="A47" s="30" t="s">
        <v>40</v>
      </c>
      <c r="B47" s="31" t="s">
        <v>42</v>
      </c>
      <c r="C47" s="32">
        <v>56497.529920000001</v>
      </c>
      <c r="D47" s="32">
        <v>8.0000000000000004E-4</v>
      </c>
      <c r="E47">
        <f t="shared" si="0"/>
        <v>47190.454873388444</v>
      </c>
      <c r="F47">
        <f t="shared" si="1"/>
        <v>47190.5</v>
      </c>
      <c r="G47">
        <f t="shared" si="2"/>
        <v>-4.9808149997261353E-3</v>
      </c>
      <c r="I47">
        <f t="shared" si="5"/>
        <v>-4.9808149997261353E-3</v>
      </c>
      <c r="O47">
        <f t="shared" ca="1" si="3"/>
        <v>-5.177073606777419E-3</v>
      </c>
      <c r="Q47" s="2">
        <f t="shared" si="4"/>
        <v>41479.029920000001</v>
      </c>
    </row>
    <row r="48" spans="1:17" x14ac:dyDescent="0.2">
      <c r="A48" s="30" t="s">
        <v>40</v>
      </c>
      <c r="B48" s="31" t="s">
        <v>42</v>
      </c>
      <c r="C48" s="32">
        <v>56497.529970000003</v>
      </c>
      <c r="D48" s="32">
        <v>2.9999999999999997E-4</v>
      </c>
      <c r="E48">
        <f t="shared" si="0"/>
        <v>47190.455326392759</v>
      </c>
      <c r="F48">
        <f t="shared" si="1"/>
        <v>47190.5</v>
      </c>
      <c r="G48">
        <f t="shared" si="2"/>
        <v>-4.9308149973512627E-3</v>
      </c>
      <c r="I48">
        <f t="shared" si="5"/>
        <v>-4.9308149973512627E-3</v>
      </c>
      <c r="O48">
        <f t="shared" ca="1" si="3"/>
        <v>-5.177073606777419E-3</v>
      </c>
      <c r="Q48" s="2">
        <f t="shared" si="4"/>
        <v>41479.029970000003</v>
      </c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2024-01-11T05:16:35Z</dcterms:modified>
</cp:coreProperties>
</file>