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1AC3281-C84F-4CF1-8DDD-3D6D65C02E7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4" i="1" l="1"/>
  <c r="Q23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B120" i="2"/>
  <c r="G120" i="2"/>
  <c r="D120" i="2"/>
  <c r="C120" i="2"/>
  <c r="A120" i="2"/>
  <c r="H119" i="2"/>
  <c r="B119" i="2"/>
  <c r="G119" i="2"/>
  <c r="C119" i="2"/>
  <c r="D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B116" i="2"/>
  <c r="G116" i="2"/>
  <c r="D116" i="2"/>
  <c r="C116" i="2"/>
  <c r="A116" i="2"/>
  <c r="H115" i="2"/>
  <c r="B115" i="2"/>
  <c r="G115" i="2"/>
  <c r="C115" i="2"/>
  <c r="D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B112" i="2"/>
  <c r="G112" i="2"/>
  <c r="D112" i="2"/>
  <c r="C112" i="2"/>
  <c r="A112" i="2"/>
  <c r="H111" i="2"/>
  <c r="B111" i="2"/>
  <c r="G111" i="2"/>
  <c r="C111" i="2"/>
  <c r="D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B108" i="2"/>
  <c r="G108" i="2"/>
  <c r="D108" i="2"/>
  <c r="C108" i="2"/>
  <c r="A108" i="2"/>
  <c r="H107" i="2"/>
  <c r="B107" i="2"/>
  <c r="G107" i="2"/>
  <c r="C107" i="2"/>
  <c r="D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B104" i="2"/>
  <c r="G104" i="2"/>
  <c r="D104" i="2"/>
  <c r="C104" i="2"/>
  <c r="A104" i="2"/>
  <c r="H103" i="2"/>
  <c r="B103" i="2"/>
  <c r="G103" i="2"/>
  <c r="C103" i="2"/>
  <c r="D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B100" i="2"/>
  <c r="G100" i="2"/>
  <c r="D100" i="2"/>
  <c r="C100" i="2"/>
  <c r="A100" i="2"/>
  <c r="H99" i="2"/>
  <c r="B99" i="2"/>
  <c r="G99" i="2"/>
  <c r="C99" i="2"/>
  <c r="D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B96" i="2"/>
  <c r="G96" i="2"/>
  <c r="D96" i="2"/>
  <c r="C96" i="2"/>
  <c r="A96" i="2"/>
  <c r="H95" i="2"/>
  <c r="B95" i="2"/>
  <c r="G95" i="2"/>
  <c r="C95" i="2"/>
  <c r="D95" i="2"/>
  <c r="A95" i="2"/>
  <c r="H94" i="2"/>
  <c r="G94" i="2"/>
  <c r="D94" i="2"/>
  <c r="C94" i="2"/>
  <c r="B94" i="2"/>
  <c r="A94" i="2"/>
  <c r="H93" i="2"/>
  <c r="G93" i="2"/>
  <c r="D93" i="2"/>
  <c r="C93" i="2"/>
  <c r="B93" i="2"/>
  <c r="A93" i="2"/>
  <c r="H92" i="2"/>
  <c r="B92" i="2"/>
  <c r="G92" i="2"/>
  <c r="D92" i="2"/>
  <c r="C92" i="2"/>
  <c r="A92" i="2"/>
  <c r="H91" i="2"/>
  <c r="B91" i="2"/>
  <c r="G91" i="2"/>
  <c r="C91" i="2"/>
  <c r="D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88" i="2"/>
  <c r="B88" i="2"/>
  <c r="G88" i="2"/>
  <c r="D88" i="2"/>
  <c r="C88" i="2"/>
  <c r="A88" i="2"/>
  <c r="H87" i="2"/>
  <c r="B87" i="2"/>
  <c r="G87" i="2"/>
  <c r="C87" i="2"/>
  <c r="D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B84" i="2"/>
  <c r="G84" i="2"/>
  <c r="D84" i="2"/>
  <c r="C84" i="2"/>
  <c r="A84" i="2"/>
  <c r="H83" i="2"/>
  <c r="B83" i="2"/>
  <c r="G83" i="2"/>
  <c r="C83" i="2"/>
  <c r="D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B76" i="2"/>
  <c r="G76" i="2"/>
  <c r="C76" i="2"/>
  <c r="D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B73" i="2"/>
  <c r="G73" i="2"/>
  <c r="C73" i="2"/>
  <c r="D73" i="2"/>
  <c r="A73" i="2"/>
  <c r="H72" i="2"/>
  <c r="B72" i="2"/>
  <c r="G72" i="2"/>
  <c r="C72" i="2"/>
  <c r="D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C69" i="2"/>
  <c r="D69" i="2"/>
  <c r="A69" i="2"/>
  <c r="H68" i="2"/>
  <c r="B68" i="2"/>
  <c r="G68" i="2"/>
  <c r="C68" i="2"/>
  <c r="D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C65" i="2"/>
  <c r="D65" i="2"/>
  <c r="A65" i="2"/>
  <c r="H64" i="2"/>
  <c r="B64" i="2"/>
  <c r="G64" i="2"/>
  <c r="C64" i="2"/>
  <c r="D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C61" i="2"/>
  <c r="D61" i="2"/>
  <c r="A61" i="2"/>
  <c r="H60" i="2"/>
  <c r="B60" i="2"/>
  <c r="G60" i="2"/>
  <c r="C60" i="2"/>
  <c r="D60" i="2"/>
  <c r="A60" i="2"/>
  <c r="H59" i="2"/>
  <c r="G59" i="2"/>
  <c r="D59" i="2"/>
  <c r="C59" i="2"/>
  <c r="B59" i="2"/>
  <c r="A59" i="2"/>
  <c r="H58" i="2"/>
  <c r="G58" i="2"/>
  <c r="C58" i="2"/>
  <c r="D58" i="2"/>
  <c r="B58" i="2"/>
  <c r="A58" i="2"/>
  <c r="H57" i="2"/>
  <c r="B57" i="2"/>
  <c r="G57" i="2"/>
  <c r="C57" i="2"/>
  <c r="D57" i="2"/>
  <c r="A57" i="2"/>
  <c r="H56" i="2"/>
  <c r="B56" i="2"/>
  <c r="G56" i="2"/>
  <c r="C56" i="2"/>
  <c r="D56" i="2"/>
  <c r="A56" i="2"/>
  <c r="H55" i="2"/>
  <c r="G55" i="2"/>
  <c r="D55" i="2"/>
  <c r="C55" i="2"/>
  <c r="B55" i="2"/>
  <c r="A55" i="2"/>
  <c r="H54" i="2"/>
  <c r="G54" i="2"/>
  <c r="C54" i="2"/>
  <c r="D54" i="2"/>
  <c r="B54" i="2"/>
  <c r="A54" i="2"/>
  <c r="H53" i="2"/>
  <c r="B53" i="2"/>
  <c r="G53" i="2"/>
  <c r="C53" i="2"/>
  <c r="D53" i="2"/>
  <c r="A53" i="2"/>
  <c r="H52" i="2"/>
  <c r="B52" i="2"/>
  <c r="G52" i="2"/>
  <c r="C52" i="2"/>
  <c r="D52" i="2"/>
  <c r="A52" i="2"/>
  <c r="H51" i="2"/>
  <c r="G51" i="2"/>
  <c r="D51" i="2"/>
  <c r="C51" i="2"/>
  <c r="B51" i="2"/>
  <c r="A51" i="2"/>
  <c r="H50" i="2"/>
  <c r="G50" i="2"/>
  <c r="C50" i="2"/>
  <c r="D50" i="2"/>
  <c r="B50" i="2"/>
  <c r="A50" i="2"/>
  <c r="H49" i="2"/>
  <c r="B49" i="2"/>
  <c r="G49" i="2"/>
  <c r="C49" i="2"/>
  <c r="D49" i="2"/>
  <c r="A49" i="2"/>
  <c r="H48" i="2"/>
  <c r="B48" i="2"/>
  <c r="G48" i="2"/>
  <c r="C48" i="2"/>
  <c r="D48" i="2"/>
  <c r="A48" i="2"/>
  <c r="H47" i="2"/>
  <c r="G47" i="2"/>
  <c r="D47" i="2"/>
  <c r="C47" i="2"/>
  <c r="B47" i="2"/>
  <c r="A47" i="2"/>
  <c r="H46" i="2"/>
  <c r="G46" i="2"/>
  <c r="C46" i="2"/>
  <c r="D46" i="2"/>
  <c r="B46" i="2"/>
  <c r="A46" i="2"/>
  <c r="H45" i="2"/>
  <c r="B45" i="2"/>
  <c r="G45" i="2"/>
  <c r="C45" i="2"/>
  <c r="D45" i="2"/>
  <c r="A45" i="2"/>
  <c r="H44" i="2"/>
  <c r="B44" i="2"/>
  <c r="G44" i="2"/>
  <c r="C44" i="2"/>
  <c r="D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C41" i="2"/>
  <c r="D41" i="2"/>
  <c r="A41" i="2"/>
  <c r="H40" i="2"/>
  <c r="B40" i="2"/>
  <c r="G40" i="2"/>
  <c r="C40" i="2"/>
  <c r="D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C37" i="2"/>
  <c r="D37" i="2"/>
  <c r="A37" i="2"/>
  <c r="H36" i="2"/>
  <c r="B36" i="2"/>
  <c r="G36" i="2"/>
  <c r="C36" i="2"/>
  <c r="D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C33" i="2"/>
  <c r="D33" i="2"/>
  <c r="A33" i="2"/>
  <c r="H32" i="2"/>
  <c r="B32" i="2"/>
  <c r="G32" i="2"/>
  <c r="C32" i="2"/>
  <c r="D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C29" i="2"/>
  <c r="D29" i="2"/>
  <c r="A29" i="2"/>
  <c r="H28" i="2"/>
  <c r="B28" i="2"/>
  <c r="G28" i="2"/>
  <c r="C28" i="2"/>
  <c r="D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C25" i="2"/>
  <c r="D25" i="2"/>
  <c r="A25" i="2"/>
  <c r="H24" i="2"/>
  <c r="B24" i="2"/>
  <c r="G24" i="2"/>
  <c r="C24" i="2"/>
  <c r="D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C21" i="2"/>
  <c r="D21" i="2"/>
  <c r="A21" i="2"/>
  <c r="H20" i="2"/>
  <c r="B20" i="2"/>
  <c r="G20" i="2"/>
  <c r="C20" i="2"/>
  <c r="D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C17" i="2"/>
  <c r="D17" i="2"/>
  <c r="A17" i="2"/>
  <c r="H16" i="2"/>
  <c r="B16" i="2"/>
  <c r="G16" i="2"/>
  <c r="C16" i="2"/>
  <c r="D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C8" i="1"/>
  <c r="C7" i="1"/>
  <c r="E24" i="1"/>
  <c r="F24" i="1"/>
  <c r="C9" i="1"/>
  <c r="D9" i="1"/>
  <c r="F16" i="1"/>
  <c r="F17" i="1" s="1"/>
  <c r="C17" i="1"/>
  <c r="Q21" i="1"/>
  <c r="E22" i="1"/>
  <c r="F22" i="1"/>
  <c r="E21" i="1"/>
  <c r="F21" i="1"/>
  <c r="G21" i="1"/>
  <c r="G23" i="1"/>
  <c r="I23" i="1"/>
  <c r="G24" i="1"/>
  <c r="I24" i="1"/>
  <c r="G22" i="1"/>
  <c r="I22" i="1"/>
  <c r="E23" i="1"/>
  <c r="F23" i="1"/>
  <c r="I21" i="1"/>
  <c r="C12" i="1"/>
  <c r="C11" i="1"/>
  <c r="C15" i="1" l="1"/>
  <c r="F18" i="1" s="1"/>
  <c r="O21" i="1"/>
  <c r="O23" i="1"/>
  <c r="O24" i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<sst xmlns="http://schemas.openxmlformats.org/spreadsheetml/2006/main" count="429" uniqueCount="68">
  <si>
    <t>OEJV 0191</t>
  </si>
  <si>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</si>
  <si>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</si>
  <si>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</si>
  <si>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</si>
  <si>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</si>
  <si>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</si>
  <si>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</si>
  <si>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</si>
  <si>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</si>
  <si>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</si>
  <si>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</si>
  <si>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</si>
  <si>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</si>
  <si>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</si>
  <si>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</si>
  <si>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</si>
  <si>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</si>
  <si>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</si>
  <si>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</si>
  <si>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</si>
  <si>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</si>
  <si>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</si>
  <si>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</si>
  <si>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</si>
  <si>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</si>
  <si>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</si>
  <si>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</si>
  <si>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</si>
  <si>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</si>
  <si>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</si>
  <si>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</si>
  <si>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</si>
  <si>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</si>
  <si>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</si>
  <si>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</si>
  <si>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</si>
  <si>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</si>
  <si>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</si>
  <si>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</si>
  <si>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</si>
  <si>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</si>
  <si>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</si>
  <si>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</si>
  <si>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</si>
  <si>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</si>
  <si>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</si>
  <si>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</si>
  <si>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</si>
  <si>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</si>
  <si>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</si>
  <si>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</si>
  <si>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</si>
  <si>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</si>
  <si>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</si>
  <si>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</si>
  <si>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</si>
  <si>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</si>
  <si>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QS Aqr</t>
  </si>
  <si>
    <t>G5782-1414</t>
  </si>
  <si>
    <t xml:space="preserve"> QS Aqr </t>
  </si>
  <si>
    <t>EA</t>
  </si>
  <si>
    <t>pr_0</t>
  </si>
  <si>
    <t>G00V</t>
  </si>
  <si>
    <t>QS Aqr / GSC 5782-1414</t>
  </si>
  <si>
    <t xml:space="preserve">GCVS </t>
  </si>
  <si>
    <t>VSB 069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</si>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</sst>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26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20" fillId="0" borderId="0" xfId="43" applyFont="1" applyAlignment="1">
      <alignment horizontal="center"/>
    </xf>
    <xf numFmtId="0" fontId="20" fillId="0" borderId="0" xfId="43" applyFont="1" applyAlignment="1">
      <alignment horizontal="left"/>
    </xf>
    <xf numFmtId="0" fontId="10" fillId="0" borderId="0" xfId="43" applyFont="1"/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Aqr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903</c:v>
                </c:pt>
                <c:pt idx="2">
                  <c:v>963</c:v>
                </c:pt>
                <c:pt idx="3">
                  <c:v>1149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02-42C8-BA08-7D1AA65AC1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903</c:v>
                </c:pt>
                <c:pt idx="2">
                  <c:v>963</c:v>
                </c:pt>
                <c:pt idx="3">
                  <c:v>1149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5.170000164071098E-3</c:v>
                </c:pt>
                <c:pt idx="2">
                  <c:v>5.5700001685181633E-3</c:v>
                </c:pt>
                <c:pt idx="3">
                  <c:v>1.711000016075559E-2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2-42C8-BA08-7D1AA65AC1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903</c:v>
                </c:pt>
                <c:pt idx="2">
                  <c:v>963</c:v>
                </c:pt>
                <c:pt idx="3">
                  <c:v>1149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02-42C8-BA08-7D1AA65AC1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903</c:v>
                </c:pt>
                <c:pt idx="2">
                  <c:v>963</c:v>
                </c:pt>
                <c:pt idx="3">
                  <c:v>1149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02-42C8-BA08-7D1AA65AC1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903</c:v>
                </c:pt>
                <c:pt idx="2">
                  <c:v>963</c:v>
                </c:pt>
                <c:pt idx="3">
                  <c:v>1149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2-42C8-BA08-7D1AA65AC1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903</c:v>
                </c:pt>
                <c:pt idx="2">
                  <c:v>963</c:v>
                </c:pt>
                <c:pt idx="3">
                  <c:v>1149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2-42C8-BA08-7D1AA65AC1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903</c:v>
                </c:pt>
                <c:pt idx="2">
                  <c:v>963</c:v>
                </c:pt>
                <c:pt idx="3">
                  <c:v>1149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2-42C8-BA08-7D1AA65AC1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903</c:v>
                </c:pt>
                <c:pt idx="2">
                  <c:v>963</c:v>
                </c:pt>
                <c:pt idx="3">
                  <c:v>1149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-1.3337299507650783E-3</c:v>
                </c:pt>
                <c:pt idx="1">
                  <c:v>8.6052362275612446E-3</c:v>
                </c:pt>
                <c:pt idx="2">
                  <c:v>9.2656326513703025E-3</c:v>
                </c:pt>
                <c:pt idx="3">
                  <c:v>1.1312861565178382E-2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2-42C8-BA08-7D1AA65AC1E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903</c:v>
                </c:pt>
                <c:pt idx="2">
                  <c:v>963</c:v>
                </c:pt>
                <c:pt idx="3">
                  <c:v>1149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02-42C8-BA08-7D1AA65AC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631520"/>
        <c:axId val="1"/>
      </c:scatterChart>
      <c:valAx>
        <c:axId val="57663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63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9795F2-620D-EC7F-9B5A-94440F904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64</v>
      </c>
      <c r="F1" s="50" t="s">
        <v>58</v>
      </c>
      <c r="G1" s="30">
        <v>0</v>
      </c>
      <c r="H1" s="51"/>
      <c r="I1" s="52" t="s">
        <v>59</v>
      </c>
      <c r="J1" s="53" t="s">
        <v>60</v>
      </c>
      <c r="K1" s="54">
        <v>20.583561</v>
      </c>
      <c r="L1" s="32">
        <v>-13.220660000000001</v>
      </c>
      <c r="M1" s="33">
        <v>52445.748999999836</v>
      </c>
      <c r="N1" s="33">
        <v>5.78261</v>
      </c>
      <c r="O1" s="31" t="s">
        <v>61</v>
      </c>
      <c r="P1" s="55">
        <v>7.46</v>
      </c>
      <c r="Q1" s="55">
        <v>8.0500000000000007</v>
      </c>
      <c r="R1" s="56" t="s">
        <v>62</v>
      </c>
      <c r="S1" s="31" t="s">
        <v>63</v>
      </c>
    </row>
    <row r="2" spans="1:19" x14ac:dyDescent="0.2">
      <c r="A2" t="s">
        <v>26</v>
      </c>
      <c r="B2" t="s">
        <v>61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6">
        <v>52445.749000000003</v>
      </c>
      <c r="D4" s="27">
        <v>5.78261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f>M1</f>
        <v>52445.748999999836</v>
      </c>
      <c r="D7" s="28" t="s">
        <v>65</v>
      </c>
    </row>
    <row r="8" spans="1:19" x14ac:dyDescent="0.2">
      <c r="A8" t="s">
        <v>6</v>
      </c>
      <c r="C8" s="8">
        <f>N1</f>
        <v>5.78261</v>
      </c>
      <c r="D8" s="28" t="s">
        <v>65</v>
      </c>
    </row>
    <row r="9" spans="1:19" x14ac:dyDescent="0.2">
      <c r="A9" s="24" t="s">
        <v>35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INTERCEPT(INDIRECT($D$9):G992,INDIRECT($C$9):F992)</f>
        <v>-1.3337299507650783E-3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SLOPE(INDIRECT($D$9):G992,INDIRECT($C$9):F992)</f>
        <v>1.1006607063484299E-5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59089.979202861396</v>
      </c>
      <c r="E15" s="14" t="s">
        <v>37</v>
      </c>
      <c r="F15" s="34">
        <v>1</v>
      </c>
    </row>
    <row r="16" spans="1:19" x14ac:dyDescent="0.2">
      <c r="A16" s="16" t="s">
        <v>7</v>
      </c>
      <c r="B16" s="10"/>
      <c r="C16" s="17">
        <f ca="1">+C8+C12</f>
        <v>5.7826210066070631</v>
      </c>
      <c r="E16" s="14" t="s">
        <v>33</v>
      </c>
      <c r="F16" s="35">
        <f ca="1">NOW()+15018.5+$C$5/24</f>
        <v>60320.816554861107</v>
      </c>
    </row>
    <row r="17" spans="1:21" ht="13.5" thickBot="1" x14ac:dyDescent="0.25">
      <c r="A17" s="14" t="s">
        <v>30</v>
      </c>
      <c r="B17" s="10"/>
      <c r="C17" s="10">
        <f>COUNT(C21:C2191)</f>
        <v>4</v>
      </c>
      <c r="E17" s="14" t="s">
        <v>38</v>
      </c>
      <c r="F17" s="15">
        <f ca="1">ROUND(2*(F16-$C$7)/$C$8,0)/2+F15</f>
        <v>1363</v>
      </c>
    </row>
    <row r="18" spans="1:21" ht="14.25" thickTop="1" thickBot="1" x14ac:dyDescent="0.25">
      <c r="A18" s="16" t="s">
        <v>8</v>
      </c>
      <c r="B18" s="10"/>
      <c r="C18" s="19">
        <f ca="1">+C15</f>
        <v>59089.979202861396</v>
      </c>
      <c r="D18" s="20">
        <f ca="1">+C16</f>
        <v>5.7826210066070631</v>
      </c>
      <c r="E18" s="14" t="s">
        <v>39</v>
      </c>
      <c r="F18" s="23">
        <f ca="1">ROUND(2*(F16-$C$15)/$C$16,0)/2+F15</f>
        <v>214</v>
      </c>
    </row>
    <row r="19" spans="1:21" ht="13.5" thickTop="1" x14ac:dyDescent="0.2">
      <c r="E19" s="14" t="s">
        <v>34</v>
      </c>
      <c r="F19" s="18">
        <f ca="1">+$C$15+$C$16*F18-15018.5-$C$5/24</f>
        <v>45309.355931608639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36</v>
      </c>
    </row>
    <row r="21" spans="1:21" x14ac:dyDescent="0.2">
      <c r="A21" t="s">
        <v>65</v>
      </c>
      <c r="C21" s="8">
        <v>52445.748999999836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-1.3337299507650783E-3</v>
      </c>
      <c r="Q21" s="2">
        <f>+C21-15018.5</f>
        <v>37427.248999999836</v>
      </c>
    </row>
    <row r="22" spans="1:21" x14ac:dyDescent="0.2">
      <c r="A22" s="57" t="s">
        <v>1</v>
      </c>
      <c r="B22" s="58" t="s">
        <v>2</v>
      </c>
      <c r="C22" s="59">
        <v>57667.451000000001</v>
      </c>
      <c r="D22" s="60">
        <v>3.0000000000000001E-3</v>
      </c>
      <c r="E22">
        <f>+(C22-C$7)/C$8</f>
        <v>903.00089405997721</v>
      </c>
      <c r="F22">
        <f>ROUND(2*E22,0)/2</f>
        <v>903</v>
      </c>
      <c r="G22">
        <f>+C22-(C$7+F22*C$8)</f>
        <v>5.170000164071098E-3</v>
      </c>
      <c r="I22">
        <f>+G22</f>
        <v>5.170000164071098E-3</v>
      </c>
      <c r="O22">
        <f ca="1">+C$11+C$12*$F22</f>
        <v>8.6052362275612446E-3</v>
      </c>
      <c r="Q22" s="2">
        <f>+C22-15018.5</f>
        <v>42648.951000000001</v>
      </c>
    </row>
    <row r="23" spans="1:21" x14ac:dyDescent="0.2">
      <c r="A23" s="63" t="s">
        <v>0</v>
      </c>
      <c r="B23" s="61" t="s">
        <v>2</v>
      </c>
      <c r="C23" s="62">
        <v>58014.408000000003</v>
      </c>
      <c r="D23" s="62">
        <v>3.0000000000000001E-3</v>
      </c>
      <c r="E23">
        <f>+(C23-C$7)/C$8</f>
        <v>963.00096323289426</v>
      </c>
      <c r="F23">
        <f>ROUND(2*E23,0)/2</f>
        <v>963</v>
      </c>
      <c r="G23">
        <f>+C23-(C$7+F23*C$8)</f>
        <v>5.5700001685181633E-3</v>
      </c>
      <c r="I23">
        <f>+G23</f>
        <v>5.5700001685181633E-3</v>
      </c>
      <c r="O23">
        <f ca="1">+C$11+C$12*$F23</f>
        <v>9.2656326513703025E-3</v>
      </c>
      <c r="Q23" s="2">
        <f>+C23-15018.5</f>
        <v>42995.908000000003</v>
      </c>
    </row>
    <row r="24" spans="1:21" x14ac:dyDescent="0.2">
      <c r="A24" s="64" t="s">
        <v>66</v>
      </c>
      <c r="B24" s="65" t="s">
        <v>2</v>
      </c>
      <c r="C24" s="66">
        <v>59089.985000000001</v>
      </c>
      <c r="D24" s="66" t="s">
        <v>67</v>
      </c>
      <c r="E24">
        <f>+(C24-C$7)/C$8</f>
        <v>1149.0029588715415</v>
      </c>
      <c r="F24">
        <f>ROUND(2*E24,0)/2</f>
        <v>1149</v>
      </c>
      <c r="G24">
        <f>+C24-(C$7+F24*C$8)</f>
        <v>1.711000016075559E-2</v>
      </c>
      <c r="I24">
        <f>+G24</f>
        <v>1.711000016075559E-2</v>
      </c>
      <c r="O24">
        <f ca="1">+C$11+C$12*$F24</f>
        <v>1.1312861565178382E-2</v>
      </c>
      <c r="Q24" s="2">
        <f>+C24-15018.5</f>
        <v>44071.485000000001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8" type="noConversion"/>
  <hyperlinks>
    <hyperlink ref="H3295" r:id="rId1" display="http://vsolj.cetus-net.org/bulletin.html"/>
    <hyperlink ref="H64791" r:id="rId2" display="http://vsolj.cetus-net.org/bulletin.html"/>
    <hyperlink ref="H64784" r:id="rId3" display="https://www.aavso.org/ejaavso"/>
    <hyperlink ref="AP1642" r:id="rId4" display="http://cdsbib.u-strasbg.fr/cgi-bin/cdsbib?1990RMxAA..21..381G"/>
    <hyperlink ref="AP1639" r:id="rId5" display="http://cdsbib.u-strasbg.fr/cgi-bin/cdsbib?1990RMxAA..21..381G"/>
    <hyperlink ref="AP1641" r:id="rId6" display="http://cdsbib.u-strasbg.fr/cgi-bin/cdsbib?1990RMxAA..21..381G"/>
    <hyperlink ref="AP1617" r:id="rId7" display="http://cdsbib.u-strasbg.fr/cgi-bin/cdsbib?1990RMxAA..21..381G"/>
    <hyperlink ref="I64791" r:id="rId8" display="http://vsolj.cetus-net.org/bulletin.html"/>
    <hyperlink ref="AQ1778" r:id="rId9" display="http://cdsbib.u-strasbg.fr/cgi-bin/cdsbib?1990RMxAA..21..381G"/>
    <hyperlink ref="AQ3422" r:id="rId10" display="http://cdsbib.u-strasbg.fr/cgi-bin/cdsbib?1990RMxAA..21..381G"/>
    <hyperlink ref="AQ1779" r:id="rId11" display="http://cdsbib.u-strasbg.fr/cgi-bin/cdsbib?1990RMxAA..21..381G"/>
    <hyperlink ref="H64788" r:id="rId12" display="https://www.aavso.org/ejaavso"/>
    <hyperlink ref="H2629" r:id="rId13" display="http://vsolj.cetus-net.org/bulletin.html"/>
    <hyperlink ref="AP5867" r:id="rId14" display="http://cdsbib.u-strasbg.fr/cgi-bin/cdsbib?1990RMxAA..21..381G"/>
    <hyperlink ref="AP5870" r:id="rId15" display="http://cdsbib.u-strasbg.fr/cgi-bin/cdsbib?1990RMxAA..21..381G"/>
    <hyperlink ref="AP5868" r:id="rId16" display="http://cdsbib.u-strasbg.fr/cgi-bin/cdsbib?1990RMxAA..21..381G"/>
    <hyperlink ref="AP5846" r:id="rId17" display="http://cdsbib.u-strasbg.fr/cgi-bin/cdsbib?1990RMxAA..21..381G"/>
    <hyperlink ref="I2629" r:id="rId18" display="http://vsolj.cetus-net.org/bulletin.html"/>
    <hyperlink ref="AQ5980" r:id="rId19" display="http://cdsbib.u-strasbg.fr/cgi-bin/cdsbib?1990RMxAA..21..381G"/>
    <hyperlink ref="AQ532" r:id="rId20" display="http://cdsbib.u-strasbg.fr/cgi-bin/cdsbib?1990RMxAA..21..381G"/>
    <hyperlink ref="AQ5981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44</v>
      </c>
      <c r="I1" s="37" t="s">
        <v>45</v>
      </c>
      <c r="J1" s="38" t="s">
        <v>43</v>
      </c>
    </row>
    <row r="2" spans="1:16" x14ac:dyDescent="0.2">
      <c r="I2" s="39" t="s">
        <v>46</v>
      </c>
      <c r="J2" s="40" t="s">
        <v>42</v>
      </c>
    </row>
    <row r="3" spans="1:16" x14ac:dyDescent="0.2">
      <c r="A3" s="41" t="s">
        <v>47</v>
      </c>
      <c r="I3" s="39" t="s">
        <v>48</v>
      </c>
      <c r="J3" s="40" t="s">
        <v>40</v>
      </c>
    </row>
    <row r="4" spans="1:16" x14ac:dyDescent="0.2">
      <c r="I4" s="39" t="s">
        <v>49</v>
      </c>
      <c r="J4" s="40" t="s">
        <v>40</v>
      </c>
    </row>
    <row r="5" spans="1:16" ht="13.5" thickBot="1" x14ac:dyDescent="0.25">
      <c r="I5" s="42" t="s">
        <v>50</v>
      </c>
      <c r="J5" s="43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52</v>
      </c>
      <c r="J11" s="46" t="s">
        <v>53</v>
      </c>
      <c r="K11" s="45">
        <v>-3273</v>
      </c>
      <c r="L11" s="45" t="s">
        <v>54</v>
      </c>
      <c r="M11" s="46" t="s">
        <v>55</v>
      </c>
      <c r="N11" s="46"/>
      <c r="O11" s="47" t="s">
        <v>56</v>
      </c>
      <c r="P11" s="47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2024-01-11T06:35:50Z</dcterms:modified>
</cp:coreProperties>
</file>