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797F3ED-A0E5-46ED-AA34-9871741FD4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R22" i="1"/>
  <c r="A21" i="1"/>
  <c r="G11" i="1"/>
  <c r="F11" i="1"/>
  <c r="C7" i="1"/>
  <c r="C8" i="1"/>
  <c r="C17" i="1"/>
  <c r="Q21" i="1"/>
  <c r="E21" i="1"/>
  <c r="F21" i="1"/>
  <c r="G21" i="1"/>
  <c r="H21" i="1"/>
  <c r="C11" i="1"/>
  <c r="F15" i="1" l="1"/>
  <c r="C12" i="1"/>
  <c r="C16" i="1" l="1"/>
  <c r="D18" i="1" s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<sst xmlns="http://schemas.openxmlformats.org/spreadsheetml/2006/main" count="55" uniqueCount="49">
  <si>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</si>
  <si>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</si>
  <si>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</si>
  <si>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</si>
  <si>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</si>
  <si>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</si>
  <si>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</si>
  <si>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</si>
  <si>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</si>
  <si>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</si>
  <si>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</si>
  <si>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</si>
  <si>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</si>
  <si>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</si>
  <si>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</si>
  <si>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</si>
  <si>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</si>
  <si>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</si>
  <si>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</si>
  <si>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</si>
  <si>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</si>
  <si>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</si>
  <si>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</si>
  <si>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</si>
  <si>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</si>
  <si>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</si>
  <si>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</si>
  <si>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</si>
  <si>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</si>
  <si>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</si>
  <si>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</si>
  <si>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</si>
  <si>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</si>
  <si>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</si>
  <si>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</si>
  <si>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G9053-0458_Ara.xls</t>
  </si>
  <si>
    <t>EW</t>
  </si>
  <si>
    <t>IBVS 5495 Eph.</t>
  </si>
  <si>
    <t>IBVS 5495</t>
  </si>
  <si>
    <t>Ara</t>
  </si>
  <si>
    <t>V0888 Ara / GSC 9053-0458  / NSV 08808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</si>
  <si>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</si>
  <si>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</si>
  <si>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</si>
  <si>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</si>
  <si>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</si>
  <si>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</si>
  <si>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</si>
  <si>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8.75-9.09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</si>
</sst>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right" vertical="center"/>
    </xf>
    <xf numFmtId="0" fontId="14" fillId="3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0" fillId="0" borderId="9" xfId="0" applyBorder="1" applyAlignment="1"/>
    <xf numFmtId="0" fontId="17" fillId="0" borderId="9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4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V0888 Ara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3C-4E9D-8CA9-11652A42B9B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3C-4E9D-8CA9-11652A42B9B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3C-4E9D-8CA9-11652A42B9B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3C-4E9D-8CA9-11652A42B9B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3C-4E9D-8CA9-11652A42B9B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3C-4E9D-8CA9-11652A42B9B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3C-4E9D-8CA9-11652A42B9B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3C-4E9D-8CA9-11652A42B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032440"/>
        <c:axId val="1"/>
      </c:scatterChart>
      <c:valAx>
        <c:axId val="707032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032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F9A34EC-8F35-934A-C56D-60E5AA8026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425781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40</v>
      </c>
      <c r="E1" s="28"/>
      <c r="F1" s="28" t="s">
        <v>35</v>
      </c>
      <c r="G1" s="29" t="s">
        <v>36</v>
      </c>
      <c r="H1" s="10" t="s">
        <v>37</v>
      </c>
      <c r="I1" s="30">
        <v>51966.815999999999</v>
      </c>
      <c r="J1" s="30">
        <v>0.89978800000000003</v>
      </c>
      <c r="K1" s="29" t="s">
        <v>38</v>
      </c>
      <c r="L1" s="27" t="s">
        <v>39</v>
      </c>
    </row>
    <row r="2" spans="1:12" x14ac:dyDescent="0.2">
      <c r="A2" t="s">
        <v>23</v>
      </c>
      <c r="B2" t="s">
        <v>36</v>
      </c>
      <c r="C2" s="9" t="s">
        <v>39</v>
      </c>
      <c r="D2" t="s">
        <v>35</v>
      </c>
    </row>
    <row r="3" spans="1:12" ht="13.5" thickBot="1" x14ac:dyDescent="0.25"/>
    <row r="4" spans="1:12" ht="14.25" thickTop="1" thickBot="1" x14ac:dyDescent="0.25">
      <c r="A4" s="26" t="s">
        <v>37</v>
      </c>
      <c r="C4" s="7">
        <v>51966.815999999999</v>
      </c>
      <c r="D4" s="8">
        <v>0.89978800000000003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51966.815999999999</v>
      </c>
      <c r="D7" s="40" t="s">
        <v>47</v>
      </c>
    </row>
    <row r="8" spans="1:12" x14ac:dyDescent="0.2">
      <c r="A8" t="s">
        <v>2</v>
      </c>
      <c r="C8">
        <f>+D4</f>
        <v>0.89978800000000003</v>
      </c>
      <c r="D8" s="40" t="s">
        <v>47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1" t="s">
        <v>42</v>
      </c>
      <c r="F12" s="32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3" t="s">
        <v>43</v>
      </c>
      <c r="F13" s="34">
        <v>1</v>
      </c>
    </row>
    <row r="14" spans="1:12" x14ac:dyDescent="0.2">
      <c r="A14" s="11"/>
      <c r="B14" s="11"/>
      <c r="C14" s="11"/>
      <c r="D14" s="11"/>
      <c r="E14" s="33" t="s">
        <v>32</v>
      </c>
      <c r="F14" s="35">
        <f ca="1">NOW()+15018.5+$C$9/24</f>
        <v>60514.839275925922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3" t="s">
        <v>44</v>
      </c>
      <c r="F15" s="35">
        <f ca="1">ROUND(2*($F$14-$C$7)/$C$8,0)/2+$F$13</f>
        <v>9501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3" t="s">
        <v>33</v>
      </c>
      <c r="F16" s="35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6" t="s">
        <v>45</v>
      </c>
      <c r="F17" s="37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39" t="s">
        <v>46</v>
      </c>
      <c r="F18" s="38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51966.815999999999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36948.315999999999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2024-07-23T08:08:33Z</dcterms:modified>
</cp:coreProperties>
</file>