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A518A4D-E9A2-4292-9413-4A7D301BF1B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<sst xmlns="http://schemas.openxmlformats.org/spreadsheetml/2006/main" count="48" uniqueCount="44">
  <si>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</si>
  <si>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</si>
  <si>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</si>
  <si>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</si>
  <si>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</si>
  <si>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</si>
  <si>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</si>
  <si>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</si>
  <si>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</si>
  <si>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</si>
  <si>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</si>
  <si>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</si>
  <si>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</si>
  <si>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</si>
  <si>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</si>
  <si>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</si>
  <si>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</si>
  <si>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</si>
  <si>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</si>
  <si>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</si>
  <si>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</si>
  <si>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</si>
  <si>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</si>
  <si>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</si>
  <si>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</si>
  <si>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</si>
  <si>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</si>
  <si>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</si>
  <si>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</si>
  <si>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</si>
  <si>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</si>
  <si>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</si>
  <si>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</si>
  <si>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</si>
  <si>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</si>
  <si>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</si>
  <si>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</si>
  <si>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</si>
  <si>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Aur</t>
  </si>
  <si>
    <t>EA</t>
  </si>
  <si>
    <t>IBVS 5686 Eph.</t>
  </si>
  <si>
    <t>IBVS 5686</t>
  </si>
  <si>
    <t>G2910-0265_Aur.xls</t>
  </si>
  <si>
    <t>V0565 Aur / GSC 1859-0532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</si>
</sst>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b="1"/>
              <a:t>V0565 Aur - O-C Diagr</a:t>
            </a:r>
            <a:endParaRPr lang="en-AU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FA-4E33-B64A-1C79E1691A2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FA-4E33-B64A-1C79E1691A2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FA-4E33-B64A-1C79E1691A2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FA-4E33-B64A-1C79E1691A2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CFA-4E33-B64A-1C79E1691A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CFA-4E33-B64A-1C79E1691A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FA-4E33-B64A-1C79E1691A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CFA-4E33-B64A-1C79E1691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649736"/>
        <c:axId val="1"/>
      </c:scatterChart>
      <c:valAx>
        <c:axId val="676649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649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0</xdr:row>
      <xdr:rowOff>0</xdr:rowOff>
    </xdr:from>
    <xdr:to>
      <xdr:col>16</xdr:col>
      <xdr:colOff>352425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26400C4-2425-944E-DD6B-B497D9D4C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43</v>
      </c>
      <c r="E1" s="30"/>
      <c r="F1" s="31" t="s">
        <v>38</v>
      </c>
      <c r="G1" s="30" t="s">
        <v>39</v>
      </c>
      <c r="H1" s="32" t="s">
        <v>40</v>
      </c>
      <c r="I1" s="33">
        <v>51598.722999999998</v>
      </c>
      <c r="J1" s="33">
        <v>4.2649999999999997</v>
      </c>
      <c r="K1" s="34" t="s">
        <v>41</v>
      </c>
      <c r="L1" s="35" t="s">
        <v>42</v>
      </c>
    </row>
    <row r="2" spans="1:12" x14ac:dyDescent="0.2">
      <c r="A2" t="s">
        <v>23</v>
      </c>
      <c r="B2" t="s">
        <v>39</v>
      </c>
      <c r="C2" s="3"/>
      <c r="D2" s="10"/>
    </row>
    <row r="3" spans="1:12" ht="13.5" thickBot="1" x14ac:dyDescent="0.25"/>
    <row r="4" spans="1:12" ht="14.25" thickTop="1" thickBot="1" x14ac:dyDescent="0.25">
      <c r="A4" s="29" t="s">
        <v>40</v>
      </c>
      <c r="C4" s="8">
        <v>51598.722999999998</v>
      </c>
      <c r="D4" s="9">
        <v>4.2649999999999997</v>
      </c>
    </row>
    <row r="6" spans="1:12" x14ac:dyDescent="0.2">
      <c r="A6" s="5" t="s">
        <v>0</v>
      </c>
    </row>
    <row r="7" spans="1:12" x14ac:dyDescent="0.2">
      <c r="A7" t="s">
        <v>1</v>
      </c>
      <c r="C7">
        <f>+C4</f>
        <v>51598.722999999998</v>
      </c>
    </row>
    <row r="8" spans="1:12" x14ac:dyDescent="0.2">
      <c r="A8" t="s">
        <v>2</v>
      </c>
      <c r="C8">
        <f>+D4</f>
        <v>4.2649999999999997</v>
      </c>
    </row>
    <row r="9" spans="1:12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12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12" x14ac:dyDescent="0.2">
      <c r="A11" s="12" t="s">
        <v>14</v>
      </c>
      <c r="B11" s="12"/>
      <c r="C11" s="24" t="e">
        <f ca="1">INTERCEPT(INDIRECT($G$11):G992,INDIRECT($F$11):F992)</f>
        <v>#DIV/0!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12" x14ac:dyDescent="0.2">
      <c r="A12" s="12" t="s">
        <v>15</v>
      </c>
      <c r="B12" s="12"/>
      <c r="C12" s="24" t="e">
        <f ca="1">SLOPE(INDIRECT($G$11):G992,INDIRECT($F$11):F992)</f>
        <v>#DIV/0!</v>
      </c>
      <c r="D12" s="3"/>
      <c r="E12" s="12"/>
    </row>
    <row r="13" spans="1:12" x14ac:dyDescent="0.2">
      <c r="A13" s="12" t="s">
        <v>18</v>
      </c>
      <c r="B13" s="12"/>
      <c r="C13" s="3" t="s">
        <v>12</v>
      </c>
      <c r="D13" s="3"/>
      <c r="E13" s="12"/>
    </row>
    <row r="14" spans="1:12" x14ac:dyDescent="0.2">
      <c r="A14" s="12"/>
      <c r="B14" s="12"/>
      <c r="C14" s="12"/>
      <c r="D14" s="12"/>
      <c r="E14" s="12"/>
    </row>
    <row r="15" spans="1:12" x14ac:dyDescent="0.2">
      <c r="A15" s="14" t="s">
        <v>16</v>
      </c>
      <c r="B15" s="12"/>
      <c r="C15" s="15" t="e">
        <f ca="1">(C7+C11)+(C8+C12)*INT(MAX(F21:F3533))</f>
        <v>#DIV/0!</v>
      </c>
      <c r="D15" s="16" t="s">
        <v>32</v>
      </c>
      <c r="E15" s="17">
        <f ca="1">TODAY()+15018.5-B9/24</f>
        <v>60324.5</v>
      </c>
    </row>
    <row r="16" spans="1:12" x14ac:dyDescent="0.2">
      <c r="A16" s="18" t="s">
        <v>3</v>
      </c>
      <c r="B16" s="12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2"/>
      <c r="C17" s="12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2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28</v>
      </c>
      <c r="I20" s="7" t="s">
        <v>37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8" x14ac:dyDescent="0.2">
      <c r="A21" t="s">
        <v>41</v>
      </c>
      <c r="C21" s="10">
        <v>51598.722999999998</v>
      </c>
      <c r="D21" s="10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36580.222999999998</v>
      </c>
    </row>
    <row r="22" spans="1:18" x14ac:dyDescent="0.2">
      <c r="C22" s="10"/>
      <c r="D22" s="10"/>
      <c r="Q22" s="2"/>
      <c r="R22" t="str">
        <f>IF(ABS(C22-C21)&lt;0.00001,1,"")</f>
        <v/>
      </c>
    </row>
    <row r="23" spans="1:18" x14ac:dyDescent="0.2">
      <c r="C23" s="10"/>
      <c r="D23" s="10"/>
      <c r="Q23" s="2"/>
    </row>
    <row r="24" spans="1:18" x14ac:dyDescent="0.2"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2024-01-15T03:13:39Z</dcterms:modified>
</cp:coreProperties>
</file>