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511474F-E021-4AB8-AE2C-AAFBBACD054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C15" i="1"/>
  <c r="O23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<sst xmlns="http://schemas.openxmlformats.org/spreadsheetml/2006/main" count="54" uniqueCount="48">
  <si>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</si>
  <si>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</si>
  <si>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</si>
  <si>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</si>
  <si>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</si>
  <si>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</si>
  <si>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</si>
  <si>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</si>
  <si>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</si>
  <si>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</si>
  <si>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</si>
  <si>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</si>
  <si>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</si>
  <si>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</si>
  <si>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</si>
  <si>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</si>
  <si>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</si>
  <si>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</si>
  <si>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</si>
  <si>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</si>
  <si>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</si>
  <si>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</si>
  <si>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</si>
  <si>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</si>
  <si>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</si>
  <si>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</si>
  <si>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</si>
  <si>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</si>
  <si>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</si>
  <si>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</si>
  <si>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</si>
  <si>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</si>
  <si>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</si>
  <si>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</si>
  <si>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</si>
  <si>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</si>
  <si>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</si>
  <si>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</si>
  <si>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</si>
  <si>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AK Boo / na</t>
  </si>
  <si>
    <t>Malkov</t>
  </si>
  <si>
    <t>not avail.</t>
  </si>
  <si>
    <t>EW</t>
  </si>
  <si>
    <t>II</t>
  </si>
  <si>
    <t>OEJV 0147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</si>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</sst>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>
      <alignment vertical="top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Boo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24186</c:v>
                </c:pt>
                <c:pt idx="2">
                  <c:v>24194.5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69-448C-800B-7F29AD548D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24186</c:v>
                </c:pt>
                <c:pt idx="2">
                  <c:v>24194.5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-0.13653999999951338</c:v>
                </c:pt>
                <c:pt idx="2">
                  <c:v>-0.13035500000114553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69-448C-800B-7F29AD548D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24186</c:v>
                </c:pt>
                <c:pt idx="2">
                  <c:v>24194.5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69-448C-800B-7F29AD548D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24186</c:v>
                </c:pt>
                <c:pt idx="2">
                  <c:v>24194.5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69-448C-800B-7F29AD548D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24186</c:v>
                </c:pt>
                <c:pt idx="2">
                  <c:v>24194.5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69-448C-800B-7F29AD548D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24186</c:v>
                </c:pt>
                <c:pt idx="2">
                  <c:v>24194.5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69-448C-800B-7F29AD548D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24186</c:v>
                </c:pt>
                <c:pt idx="2">
                  <c:v>24194.5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69-448C-800B-7F29AD548D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24186</c:v>
                </c:pt>
                <c:pt idx="2">
                  <c:v>24194.5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-1.0948846774216925E-6</c:v>
                </c:pt>
                <c:pt idx="1">
                  <c:v>-0.13342350737263253</c:v>
                </c:pt>
                <c:pt idx="2">
                  <c:v>-0.13347039774334896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69-448C-800B-7F29AD548D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24186</c:v>
                </c:pt>
                <c:pt idx="2">
                  <c:v>24194.5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69-448C-800B-7F29AD548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46856"/>
        <c:axId val="1"/>
      </c:scatterChart>
      <c:valAx>
        <c:axId val="676646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46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2816C1-CF34-21DC-B9B2-7A3683FE1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37823.588000000003</v>
      </c>
      <c r="D7" s="31" t="s">
        <v>40</v>
      </c>
    </row>
    <row r="8" spans="1:7" x14ac:dyDescent="0.2">
      <c r="A8" t="s">
        <v>3</v>
      </c>
      <c r="C8" s="35">
        <v>0.69338999999999995</v>
      </c>
      <c r="D8" s="31" t="s">
        <v>40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-1.0948846774216925E-6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-5.5165142019331472E-6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60324.707413194439</v>
      </c>
    </row>
    <row r="15" spans="1:7" x14ac:dyDescent="0.2">
      <c r="A15" s="14" t="s">
        <v>17</v>
      </c>
      <c r="B15" s="12"/>
      <c r="C15" s="15">
        <f ca="1">(C7+C11)+(C8+C12)*INT(MAX(F21:F3533))</f>
        <v>54599.332192360511</v>
      </c>
      <c r="D15" s="16" t="s">
        <v>37</v>
      </c>
      <c r="E15" s="17">
        <f ca="1">ROUND(2*(E14-$C$7)/$C$8,0)/2+E13</f>
        <v>32452</v>
      </c>
    </row>
    <row r="16" spans="1:7" x14ac:dyDescent="0.2">
      <c r="A16" s="18" t="s">
        <v>4</v>
      </c>
      <c r="B16" s="12"/>
      <c r="C16" s="19">
        <f ca="1">+C8+C12</f>
        <v>0.69338448348579806</v>
      </c>
      <c r="D16" s="16" t="s">
        <v>38</v>
      </c>
      <c r="E16" s="26">
        <f ca="1">ROUND(2*(E14-$C$15)/$C$16,0)/2+E13</f>
        <v>8258</v>
      </c>
    </row>
    <row r="17" spans="1:18" ht="13.5" thickBot="1" x14ac:dyDescent="0.25">
      <c r="A17" s="16" t="s">
        <v>28</v>
      </c>
      <c r="B17" s="12"/>
      <c r="C17" s="12">
        <f>COUNT(C21:C2191)</f>
        <v>3</v>
      </c>
      <c r="D17" s="16" t="s">
        <v>32</v>
      </c>
      <c r="E17" s="20">
        <f ca="1">+$C$15+$C$16*E16-15018.5-$C$9/24</f>
        <v>45307.197090319569</v>
      </c>
    </row>
    <row r="18" spans="1:18" ht="14.25" thickTop="1" thickBot="1" x14ac:dyDescent="0.25">
      <c r="A18" s="18" t="s">
        <v>5</v>
      </c>
      <c r="B18" s="12"/>
      <c r="C18" s="21">
        <f ca="1">+C15</f>
        <v>54599.332192360511</v>
      </c>
      <c r="D18" s="22">
        <f ca="1">+C16</f>
        <v>0.69338448348579806</v>
      </c>
      <c r="E18" s="23" t="s">
        <v>33</v>
      </c>
    </row>
    <row r="19" spans="1:18" ht="13.5" thickTop="1" x14ac:dyDescent="0.2">
      <c r="A19" s="27" t="s">
        <v>34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46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35</v>
      </c>
    </row>
    <row r="21" spans="1:18" x14ac:dyDescent="0.2">
      <c r="A21" s="30" t="s">
        <v>40</v>
      </c>
      <c r="C21" s="10">
        <v>37823.588000000003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-1.0948846774216925E-6</v>
      </c>
      <c r="Q21" s="2">
        <f>+C21-15018.5</f>
        <v>22805.088000000003</v>
      </c>
    </row>
    <row r="22" spans="1:18" x14ac:dyDescent="0.2">
      <c r="A22" s="34" t="s">
        <v>44</v>
      </c>
      <c r="B22" s="33" t="s">
        <v>45</v>
      </c>
      <c r="C22" s="32">
        <v>54593.781999999999</v>
      </c>
      <c r="D22" s="32">
        <v>7.0000000000000001E-3</v>
      </c>
      <c r="E22">
        <f>+(C22-C$7)/C$8</f>
        <v>24185.803083401832</v>
      </c>
      <c r="F22">
        <f>ROUND(2*E22,0)/2</f>
        <v>24186</v>
      </c>
      <c r="G22">
        <f>+C22-(C$7+F22*C$8)</f>
        <v>-0.13653999999951338</v>
      </c>
      <c r="I22">
        <f>+G22</f>
        <v>-0.13653999999951338</v>
      </c>
      <c r="O22">
        <f ca="1">+C$11+C$12*$F22</f>
        <v>-0.13342350737263253</v>
      </c>
      <c r="Q22" s="2">
        <f>+C22-15018.5</f>
        <v>39575.281999999999</v>
      </c>
    </row>
    <row r="23" spans="1:18" x14ac:dyDescent="0.2">
      <c r="A23" s="34" t="s">
        <v>44</v>
      </c>
      <c r="B23" s="33" t="s">
        <v>43</v>
      </c>
      <c r="C23" s="32">
        <v>54599.682000000001</v>
      </c>
      <c r="D23" s="32">
        <v>8.0000000000000002E-3</v>
      </c>
      <c r="E23">
        <f>+(C23-C$7)/C$8</f>
        <v>24194.31200334588</v>
      </c>
      <c r="F23">
        <f>ROUND(2*E23,0)/2</f>
        <v>24194.5</v>
      </c>
      <c r="G23">
        <f>+C23-(C$7+F23*C$8)</f>
        <v>-0.13035500000114553</v>
      </c>
      <c r="I23">
        <f>+G23</f>
        <v>-0.13035500000114553</v>
      </c>
      <c r="O23">
        <f ca="1">+C$11+C$12*$F23</f>
        <v>-0.13347039774334896</v>
      </c>
      <c r="Q23" s="2">
        <f>+C23-15018.5</f>
        <v>39581.182000000001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2024-01-15T03:58:40Z</dcterms:modified>
</cp:coreProperties>
</file>