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9333FAA-0D89-4602-815C-A4B444F99B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<sst xmlns="http://schemas.openxmlformats.org/spreadsheetml/2006/main" count="56" uniqueCount="52">
  <si>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</si>
  <si>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</si>
  <si>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</si>
  <si>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</si>
  <si>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</si>
  <si>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</si>
  <si>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</si>
  <si>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</si>
  <si>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</si>
  <si>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</si>
  <si>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</si>
  <si>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</si>
  <si>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</si>
  <si>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</si>
  <si>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</si>
  <si>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</si>
  <si>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</si>
  <si>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</si>
  <si>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</si>
  <si>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</si>
  <si>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</si>
  <si>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</si>
  <si>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</si>
  <si>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</si>
  <si>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</si>
  <si>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</si>
  <si>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</si>
  <si>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</si>
  <si>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</si>
  <si>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</si>
  <si>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</si>
  <si>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</si>
  <si>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</si>
  <si>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</si>
  <si>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</si>
  <si>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</si>
  <si>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</si>
  <si>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</si>
  <si>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</si>
  <si>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</si>
  <si>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</si>
  <si>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</si>
  <si>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</si>
  <si>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</si>
  <si>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</si>
  <si>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</si>
  <si>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JBAV 96</t>
  </si>
  <si>
    <t>I</t>
  </si>
  <si>
    <t>NZ Boo</t>
  </si>
  <si>
    <t>UGSU+E</t>
  </si>
  <si>
    <t>13.70-19.60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</si>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</sst>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NZ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-4.1970850215875544E-3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-4.1970850215875544E-3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109505.5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-4.1970850215875544E-3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-4.1970850215875544E-3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109505.5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33" sqref="F33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53977.640500000001</v>
      </c>
      <c r="D7" s="13" t="s">
        <v>51</v>
      </c>
    </row>
    <row r="8" spans="1:15" ht="12.95" customHeight="1" x14ac:dyDescent="0.2">
      <c r="A8" s="20" t="s">
        <v>3</v>
      </c>
      <c r="C8" s="28">
        <v>5.8909469999999999E-2</v>
      </c>
      <c r="D8" s="22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-3.8327618444622002E-8</v>
      </c>
      <c r="D12" s="21"/>
      <c r="E12" s="35" t="s">
        <v>45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60678.771806481476</v>
      </c>
    </row>
    <row r="15" spans="1:15" ht="12.95" customHeight="1" x14ac:dyDescent="0.2">
      <c r="A15" s="17" t="s">
        <v>17</v>
      </c>
      <c r="C15" s="18">
        <f ca="1">(C7+C11)+(C8+C12)*INT(MAX(F21:F3533))</f>
        <v>60428.51781528414</v>
      </c>
      <c r="E15" s="37" t="s">
        <v>33</v>
      </c>
      <c r="F15" s="39">
        <f ca="1">ROUND(2*(F14-$C$7)/$C$8,0)/2+F13</f>
        <v>113754</v>
      </c>
    </row>
    <row r="16" spans="1:15" ht="12.95" customHeight="1" x14ac:dyDescent="0.2">
      <c r="A16" s="17" t="s">
        <v>4</v>
      </c>
      <c r="C16" s="18">
        <f ca="1">+C8+C12</f>
        <v>5.8909431672381551E-2</v>
      </c>
      <c r="E16" s="37" t="s">
        <v>34</v>
      </c>
      <c r="F16" s="39">
        <f ca="1">ROUND(2*(F14-$C$15)/$C$16,0)/2+F13</f>
        <v>4249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45660.719823793428</v>
      </c>
    </row>
    <row r="18" spans="1:21" ht="12.95" customHeight="1" thickTop="1" thickBot="1" x14ac:dyDescent="0.25">
      <c r="A18" s="17" t="s">
        <v>5</v>
      </c>
      <c r="C18" s="24">
        <f ca="1">+C15</f>
        <v>60428.51781528414</v>
      </c>
      <c r="D18" s="25">
        <f ca="1">+C16</f>
        <v>5.8909431672381551E-2</v>
      </c>
      <c r="E18" s="42" t="s">
        <v>44</v>
      </c>
      <c r="F18" s="41">
        <f ca="1">+($C$15+$C$16*$F$16)-($C$16/2)-15018.5-$C$5/24</f>
        <v>45660.690369077594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51</v>
      </c>
      <c r="B21" s="21"/>
      <c r="C21" s="22">
        <v>53977.640500000001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38959.140500000001</v>
      </c>
    </row>
    <row r="22" spans="1:21" ht="12.95" customHeight="1" x14ac:dyDescent="0.2">
      <c r="A22" s="45" t="s">
        <v>46</v>
      </c>
      <c r="B22" s="46" t="s">
        <v>47</v>
      </c>
      <c r="C22" s="47">
        <v>60428.547269999981</v>
      </c>
      <c r="D22" s="45">
        <v>2.0000000000000001E-4</v>
      </c>
      <c r="E22" s="20">
        <f>+(C22-C$7)/C$8</f>
        <v>109505.42875364487</v>
      </c>
      <c r="F22" s="20">
        <f>ROUND(2*E22,0)/2</f>
        <v>109505.5</v>
      </c>
      <c r="G22" s="20">
        <f>+C22-(C$7+F22*C$8)</f>
        <v>-4.1970850215875544E-3</v>
      </c>
      <c r="K22" s="20">
        <f>+G22</f>
        <v>-4.1970850215875544E-3</v>
      </c>
      <c r="O22" s="20">
        <f ca="1">+C$11+C$12*$F22</f>
        <v>-4.1970850215875544E-3</v>
      </c>
      <c r="Q22" s="26">
        <f>+C22-15018.5</f>
        <v>45410.047269999981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2025-01-03T05:31:24Z</dcterms:modified>
</cp:coreProperties>
</file>