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CB52442-63E4-47D4-8E03-E7D9DB3C48E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5" i="1" l="1"/>
  <c r="F35" i="1"/>
  <c r="G35" i="1"/>
  <c r="K35" i="1"/>
  <c r="E36" i="1"/>
  <c r="F36" i="1"/>
  <c r="G36" i="1"/>
  <c r="K36" i="1"/>
  <c r="E37" i="1"/>
  <c r="F37" i="1"/>
  <c r="G37" i="1"/>
  <c r="K37" i="1"/>
  <c r="Q35" i="1"/>
  <c r="Q36" i="1"/>
  <c r="Q37" i="1"/>
  <c r="F29" i="1"/>
  <c r="G29" i="1"/>
  <c r="K29" i="1"/>
  <c r="F30" i="1"/>
  <c r="G30" i="1"/>
  <c r="K30" i="1"/>
  <c r="F34" i="1"/>
  <c r="G34" i="1"/>
  <c r="K34" i="1"/>
  <c r="Q34" i="1"/>
  <c r="E33" i="1"/>
  <c r="F33" i="1"/>
  <c r="G33" i="1"/>
  <c r="K33" i="1"/>
  <c r="E34" i="1"/>
  <c r="D9" i="1"/>
  <c r="C9" i="1"/>
  <c r="Q33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E30" i="1"/>
  <c r="E31" i="1"/>
  <c r="F31" i="1"/>
  <c r="G31" i="1"/>
  <c r="K31" i="1"/>
  <c r="E32" i="1"/>
  <c r="F32" i="1"/>
  <c r="G32" i="1"/>
  <c r="K32" i="1"/>
  <c r="Q23" i="1"/>
  <c r="Q24" i="1"/>
  <c r="Q25" i="1"/>
  <c r="Q26" i="1"/>
  <c r="Q27" i="1"/>
  <c r="Q28" i="1"/>
  <c r="Q29" i="1"/>
  <c r="Q30" i="1"/>
  <c r="Q31" i="1"/>
  <c r="Q32" i="1"/>
  <c r="E22" i="1"/>
  <c r="F22" i="1"/>
  <c r="G22" i="1"/>
  <c r="K22" i="1"/>
  <c r="Q22" i="1"/>
  <c r="C21" i="1"/>
  <c r="E21" i="1"/>
  <c r="F21" i="1"/>
  <c r="G21" i="1"/>
  <c r="H21" i="1"/>
  <c r="F16" i="1"/>
  <c r="F17" i="1" s="1"/>
  <c r="C17" i="1"/>
  <c r="Q21" i="1"/>
  <c r="C11" i="1"/>
  <c r="C12" i="1"/>
  <c r="C16" i="1" l="1"/>
  <c r="D18" i="1" s="1"/>
  <c r="O37" i="1"/>
  <c r="O30" i="1"/>
  <c r="C15" i="1"/>
  <c r="O29" i="1"/>
  <c r="O22" i="1"/>
  <c r="O34" i="1"/>
  <c r="O23" i="1"/>
  <c r="O36" i="1"/>
  <c r="O35" i="1"/>
  <c r="O33" i="1"/>
  <c r="O26" i="1"/>
  <c r="O28" i="1"/>
  <c r="O27" i="1"/>
  <c r="O25" i="1"/>
  <c r="O21" i="1"/>
  <c r="O31" i="1"/>
  <c r="O24" i="1"/>
  <c r="O32" i="1"/>
  <c r="C18" i="1" l="1"/>
  <c r="F18" i="1"/>
  <c r="F19" i="1" s="1"/>
</calcChain>
</file>

<file path=xl/sharedStrings.xml><?xml version="1.0" encoding="utf-8"?>
<sst xmlns="http://schemas.openxmlformats.org/spreadsheetml/2006/main" count="79" uniqueCount="52">
  <si>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</si>
  <si>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</si>
  <si>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</si>
  <si>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</si>
  <si>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</si>
  <si>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</si>
  <si>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</si>
  <si>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</si>
  <si>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</si>
  <si>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</si>
  <si>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</si>
  <si>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</si>
  <si>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</si>
  <si>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</si>
  <si>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</si>
  <si>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</si>
  <si>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</si>
  <si>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</si>
  <si>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</si>
  <si>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</si>
  <si>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</si>
  <si>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</si>
  <si>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</si>
  <si>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</si>
  <si>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</si>
  <si>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</si>
  <si>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</si>
  <si>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</si>
  <si>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</si>
  <si>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</si>
  <si>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</si>
  <si>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</si>
  <si>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</si>
  <si>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</si>
  <si>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</si>
  <si>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</si>
  <si>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</si>
  <si>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</si>
  <si>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QY Boo / GSC 3059-0748</t>
  </si>
  <si>
    <t>BRNO</t>
  </si>
  <si>
    <t>EW</t>
  </si>
  <si>
    <t>OEJV 0160</t>
  </si>
  <si>
    <t>II</t>
  </si>
  <si>
    <t>IBVS 6149</t>
  </si>
  <si>
    <t>OEJV 0168</t>
  </si>
  <si>
    <t>I</t>
  </si>
  <si>
    <t>IBVS 6157</t>
  </si>
  <si>
    <t>OEJV 0211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</si>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</sst>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6" fillId="0" borderId="1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7" fillId="2" borderId="0" xfId="0" applyFont="1" applyFill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0" fillId="0" borderId="0" xfId="7" applyFont="1"/>
    <xf numFmtId="0" fontId="20" fillId="0" borderId="0" xfId="7" applyFont="1" applyAlignment="1">
      <alignment horizontal="center"/>
    </xf>
    <xf numFmtId="0" fontId="20" fillId="0" borderId="0" xfId="7" applyFont="1" applyAlignment="1">
      <alignment horizontal="left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QY Boo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2.5000000000000001E-3</c:v>
                  </c:pt>
                  <c:pt idx="5">
                    <c:v>2.2000000000000001E-3</c:v>
                  </c:pt>
                  <c:pt idx="6">
                    <c:v>1.1999999999999999E-3</c:v>
                  </c:pt>
                  <c:pt idx="7">
                    <c:v>1.6000000000000001E-3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1.1999999999999999E-3</c:v>
                  </c:pt>
                  <c:pt idx="11">
                    <c:v>6.9999999999999999E-4</c:v>
                  </c:pt>
                  <c:pt idx="12">
                    <c:v>4.0000000000000001E-3</c:v>
                  </c:pt>
                  <c:pt idx="13">
                    <c:v>4.3E-3</c:v>
                  </c:pt>
                  <c:pt idx="14">
                    <c:v>6.9999999999999999E-4</c:v>
                  </c:pt>
                  <c:pt idx="15">
                    <c:v>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2.5000000000000001E-3</c:v>
                  </c:pt>
                  <c:pt idx="5">
                    <c:v>2.2000000000000001E-3</c:v>
                  </c:pt>
                  <c:pt idx="6">
                    <c:v>1.1999999999999999E-3</c:v>
                  </c:pt>
                  <c:pt idx="7">
                    <c:v>1.6000000000000001E-3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1.1999999999999999E-3</c:v>
                  </c:pt>
                  <c:pt idx="11">
                    <c:v>6.9999999999999999E-4</c:v>
                  </c:pt>
                  <c:pt idx="12">
                    <c:v>4.0000000000000001E-3</c:v>
                  </c:pt>
                  <c:pt idx="13">
                    <c:v>4.3E-3</c:v>
                  </c:pt>
                  <c:pt idx="14">
                    <c:v>6.9999999999999999E-4</c:v>
                  </c:pt>
                  <c:pt idx="15">
                    <c:v>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14562.5</c:v>
                </c:pt>
                <c:pt idx="2">
                  <c:v>15572</c:v>
                </c:pt>
                <c:pt idx="3">
                  <c:v>15612.5</c:v>
                </c:pt>
                <c:pt idx="4">
                  <c:v>15613</c:v>
                </c:pt>
                <c:pt idx="5">
                  <c:v>15817.5</c:v>
                </c:pt>
                <c:pt idx="6">
                  <c:v>15598</c:v>
                </c:pt>
                <c:pt idx="7">
                  <c:v>15598</c:v>
                </c:pt>
                <c:pt idx="8">
                  <c:v>15598</c:v>
                </c:pt>
                <c:pt idx="9">
                  <c:v>15598.5</c:v>
                </c:pt>
                <c:pt idx="10">
                  <c:v>15598.5</c:v>
                </c:pt>
                <c:pt idx="11">
                  <c:v>15598.5</c:v>
                </c:pt>
                <c:pt idx="12">
                  <c:v>16651</c:v>
                </c:pt>
                <c:pt idx="13">
                  <c:v>16660</c:v>
                </c:pt>
                <c:pt idx="14">
                  <c:v>18883</c:v>
                </c:pt>
                <c:pt idx="15">
                  <c:v>18988</c:v>
                </c:pt>
                <c:pt idx="16">
                  <c:v>19023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F0-43D7-91CF-5F22CDFAD24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2.5000000000000001E-3</c:v>
                  </c:pt>
                  <c:pt idx="5">
                    <c:v>2.2000000000000001E-3</c:v>
                  </c:pt>
                  <c:pt idx="6">
                    <c:v>1.1999999999999999E-3</c:v>
                  </c:pt>
                  <c:pt idx="7">
                    <c:v>1.6000000000000001E-3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1.1999999999999999E-3</c:v>
                  </c:pt>
                  <c:pt idx="11">
                    <c:v>6.9999999999999999E-4</c:v>
                  </c:pt>
                  <c:pt idx="12">
                    <c:v>4.0000000000000001E-3</c:v>
                  </c:pt>
                  <c:pt idx="13">
                    <c:v>4.3E-3</c:v>
                  </c:pt>
                  <c:pt idx="14">
                    <c:v>6.9999999999999999E-4</c:v>
                  </c:pt>
                  <c:pt idx="15">
                    <c:v>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2.5000000000000001E-3</c:v>
                  </c:pt>
                  <c:pt idx="5">
                    <c:v>2.2000000000000001E-3</c:v>
                  </c:pt>
                  <c:pt idx="6">
                    <c:v>1.1999999999999999E-3</c:v>
                  </c:pt>
                  <c:pt idx="7">
                    <c:v>1.6000000000000001E-3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1.1999999999999999E-3</c:v>
                  </c:pt>
                  <c:pt idx="11">
                    <c:v>6.9999999999999999E-4</c:v>
                  </c:pt>
                  <c:pt idx="12">
                    <c:v>4.0000000000000001E-3</c:v>
                  </c:pt>
                  <c:pt idx="13">
                    <c:v>4.3E-3</c:v>
                  </c:pt>
                  <c:pt idx="14">
                    <c:v>6.9999999999999999E-4</c:v>
                  </c:pt>
                  <c:pt idx="15">
                    <c:v>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14562.5</c:v>
                </c:pt>
                <c:pt idx="2">
                  <c:v>15572</c:v>
                </c:pt>
                <c:pt idx="3">
                  <c:v>15612.5</c:v>
                </c:pt>
                <c:pt idx="4">
                  <c:v>15613</c:v>
                </c:pt>
                <c:pt idx="5">
                  <c:v>15817.5</c:v>
                </c:pt>
                <c:pt idx="6">
                  <c:v>15598</c:v>
                </c:pt>
                <c:pt idx="7">
                  <c:v>15598</c:v>
                </c:pt>
                <c:pt idx="8">
                  <c:v>15598</c:v>
                </c:pt>
                <c:pt idx="9">
                  <c:v>15598.5</c:v>
                </c:pt>
                <c:pt idx="10">
                  <c:v>15598.5</c:v>
                </c:pt>
                <c:pt idx="11">
                  <c:v>15598.5</c:v>
                </c:pt>
                <c:pt idx="12">
                  <c:v>16651</c:v>
                </c:pt>
                <c:pt idx="13">
                  <c:v>16660</c:v>
                </c:pt>
                <c:pt idx="14">
                  <c:v>18883</c:v>
                </c:pt>
                <c:pt idx="15">
                  <c:v>18988</c:v>
                </c:pt>
                <c:pt idx="16">
                  <c:v>19023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F0-43D7-91CF-5F22CDFAD24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2.5000000000000001E-3</c:v>
                  </c:pt>
                  <c:pt idx="5">
                    <c:v>2.2000000000000001E-3</c:v>
                  </c:pt>
                  <c:pt idx="6">
                    <c:v>1.1999999999999999E-3</c:v>
                  </c:pt>
                  <c:pt idx="7">
                    <c:v>1.6000000000000001E-3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1.1999999999999999E-3</c:v>
                  </c:pt>
                  <c:pt idx="11">
                    <c:v>6.9999999999999999E-4</c:v>
                  </c:pt>
                  <c:pt idx="12">
                    <c:v>4.0000000000000001E-3</c:v>
                  </c:pt>
                  <c:pt idx="13">
                    <c:v>4.3E-3</c:v>
                  </c:pt>
                  <c:pt idx="14">
                    <c:v>6.9999999999999999E-4</c:v>
                  </c:pt>
                  <c:pt idx="15">
                    <c:v>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2.5000000000000001E-3</c:v>
                  </c:pt>
                  <c:pt idx="5">
                    <c:v>2.2000000000000001E-3</c:v>
                  </c:pt>
                  <c:pt idx="6">
                    <c:v>1.1999999999999999E-3</c:v>
                  </c:pt>
                  <c:pt idx="7">
                    <c:v>1.6000000000000001E-3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1.1999999999999999E-3</c:v>
                  </c:pt>
                  <c:pt idx="11">
                    <c:v>6.9999999999999999E-4</c:v>
                  </c:pt>
                  <c:pt idx="12">
                    <c:v>4.0000000000000001E-3</c:v>
                  </c:pt>
                  <c:pt idx="13">
                    <c:v>4.3E-3</c:v>
                  </c:pt>
                  <c:pt idx="14">
                    <c:v>6.9999999999999999E-4</c:v>
                  </c:pt>
                  <c:pt idx="15">
                    <c:v>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14562.5</c:v>
                </c:pt>
                <c:pt idx="2">
                  <c:v>15572</c:v>
                </c:pt>
                <c:pt idx="3">
                  <c:v>15612.5</c:v>
                </c:pt>
                <c:pt idx="4">
                  <c:v>15613</c:v>
                </c:pt>
                <c:pt idx="5">
                  <c:v>15817.5</c:v>
                </c:pt>
                <c:pt idx="6">
                  <c:v>15598</c:v>
                </c:pt>
                <c:pt idx="7">
                  <c:v>15598</c:v>
                </c:pt>
                <c:pt idx="8">
                  <c:v>15598</c:v>
                </c:pt>
                <c:pt idx="9">
                  <c:v>15598.5</c:v>
                </c:pt>
                <c:pt idx="10">
                  <c:v>15598.5</c:v>
                </c:pt>
                <c:pt idx="11">
                  <c:v>15598.5</c:v>
                </c:pt>
                <c:pt idx="12">
                  <c:v>16651</c:v>
                </c:pt>
                <c:pt idx="13">
                  <c:v>16660</c:v>
                </c:pt>
                <c:pt idx="14">
                  <c:v>18883</c:v>
                </c:pt>
                <c:pt idx="15">
                  <c:v>18988</c:v>
                </c:pt>
                <c:pt idx="16">
                  <c:v>19023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F0-43D7-91CF-5F22CDFAD24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2.5000000000000001E-3</c:v>
                  </c:pt>
                  <c:pt idx="5">
                    <c:v>2.2000000000000001E-3</c:v>
                  </c:pt>
                  <c:pt idx="6">
                    <c:v>1.1999999999999999E-3</c:v>
                  </c:pt>
                  <c:pt idx="7">
                    <c:v>1.6000000000000001E-3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1.1999999999999999E-3</c:v>
                  </c:pt>
                  <c:pt idx="11">
                    <c:v>6.9999999999999999E-4</c:v>
                  </c:pt>
                  <c:pt idx="12">
                    <c:v>4.0000000000000001E-3</c:v>
                  </c:pt>
                  <c:pt idx="13">
                    <c:v>4.3E-3</c:v>
                  </c:pt>
                  <c:pt idx="14">
                    <c:v>6.9999999999999999E-4</c:v>
                  </c:pt>
                  <c:pt idx="15">
                    <c:v>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2.5000000000000001E-3</c:v>
                  </c:pt>
                  <c:pt idx="5">
                    <c:v>2.2000000000000001E-3</c:v>
                  </c:pt>
                  <c:pt idx="6">
                    <c:v>1.1999999999999999E-3</c:v>
                  </c:pt>
                  <c:pt idx="7">
                    <c:v>1.6000000000000001E-3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1.1999999999999999E-3</c:v>
                  </c:pt>
                  <c:pt idx="11">
                    <c:v>6.9999999999999999E-4</c:v>
                  </c:pt>
                  <c:pt idx="12">
                    <c:v>4.0000000000000001E-3</c:v>
                  </c:pt>
                  <c:pt idx="13">
                    <c:v>4.3E-3</c:v>
                  </c:pt>
                  <c:pt idx="14">
                    <c:v>6.9999999999999999E-4</c:v>
                  </c:pt>
                  <c:pt idx="15">
                    <c:v>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14562.5</c:v>
                </c:pt>
                <c:pt idx="2">
                  <c:v>15572</c:v>
                </c:pt>
                <c:pt idx="3">
                  <c:v>15612.5</c:v>
                </c:pt>
                <c:pt idx="4">
                  <c:v>15613</c:v>
                </c:pt>
                <c:pt idx="5">
                  <c:v>15817.5</c:v>
                </c:pt>
                <c:pt idx="6">
                  <c:v>15598</c:v>
                </c:pt>
                <c:pt idx="7">
                  <c:v>15598</c:v>
                </c:pt>
                <c:pt idx="8">
                  <c:v>15598</c:v>
                </c:pt>
                <c:pt idx="9">
                  <c:v>15598.5</c:v>
                </c:pt>
                <c:pt idx="10">
                  <c:v>15598.5</c:v>
                </c:pt>
                <c:pt idx="11">
                  <c:v>15598.5</c:v>
                </c:pt>
                <c:pt idx="12">
                  <c:v>16651</c:v>
                </c:pt>
                <c:pt idx="13">
                  <c:v>16660</c:v>
                </c:pt>
                <c:pt idx="14">
                  <c:v>18883</c:v>
                </c:pt>
                <c:pt idx="15">
                  <c:v>18988</c:v>
                </c:pt>
                <c:pt idx="16">
                  <c:v>19023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-9.9965000001247972E-2</c:v>
                </c:pt>
                <c:pt idx="2">
                  <c:v>-0.10657999999966705</c:v>
                </c:pt>
                <c:pt idx="3">
                  <c:v>-0.10042499999690335</c:v>
                </c:pt>
                <c:pt idx="4">
                  <c:v>-0.10827000000426779</c:v>
                </c:pt>
                <c:pt idx="5">
                  <c:v>-0.10337499999877764</c:v>
                </c:pt>
                <c:pt idx="6">
                  <c:v>-0.10657999999966705</c:v>
                </c:pt>
                <c:pt idx="7">
                  <c:v>-0.10627999999996973</c:v>
                </c:pt>
                <c:pt idx="8">
                  <c:v>-0.10512999999627937</c:v>
                </c:pt>
                <c:pt idx="9">
                  <c:v>-0.10417500000039581</c:v>
                </c:pt>
                <c:pt idx="10">
                  <c:v>-0.10172500000044238</c:v>
                </c:pt>
                <c:pt idx="11">
                  <c:v>-0.10049499999877298</c:v>
                </c:pt>
                <c:pt idx="12">
                  <c:v>-0.11608999999589287</c:v>
                </c:pt>
                <c:pt idx="13">
                  <c:v>-0.11789999999746215</c:v>
                </c:pt>
                <c:pt idx="14">
                  <c:v>-0.13218000013148412</c:v>
                </c:pt>
                <c:pt idx="15">
                  <c:v>-0.13251000010495773</c:v>
                </c:pt>
                <c:pt idx="16">
                  <c:v>-0.13645000007818453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F0-43D7-91CF-5F22CDFAD24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2.5000000000000001E-3</c:v>
                  </c:pt>
                  <c:pt idx="5">
                    <c:v>2.2000000000000001E-3</c:v>
                  </c:pt>
                  <c:pt idx="6">
                    <c:v>1.1999999999999999E-3</c:v>
                  </c:pt>
                  <c:pt idx="7">
                    <c:v>1.6000000000000001E-3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1.1999999999999999E-3</c:v>
                  </c:pt>
                  <c:pt idx="11">
                    <c:v>6.9999999999999999E-4</c:v>
                  </c:pt>
                  <c:pt idx="12">
                    <c:v>4.0000000000000001E-3</c:v>
                  </c:pt>
                  <c:pt idx="13">
                    <c:v>4.3E-3</c:v>
                  </c:pt>
                  <c:pt idx="14">
                    <c:v>6.9999999999999999E-4</c:v>
                  </c:pt>
                  <c:pt idx="15">
                    <c:v>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2.5000000000000001E-3</c:v>
                  </c:pt>
                  <c:pt idx="5">
                    <c:v>2.2000000000000001E-3</c:v>
                  </c:pt>
                  <c:pt idx="6">
                    <c:v>1.1999999999999999E-3</c:v>
                  </c:pt>
                  <c:pt idx="7">
                    <c:v>1.6000000000000001E-3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1.1999999999999999E-3</c:v>
                  </c:pt>
                  <c:pt idx="11">
                    <c:v>6.9999999999999999E-4</c:v>
                  </c:pt>
                  <c:pt idx="12">
                    <c:v>4.0000000000000001E-3</c:v>
                  </c:pt>
                  <c:pt idx="13">
                    <c:v>4.3E-3</c:v>
                  </c:pt>
                  <c:pt idx="14">
                    <c:v>6.9999999999999999E-4</c:v>
                  </c:pt>
                  <c:pt idx="15">
                    <c:v>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14562.5</c:v>
                </c:pt>
                <c:pt idx="2">
                  <c:v>15572</c:v>
                </c:pt>
                <c:pt idx="3">
                  <c:v>15612.5</c:v>
                </c:pt>
                <c:pt idx="4">
                  <c:v>15613</c:v>
                </c:pt>
                <c:pt idx="5">
                  <c:v>15817.5</c:v>
                </c:pt>
                <c:pt idx="6">
                  <c:v>15598</c:v>
                </c:pt>
                <c:pt idx="7">
                  <c:v>15598</c:v>
                </c:pt>
                <c:pt idx="8">
                  <c:v>15598</c:v>
                </c:pt>
                <c:pt idx="9">
                  <c:v>15598.5</c:v>
                </c:pt>
                <c:pt idx="10">
                  <c:v>15598.5</c:v>
                </c:pt>
                <c:pt idx="11">
                  <c:v>15598.5</c:v>
                </c:pt>
                <c:pt idx="12">
                  <c:v>16651</c:v>
                </c:pt>
                <c:pt idx="13">
                  <c:v>16660</c:v>
                </c:pt>
                <c:pt idx="14">
                  <c:v>18883</c:v>
                </c:pt>
                <c:pt idx="15">
                  <c:v>18988</c:v>
                </c:pt>
                <c:pt idx="16">
                  <c:v>19023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F0-43D7-91CF-5F22CDFAD24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2.5000000000000001E-3</c:v>
                  </c:pt>
                  <c:pt idx="5">
                    <c:v>2.2000000000000001E-3</c:v>
                  </c:pt>
                  <c:pt idx="6">
                    <c:v>1.1999999999999999E-3</c:v>
                  </c:pt>
                  <c:pt idx="7">
                    <c:v>1.6000000000000001E-3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1.1999999999999999E-3</c:v>
                  </c:pt>
                  <c:pt idx="11">
                    <c:v>6.9999999999999999E-4</c:v>
                  </c:pt>
                  <c:pt idx="12">
                    <c:v>4.0000000000000001E-3</c:v>
                  </c:pt>
                  <c:pt idx="13">
                    <c:v>4.3E-3</c:v>
                  </c:pt>
                  <c:pt idx="14">
                    <c:v>6.9999999999999999E-4</c:v>
                  </c:pt>
                  <c:pt idx="15">
                    <c:v>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2.5000000000000001E-3</c:v>
                  </c:pt>
                  <c:pt idx="5">
                    <c:v>2.2000000000000001E-3</c:v>
                  </c:pt>
                  <c:pt idx="6">
                    <c:v>1.1999999999999999E-3</c:v>
                  </c:pt>
                  <c:pt idx="7">
                    <c:v>1.6000000000000001E-3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1.1999999999999999E-3</c:v>
                  </c:pt>
                  <c:pt idx="11">
                    <c:v>6.9999999999999999E-4</c:v>
                  </c:pt>
                  <c:pt idx="12">
                    <c:v>4.0000000000000001E-3</c:v>
                  </c:pt>
                  <c:pt idx="13">
                    <c:v>4.3E-3</c:v>
                  </c:pt>
                  <c:pt idx="14">
                    <c:v>6.9999999999999999E-4</c:v>
                  </c:pt>
                  <c:pt idx="15">
                    <c:v>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14562.5</c:v>
                </c:pt>
                <c:pt idx="2">
                  <c:v>15572</c:v>
                </c:pt>
                <c:pt idx="3">
                  <c:v>15612.5</c:v>
                </c:pt>
                <c:pt idx="4">
                  <c:v>15613</c:v>
                </c:pt>
                <c:pt idx="5">
                  <c:v>15817.5</c:v>
                </c:pt>
                <c:pt idx="6">
                  <c:v>15598</c:v>
                </c:pt>
                <c:pt idx="7">
                  <c:v>15598</c:v>
                </c:pt>
                <c:pt idx="8">
                  <c:v>15598</c:v>
                </c:pt>
                <c:pt idx="9">
                  <c:v>15598.5</c:v>
                </c:pt>
                <c:pt idx="10">
                  <c:v>15598.5</c:v>
                </c:pt>
                <c:pt idx="11">
                  <c:v>15598.5</c:v>
                </c:pt>
                <c:pt idx="12">
                  <c:v>16651</c:v>
                </c:pt>
                <c:pt idx="13">
                  <c:v>16660</c:v>
                </c:pt>
                <c:pt idx="14">
                  <c:v>18883</c:v>
                </c:pt>
                <c:pt idx="15">
                  <c:v>18988</c:v>
                </c:pt>
                <c:pt idx="16">
                  <c:v>19023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F0-43D7-91CF-5F22CDFAD24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2.5000000000000001E-3</c:v>
                  </c:pt>
                  <c:pt idx="5">
                    <c:v>2.2000000000000001E-3</c:v>
                  </c:pt>
                  <c:pt idx="6">
                    <c:v>1.1999999999999999E-3</c:v>
                  </c:pt>
                  <c:pt idx="7">
                    <c:v>1.6000000000000001E-3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1.1999999999999999E-3</c:v>
                  </c:pt>
                  <c:pt idx="11">
                    <c:v>6.9999999999999999E-4</c:v>
                  </c:pt>
                  <c:pt idx="12">
                    <c:v>4.0000000000000001E-3</c:v>
                  </c:pt>
                  <c:pt idx="13">
                    <c:v>4.3E-3</c:v>
                  </c:pt>
                  <c:pt idx="14">
                    <c:v>6.9999999999999999E-4</c:v>
                  </c:pt>
                  <c:pt idx="15">
                    <c:v>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2.5000000000000001E-3</c:v>
                  </c:pt>
                  <c:pt idx="5">
                    <c:v>2.2000000000000001E-3</c:v>
                  </c:pt>
                  <c:pt idx="6">
                    <c:v>1.1999999999999999E-3</c:v>
                  </c:pt>
                  <c:pt idx="7">
                    <c:v>1.6000000000000001E-3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1.1999999999999999E-3</c:v>
                  </c:pt>
                  <c:pt idx="11">
                    <c:v>6.9999999999999999E-4</c:v>
                  </c:pt>
                  <c:pt idx="12">
                    <c:v>4.0000000000000001E-3</c:v>
                  </c:pt>
                  <c:pt idx="13">
                    <c:v>4.3E-3</c:v>
                  </c:pt>
                  <c:pt idx="14">
                    <c:v>6.9999999999999999E-4</c:v>
                  </c:pt>
                  <c:pt idx="15">
                    <c:v>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14562.5</c:v>
                </c:pt>
                <c:pt idx="2">
                  <c:v>15572</c:v>
                </c:pt>
                <c:pt idx="3">
                  <c:v>15612.5</c:v>
                </c:pt>
                <c:pt idx="4">
                  <c:v>15613</c:v>
                </c:pt>
                <c:pt idx="5">
                  <c:v>15817.5</c:v>
                </c:pt>
                <c:pt idx="6">
                  <c:v>15598</c:v>
                </c:pt>
                <c:pt idx="7">
                  <c:v>15598</c:v>
                </c:pt>
                <c:pt idx="8">
                  <c:v>15598</c:v>
                </c:pt>
                <c:pt idx="9">
                  <c:v>15598.5</c:v>
                </c:pt>
                <c:pt idx="10">
                  <c:v>15598.5</c:v>
                </c:pt>
                <c:pt idx="11">
                  <c:v>15598.5</c:v>
                </c:pt>
                <c:pt idx="12">
                  <c:v>16651</c:v>
                </c:pt>
                <c:pt idx="13">
                  <c:v>16660</c:v>
                </c:pt>
                <c:pt idx="14">
                  <c:v>18883</c:v>
                </c:pt>
                <c:pt idx="15">
                  <c:v>18988</c:v>
                </c:pt>
                <c:pt idx="16">
                  <c:v>19023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DF0-43D7-91CF-5F22CDFAD24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14562.5</c:v>
                </c:pt>
                <c:pt idx="2">
                  <c:v>15572</c:v>
                </c:pt>
                <c:pt idx="3">
                  <c:v>15612.5</c:v>
                </c:pt>
                <c:pt idx="4">
                  <c:v>15613</c:v>
                </c:pt>
                <c:pt idx="5">
                  <c:v>15817.5</c:v>
                </c:pt>
                <c:pt idx="6">
                  <c:v>15598</c:v>
                </c:pt>
                <c:pt idx="7">
                  <c:v>15598</c:v>
                </c:pt>
                <c:pt idx="8">
                  <c:v>15598</c:v>
                </c:pt>
                <c:pt idx="9">
                  <c:v>15598.5</c:v>
                </c:pt>
                <c:pt idx="10">
                  <c:v>15598.5</c:v>
                </c:pt>
                <c:pt idx="11">
                  <c:v>15598.5</c:v>
                </c:pt>
                <c:pt idx="12">
                  <c:v>16651</c:v>
                </c:pt>
                <c:pt idx="13">
                  <c:v>16660</c:v>
                </c:pt>
                <c:pt idx="14">
                  <c:v>18883</c:v>
                </c:pt>
                <c:pt idx="15">
                  <c:v>18988</c:v>
                </c:pt>
                <c:pt idx="16">
                  <c:v>19023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2.8577806643753922E-2</c:v>
                </c:pt>
                <c:pt idx="1">
                  <c:v>-9.6158360751319449E-2</c:v>
                </c:pt>
                <c:pt idx="2">
                  <c:v>-0.10480530742842342</c:v>
                </c:pt>
                <c:pt idx="3">
                  <c:v>-0.10515221316435477</c:v>
                </c:pt>
                <c:pt idx="4">
                  <c:v>-0.10515649595121812</c:v>
                </c:pt>
                <c:pt idx="5">
                  <c:v>-0.10690815577832835</c:v>
                </c:pt>
                <c:pt idx="6">
                  <c:v>-0.10502801234531761</c:v>
                </c:pt>
                <c:pt idx="7">
                  <c:v>-0.10502801234531761</c:v>
                </c:pt>
                <c:pt idx="8">
                  <c:v>-0.10502801234531761</c:v>
                </c:pt>
                <c:pt idx="9">
                  <c:v>-0.10503229513218099</c:v>
                </c:pt>
                <c:pt idx="10">
                  <c:v>-0.10503229513218099</c:v>
                </c:pt>
                <c:pt idx="11">
                  <c:v>-0.10503229513218099</c:v>
                </c:pt>
                <c:pt idx="12">
                  <c:v>-0.11404756147953304</c:v>
                </c:pt>
                <c:pt idx="13">
                  <c:v>-0.11412465164307337</c:v>
                </c:pt>
                <c:pt idx="14">
                  <c:v>-0.13316592203752817</c:v>
                </c:pt>
                <c:pt idx="15">
                  <c:v>-0.1340653072788317</c:v>
                </c:pt>
                <c:pt idx="16">
                  <c:v>-0.13436510235926621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DF0-43D7-91CF-5F22CDFAD24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14562.5</c:v>
                </c:pt>
                <c:pt idx="2">
                  <c:v>15572</c:v>
                </c:pt>
                <c:pt idx="3">
                  <c:v>15612.5</c:v>
                </c:pt>
                <c:pt idx="4">
                  <c:v>15613</c:v>
                </c:pt>
                <c:pt idx="5">
                  <c:v>15817.5</c:v>
                </c:pt>
                <c:pt idx="6">
                  <c:v>15598</c:v>
                </c:pt>
                <c:pt idx="7">
                  <c:v>15598</c:v>
                </c:pt>
                <c:pt idx="8">
                  <c:v>15598</c:v>
                </c:pt>
                <c:pt idx="9">
                  <c:v>15598.5</c:v>
                </c:pt>
                <c:pt idx="10">
                  <c:v>15598.5</c:v>
                </c:pt>
                <c:pt idx="11">
                  <c:v>15598.5</c:v>
                </c:pt>
                <c:pt idx="12">
                  <c:v>16651</c:v>
                </c:pt>
                <c:pt idx="13">
                  <c:v>16660</c:v>
                </c:pt>
                <c:pt idx="14">
                  <c:v>18883</c:v>
                </c:pt>
                <c:pt idx="15">
                  <c:v>18988</c:v>
                </c:pt>
                <c:pt idx="16">
                  <c:v>19023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DF0-43D7-91CF-5F22CDFAD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726288"/>
        <c:axId val="1"/>
      </c:scatterChart>
      <c:valAx>
        <c:axId val="718726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726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CF9E743-01C1-F572-8D03-ED542C4251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38</v>
      </c>
    </row>
    <row r="2" spans="1:6">
      <c r="A2" t="s">
        <v>23</v>
      </c>
      <c r="B2" t="s">
        <v>40</v>
      </c>
      <c r="C2" s="3"/>
      <c r="D2" s="3"/>
    </row>
    <row r="3" spans="1:6" ht="13.5" thickBot="1"/>
    <row r="4" spans="1:6" ht="14.25" thickTop="1" thickBot="1">
      <c r="A4" s="5" t="s">
        <v>0</v>
      </c>
      <c r="C4" s="27" t="s">
        <v>37</v>
      </c>
      <c r="D4" s="28" t="s">
        <v>37</v>
      </c>
    </row>
    <row r="5" spans="1:6" ht="13.5" thickTop="1">
      <c r="A5" s="9" t="s">
        <v>28</v>
      </c>
      <c r="B5" s="10"/>
      <c r="C5" s="11">
        <v>-9.5</v>
      </c>
      <c r="D5" s="10" t="s">
        <v>29</v>
      </c>
    </row>
    <row r="6" spans="1:6">
      <c r="A6" s="5" t="s">
        <v>1</v>
      </c>
    </row>
    <row r="7" spans="1:6">
      <c r="A7" t="s">
        <v>2</v>
      </c>
      <c r="C7" s="44">
        <v>51404.764999999999</v>
      </c>
      <c r="D7" s="29" t="s">
        <v>39</v>
      </c>
    </row>
    <row r="8" spans="1:6">
      <c r="A8" t="s">
        <v>3</v>
      </c>
      <c r="C8" s="44">
        <v>0.34189000000000003</v>
      </c>
      <c r="D8" s="29" t="s">
        <v>39</v>
      </c>
    </row>
    <row r="9" spans="1:6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>
      <c r="A10" s="10"/>
      <c r="B10" s="10"/>
      <c r="C10" s="4" t="s">
        <v>19</v>
      </c>
      <c r="D10" s="4" t="s">
        <v>20</v>
      </c>
      <c r="E10" s="10"/>
    </row>
    <row r="11" spans="1:6">
      <c r="A11" s="10" t="s">
        <v>15</v>
      </c>
      <c r="B11" s="10"/>
      <c r="C11" s="21">
        <f ca="1">INTERCEPT(INDIRECT($D$9):G992,INDIRECT($C$9):F992)</f>
        <v>2.8577806643753922E-2</v>
      </c>
      <c r="D11" s="3"/>
      <c r="E11" s="10"/>
    </row>
    <row r="12" spans="1:6">
      <c r="A12" s="10" t="s">
        <v>16</v>
      </c>
      <c r="B12" s="10"/>
      <c r="C12" s="21">
        <f ca="1">SLOPE(INDIRECT($D$9):G992,INDIRECT($C$9):F992)</f>
        <v>-8.5655737267003171E-6</v>
      </c>
      <c r="D12" s="3"/>
      <c r="E12" s="10"/>
    </row>
    <row r="13" spans="1:6">
      <c r="A13" s="10" t="s">
        <v>18</v>
      </c>
      <c r="B13" s="10"/>
      <c r="C13" s="3" t="s">
        <v>13</v>
      </c>
    </row>
    <row r="14" spans="1:6">
      <c r="A14" s="10"/>
      <c r="B14" s="10"/>
      <c r="C14" s="10"/>
    </row>
    <row r="15" spans="1:6">
      <c r="A15" s="12" t="s">
        <v>17</v>
      </c>
      <c r="B15" s="10"/>
      <c r="C15" s="13">
        <f ca="1">(C7+C11)+(C8+C12)*INT(MAX(F21:F3533))</f>
        <v>57908.404104897643</v>
      </c>
      <c r="E15" s="14" t="s">
        <v>34</v>
      </c>
      <c r="F15" s="11">
        <v>1</v>
      </c>
    </row>
    <row r="16" spans="1:6">
      <c r="A16" s="16" t="s">
        <v>4</v>
      </c>
      <c r="B16" s="10"/>
      <c r="C16" s="17">
        <f ca="1">+C8+C12</f>
        <v>0.34188143442627333</v>
      </c>
      <c r="E16" s="14" t="s">
        <v>30</v>
      </c>
      <c r="F16" s="15">
        <f ca="1">NOW()+15018.5+$C$5/24</f>
        <v>60324.756734027775</v>
      </c>
    </row>
    <row r="17" spans="1:18" ht="13.5" thickBot="1">
      <c r="A17" s="14" t="s">
        <v>27</v>
      </c>
      <c r="B17" s="10"/>
      <c r="C17" s="10">
        <f>COUNT(C21:C2191)</f>
        <v>17</v>
      </c>
      <c r="E17" s="14" t="s">
        <v>35</v>
      </c>
      <c r="F17" s="15">
        <f ca="1">ROUND(2*(F16-$C$7)/$C$8,0)/2+F15</f>
        <v>26091</v>
      </c>
    </row>
    <row r="18" spans="1:18" ht="14.25" thickTop="1" thickBot="1">
      <c r="A18" s="16" t="s">
        <v>5</v>
      </c>
      <c r="B18" s="10"/>
      <c r="C18" s="19">
        <f ca="1">+C15</f>
        <v>57908.404104897643</v>
      </c>
      <c r="D18" s="20">
        <f ca="1">+C16</f>
        <v>0.34188143442627333</v>
      </c>
      <c r="E18" s="14" t="s">
        <v>36</v>
      </c>
      <c r="F18" s="23">
        <f ca="1">ROUND(2*(F16-$C$15)/$C$16,0)/2+F15</f>
        <v>7069</v>
      </c>
    </row>
    <row r="19" spans="1:18" ht="13.5" thickTop="1">
      <c r="E19" s="14" t="s">
        <v>31</v>
      </c>
      <c r="F19" s="18">
        <f ca="1">+$C$15+$C$16*F18-15018.5-$C$5/24</f>
        <v>45307.059798190305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48</v>
      </c>
      <c r="I20" s="7" t="s">
        <v>49</v>
      </c>
      <c r="J20" s="7" t="s">
        <v>50</v>
      </c>
      <c r="K20" s="7" t="s">
        <v>51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>
      <c r="A21" s="29" t="s">
        <v>39</v>
      </c>
      <c r="C21" s="8">
        <f>C$7</f>
        <v>51404.764999999999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2.8577806643753922E-2</v>
      </c>
      <c r="Q21" s="2">
        <f>+C21-15018.5</f>
        <v>36386.264999999999</v>
      </c>
    </row>
    <row r="22" spans="1:18">
      <c r="A22" s="30" t="s">
        <v>41</v>
      </c>
      <c r="B22" s="31" t="s">
        <v>42</v>
      </c>
      <c r="C22" s="32">
        <v>56383.438159999998</v>
      </c>
      <c r="D22" s="32">
        <v>1.5E-3</v>
      </c>
      <c r="E22">
        <f>+(C22-C$7)/C$8</f>
        <v>14562.207610634994</v>
      </c>
      <c r="F22" s="38">
        <f>ROUND(2*E22,0)/2+0.5</f>
        <v>14562.5</v>
      </c>
      <c r="G22">
        <f>+C22-(C$7+F22*C$8)</f>
        <v>-9.9965000001247972E-2</v>
      </c>
      <c r="K22">
        <f>+G22</f>
        <v>-9.9965000001247972E-2</v>
      </c>
      <c r="O22">
        <f ca="1">+C$11+C$12*$F22</f>
        <v>-9.6158360751319449E-2</v>
      </c>
      <c r="Q22" s="2">
        <f>+C22-15018.5</f>
        <v>41364.938159999998</v>
      </c>
    </row>
    <row r="23" spans="1:18">
      <c r="A23" s="33" t="s">
        <v>43</v>
      </c>
      <c r="B23" s="34" t="s">
        <v>45</v>
      </c>
      <c r="C23" s="33">
        <v>56728.569499999998</v>
      </c>
      <c r="D23" s="33">
        <v>2.8999999999999998E-3</v>
      </c>
      <c r="E23">
        <f t="shared" ref="E23:E32" si="0">+(C23-C$7)/C$8</f>
        <v>15571.688262306583</v>
      </c>
      <c r="F23" s="38">
        <f t="shared" ref="F23:F37" si="1">ROUND(2*E23,0)/2+0.5</f>
        <v>15572</v>
      </c>
      <c r="G23">
        <f t="shared" ref="G23:G32" si="2">+C23-(C$7+F23*C$8)</f>
        <v>-0.10657999999966705</v>
      </c>
      <c r="K23">
        <f t="shared" ref="K23:K34" si="3">+G23</f>
        <v>-0.10657999999966705</v>
      </c>
      <c r="O23">
        <f t="shared" ref="O23:O32" ca="1" si="4">+C$11+C$12*$F23</f>
        <v>-0.10480530742842342</v>
      </c>
      <c r="Q23" s="2">
        <f t="shared" ref="Q23:Q32" si="5">+C23-15018.5</f>
        <v>41710.069499999998</v>
      </c>
    </row>
    <row r="24" spans="1:18">
      <c r="A24" s="33" t="s">
        <v>43</v>
      </c>
      <c r="B24" s="34" t="s">
        <v>45</v>
      </c>
      <c r="C24" s="33">
        <v>56742.422200000001</v>
      </c>
      <c r="D24" s="33">
        <v>5.0000000000000001E-4</v>
      </c>
      <c r="E24">
        <f t="shared" si="0"/>
        <v>15612.206265173012</v>
      </c>
      <c r="F24" s="38">
        <f t="shared" si="1"/>
        <v>15612.5</v>
      </c>
      <c r="G24">
        <f t="shared" si="2"/>
        <v>-0.10042499999690335</v>
      </c>
      <c r="K24">
        <f t="shared" si="3"/>
        <v>-0.10042499999690335</v>
      </c>
      <c r="O24">
        <f t="shared" ca="1" si="4"/>
        <v>-0.10515221316435477</v>
      </c>
      <c r="Q24" s="2">
        <f t="shared" si="5"/>
        <v>41723.922200000001</v>
      </c>
    </row>
    <row r="25" spans="1:18">
      <c r="A25" s="33" t="s">
        <v>43</v>
      </c>
      <c r="B25" s="34" t="s">
        <v>45</v>
      </c>
      <c r="C25" s="33">
        <v>56742.585299999999</v>
      </c>
      <c r="D25" s="33">
        <v>2.5000000000000001E-3</v>
      </c>
      <c r="E25">
        <f t="shared" si="0"/>
        <v>15612.683319196231</v>
      </c>
      <c r="F25" s="38">
        <f t="shared" si="1"/>
        <v>15613</v>
      </c>
      <c r="G25">
        <f t="shared" si="2"/>
        <v>-0.10827000000426779</v>
      </c>
      <c r="K25">
        <f t="shared" si="3"/>
        <v>-0.10827000000426779</v>
      </c>
      <c r="O25">
        <f t="shared" ca="1" si="4"/>
        <v>-0.10515649595121812</v>
      </c>
      <c r="Q25" s="2">
        <f t="shared" si="5"/>
        <v>41724.085299999999</v>
      </c>
    </row>
    <row r="26" spans="1:18">
      <c r="A26" s="33" t="s">
        <v>43</v>
      </c>
      <c r="B26" s="34" t="s">
        <v>45</v>
      </c>
      <c r="C26" s="33">
        <v>56812.506699999998</v>
      </c>
      <c r="D26" s="33">
        <v>2.2000000000000001E-3</v>
      </c>
      <c r="E26">
        <f t="shared" si="0"/>
        <v>15817.197636666759</v>
      </c>
      <c r="F26" s="38">
        <f t="shared" si="1"/>
        <v>15817.5</v>
      </c>
      <c r="G26">
        <f t="shared" si="2"/>
        <v>-0.10337499999877764</v>
      </c>
      <c r="K26">
        <f t="shared" si="3"/>
        <v>-0.10337499999877764</v>
      </c>
      <c r="O26">
        <f t="shared" ca="1" si="4"/>
        <v>-0.10690815577832835</v>
      </c>
      <c r="Q26" s="2">
        <f t="shared" si="5"/>
        <v>41794.006699999998</v>
      </c>
    </row>
    <row r="27" spans="1:18">
      <c r="A27" s="35" t="s">
        <v>44</v>
      </c>
      <c r="B27" s="36" t="s">
        <v>45</v>
      </c>
      <c r="C27" s="37">
        <v>56737.458639999997</v>
      </c>
      <c r="D27" s="35">
        <v>1.1999999999999999E-3</v>
      </c>
      <c r="E27">
        <f t="shared" si="0"/>
        <v>15597.688262306581</v>
      </c>
      <c r="F27" s="38">
        <f t="shared" si="1"/>
        <v>15598</v>
      </c>
      <c r="G27">
        <f t="shared" si="2"/>
        <v>-0.10657999999966705</v>
      </c>
      <c r="K27">
        <f t="shared" si="3"/>
        <v>-0.10657999999966705</v>
      </c>
      <c r="O27">
        <f t="shared" ca="1" si="4"/>
        <v>-0.10502801234531761</v>
      </c>
      <c r="Q27" s="2">
        <f t="shared" si="5"/>
        <v>41718.958639999997</v>
      </c>
    </row>
    <row r="28" spans="1:18">
      <c r="A28" s="35" t="s">
        <v>44</v>
      </c>
      <c r="B28" s="36" t="s">
        <v>45</v>
      </c>
      <c r="C28" s="37">
        <v>56737.458939999997</v>
      </c>
      <c r="D28" s="35">
        <v>1.6000000000000001E-3</v>
      </c>
      <c r="E28">
        <f t="shared" si="0"/>
        <v>15597.689139781793</v>
      </c>
      <c r="F28" s="38">
        <f t="shared" si="1"/>
        <v>15598</v>
      </c>
      <c r="G28">
        <f t="shared" si="2"/>
        <v>-0.10627999999996973</v>
      </c>
      <c r="K28">
        <f t="shared" si="3"/>
        <v>-0.10627999999996973</v>
      </c>
      <c r="O28">
        <f t="shared" ca="1" si="4"/>
        <v>-0.10502801234531761</v>
      </c>
      <c r="Q28" s="2">
        <f t="shared" si="5"/>
        <v>41718.958939999997</v>
      </c>
    </row>
    <row r="29" spans="1:18">
      <c r="A29" s="35" t="s">
        <v>44</v>
      </c>
      <c r="B29" s="36" t="s">
        <v>45</v>
      </c>
      <c r="C29" s="37">
        <v>56737.46009</v>
      </c>
      <c r="D29" s="35">
        <v>2E-3</v>
      </c>
      <c r="E29">
        <f t="shared" si="0"/>
        <v>15597.69250343678</v>
      </c>
      <c r="F29" s="38">
        <f t="shared" si="1"/>
        <v>15598</v>
      </c>
      <c r="G29">
        <f t="shared" si="2"/>
        <v>-0.10512999999627937</v>
      </c>
      <c r="K29">
        <f t="shared" si="3"/>
        <v>-0.10512999999627937</v>
      </c>
      <c r="O29">
        <f t="shared" ca="1" si="4"/>
        <v>-0.10502801234531761</v>
      </c>
      <c r="Q29" s="2">
        <f t="shared" si="5"/>
        <v>41718.96009</v>
      </c>
    </row>
    <row r="30" spans="1:18">
      <c r="A30" s="35" t="s">
        <v>44</v>
      </c>
      <c r="B30" s="36" t="s">
        <v>42</v>
      </c>
      <c r="C30" s="37">
        <v>56737.631990000002</v>
      </c>
      <c r="D30" s="35">
        <v>6.9999999999999999E-4</v>
      </c>
      <c r="E30">
        <f t="shared" si="0"/>
        <v>15598.195296732873</v>
      </c>
      <c r="F30" s="38">
        <f t="shared" si="1"/>
        <v>15598.5</v>
      </c>
      <c r="G30">
        <f t="shared" si="2"/>
        <v>-0.10417500000039581</v>
      </c>
      <c r="K30">
        <f t="shared" si="3"/>
        <v>-0.10417500000039581</v>
      </c>
      <c r="O30">
        <f t="shared" ca="1" si="4"/>
        <v>-0.10503229513218099</v>
      </c>
      <c r="Q30" s="2">
        <f t="shared" si="5"/>
        <v>41719.131990000002</v>
      </c>
    </row>
    <row r="31" spans="1:18">
      <c r="A31" s="35" t="s">
        <v>44</v>
      </c>
      <c r="B31" s="36" t="s">
        <v>42</v>
      </c>
      <c r="C31" s="37">
        <v>56737.634440000002</v>
      </c>
      <c r="D31" s="35">
        <v>1.1999999999999999E-3</v>
      </c>
      <c r="E31">
        <f t="shared" si="0"/>
        <v>15598.202462780431</v>
      </c>
      <c r="F31" s="38">
        <f t="shared" si="1"/>
        <v>15598.5</v>
      </c>
      <c r="G31">
        <f t="shared" si="2"/>
        <v>-0.10172500000044238</v>
      </c>
      <c r="K31">
        <f t="shared" si="3"/>
        <v>-0.10172500000044238</v>
      </c>
      <c r="O31">
        <f t="shared" ca="1" si="4"/>
        <v>-0.10503229513218099</v>
      </c>
      <c r="Q31" s="2">
        <f t="shared" si="5"/>
        <v>41719.134440000002</v>
      </c>
    </row>
    <row r="32" spans="1:18">
      <c r="A32" s="35" t="s">
        <v>44</v>
      </c>
      <c r="B32" s="36" t="s">
        <v>42</v>
      </c>
      <c r="C32" s="37">
        <v>56737.635670000003</v>
      </c>
      <c r="D32" s="35">
        <v>6.9999999999999999E-4</v>
      </c>
      <c r="E32">
        <f t="shared" si="0"/>
        <v>15598.206060428804</v>
      </c>
      <c r="F32" s="38">
        <f t="shared" si="1"/>
        <v>15598.5</v>
      </c>
      <c r="G32">
        <f t="shared" si="2"/>
        <v>-0.10049499999877298</v>
      </c>
      <c r="K32">
        <f t="shared" si="3"/>
        <v>-0.10049499999877298</v>
      </c>
      <c r="O32">
        <f t="shared" ca="1" si="4"/>
        <v>-0.10503229513218099</v>
      </c>
      <c r="Q32" s="2">
        <f t="shared" si="5"/>
        <v>41719.135670000003</v>
      </c>
    </row>
    <row r="33" spans="1:17">
      <c r="A33" s="39" t="s">
        <v>46</v>
      </c>
      <c r="B33" s="40"/>
      <c r="C33" s="39">
        <v>57097.459300000002</v>
      </c>
      <c r="D33" s="39">
        <v>4.0000000000000001E-3</v>
      </c>
      <c r="E33">
        <f>+(C33-C$7)/C$8</f>
        <v>16650.660446342397</v>
      </c>
      <c r="F33" s="38">
        <f t="shared" si="1"/>
        <v>16651</v>
      </c>
      <c r="G33">
        <f>+C33-(C$7+F33*C$8)</f>
        <v>-0.11608999999589287</v>
      </c>
      <c r="K33">
        <f t="shared" si="3"/>
        <v>-0.11608999999589287</v>
      </c>
      <c r="O33">
        <f ca="1">+C$11+C$12*$F33</f>
        <v>-0.11404756147953304</v>
      </c>
      <c r="Q33" s="2">
        <f>+C33-15018.5</f>
        <v>42078.959300000002</v>
      </c>
    </row>
    <row r="34" spans="1:17">
      <c r="A34" s="39" t="s">
        <v>46</v>
      </c>
      <c r="B34" s="40"/>
      <c r="C34" s="39">
        <v>57100.534500000002</v>
      </c>
      <c r="D34" s="39">
        <v>4.3E-3</v>
      </c>
      <c r="E34">
        <f>+(C34-C$7)/C$8</f>
        <v>16659.655152241954</v>
      </c>
      <c r="F34" s="38">
        <f t="shared" si="1"/>
        <v>16660</v>
      </c>
      <c r="G34">
        <f>+C34-(C$7+F34*C$8)</f>
        <v>-0.11789999999746215</v>
      </c>
      <c r="K34">
        <f t="shared" si="3"/>
        <v>-0.11789999999746215</v>
      </c>
      <c r="O34">
        <f ca="1">+C$11+C$12*$F34</f>
        <v>-0.11412465164307337</v>
      </c>
      <c r="Q34" s="2">
        <f>+C34-15018.5</f>
        <v>42082.034500000002</v>
      </c>
    </row>
    <row r="35" spans="1:17">
      <c r="A35" s="41" t="s">
        <v>47</v>
      </c>
      <c r="B35" s="42" t="s">
        <v>45</v>
      </c>
      <c r="C35" s="43">
        <v>57860.541689999867</v>
      </c>
      <c r="D35" s="43">
        <v>6.9999999999999999E-4</v>
      </c>
      <c r="E35">
        <f>+(C35-C$7)/C$8</f>
        <v>18882.613384421504</v>
      </c>
      <c r="F35" s="38">
        <f t="shared" si="1"/>
        <v>18883</v>
      </c>
      <c r="G35">
        <f>+C35-(C$7+F35*C$8)</f>
        <v>-0.13218000013148412</v>
      </c>
      <c r="K35">
        <f>+G35</f>
        <v>-0.13218000013148412</v>
      </c>
      <c r="O35">
        <f ca="1">+C$11+C$12*$F35</f>
        <v>-0.13316592203752817</v>
      </c>
      <c r="Q35" s="2">
        <f>+C35-15018.5</f>
        <v>42842.041689999867</v>
      </c>
    </row>
    <row r="36" spans="1:17">
      <c r="A36" s="41" t="s">
        <v>47</v>
      </c>
      <c r="B36" s="42" t="s">
        <v>45</v>
      </c>
      <c r="C36" s="43">
        <v>57896.439809999894</v>
      </c>
      <c r="D36" s="43">
        <v>1E-4</v>
      </c>
      <c r="E36">
        <f>+(C36-C$7)/C$8</f>
        <v>18987.612419198849</v>
      </c>
      <c r="F36" s="38">
        <f t="shared" si="1"/>
        <v>18988</v>
      </c>
      <c r="G36">
        <f>+C36-(C$7+F36*C$8)</f>
        <v>-0.13251000010495773</v>
      </c>
      <c r="K36">
        <f>+G36</f>
        <v>-0.13251000010495773</v>
      </c>
      <c r="O36">
        <f ca="1">+C$11+C$12*$F36</f>
        <v>-0.1340653072788317</v>
      </c>
      <c r="Q36" s="2">
        <f>+C36-15018.5</f>
        <v>42877.939809999894</v>
      </c>
    </row>
    <row r="37" spans="1:17">
      <c r="A37" s="41" t="s">
        <v>47</v>
      </c>
      <c r="B37" s="42" t="s">
        <v>45</v>
      </c>
      <c r="C37" s="43">
        <v>57908.402019999921</v>
      </c>
      <c r="D37" s="43">
        <v>2.9999999999999997E-4</v>
      </c>
      <c r="E37">
        <f>+(C37-C$7)/C$8</f>
        <v>19022.600895024487</v>
      </c>
      <c r="F37" s="38">
        <f t="shared" si="1"/>
        <v>19023</v>
      </c>
      <c r="G37">
        <f>+C37-(C$7+F37*C$8)</f>
        <v>-0.13645000007818453</v>
      </c>
      <c r="K37">
        <f>+G37</f>
        <v>-0.13645000007818453</v>
      </c>
      <c r="O37">
        <f ca="1">+C$11+C$12*$F37</f>
        <v>-0.13436510235926621</v>
      </c>
      <c r="Q37" s="2">
        <f>+C37-15018.5</f>
        <v>42889.902019999921</v>
      </c>
    </row>
    <row r="38" spans="1:17">
      <c r="C38" s="8"/>
      <c r="D38" s="8"/>
    </row>
    <row r="39" spans="1:17">
      <c r="C39" s="8"/>
      <c r="D39" s="8"/>
    </row>
    <row r="40" spans="1:17">
      <c r="C40" s="8"/>
      <c r="D40" s="8"/>
    </row>
    <row r="41" spans="1:17">
      <c r="C41" s="8"/>
      <c r="D41" s="8"/>
    </row>
    <row r="42" spans="1:17">
      <c r="C42" s="8"/>
      <c r="D42" s="8"/>
    </row>
    <row r="43" spans="1:17">
      <c r="C43" s="8"/>
      <c r="D43" s="8"/>
    </row>
    <row r="44" spans="1:17">
      <c r="C44" s="8"/>
      <c r="D44" s="8"/>
    </row>
    <row r="45" spans="1:17">
      <c r="C45" s="8"/>
      <c r="D45" s="8"/>
    </row>
    <row r="46" spans="1:17">
      <c r="C46" s="8"/>
      <c r="D46" s="8"/>
    </row>
    <row r="47" spans="1:17">
      <c r="C47" s="8"/>
      <c r="D47" s="8"/>
    </row>
    <row r="48" spans="1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35:D37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2024-01-15T05:09:41Z</dcterms:modified>
</cp:coreProperties>
</file>