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0F6BB77-F585-45C1-9848-99C55280134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O21" i="1"/>
  <c r="S21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<sst xmlns="http://schemas.openxmlformats.org/spreadsheetml/2006/main" count="54" uniqueCount="51">
  <si>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</si>
  <si>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</si>
  <si>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</si>
  <si>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</si>
  <si>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</si>
  <si>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</si>
  <si>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</si>
  <si>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</si>
  <si>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</si>
  <si>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</si>
  <si>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</si>
  <si>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</si>
  <si>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</si>
  <si>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</si>
  <si>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</si>
  <si>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</si>
  <si>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</si>
  <si>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</si>
  <si>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</si>
  <si>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</si>
  <si>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</si>
  <si>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</si>
  <si>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</si>
  <si>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</si>
  <si>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</si>
  <si>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</si>
  <si>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</si>
  <si>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</si>
  <si>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</si>
  <si>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</si>
  <si>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</si>
  <si>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</si>
  <si>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</si>
  <si>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</si>
  <si>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</si>
  <si>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</si>
  <si>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</si>
  <si>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</si>
  <si>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</si>
  <si>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</si>
  <si>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</si>
  <si>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</si>
  <si>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G1478-0244</t>
  </si>
  <si>
    <t>G1478-0244_Boo.xls</t>
  </si>
  <si>
    <t>ESD</t>
  </si>
  <si>
    <t>Boo</t>
  </si>
  <si>
    <t>VSX</t>
  </si>
  <si>
    <t>IBVS 6010</t>
  </si>
  <si>
    <t>I</t>
  </si>
  <si>
    <t>V0409 Boo / GSC 1478-0244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</si>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</sst>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V0409 Boo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16-4418-A0CA-F93C7975D3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-0.17798000005132053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16-4418-A0CA-F93C7975D3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16-4418-A0CA-F93C7975D3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16-4418-A0CA-F93C7975D3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16-4418-A0CA-F93C7975D3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16-4418-A0CA-F93C7975D3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16-4418-A0CA-F93C7975D3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-0.17798000005132053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16-4418-A0CA-F93C7975D36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16-4418-A0CA-F93C7975D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31560"/>
        <c:axId val="1"/>
      </c:scatterChart>
      <c:valAx>
        <c:axId val="684631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631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628650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80B3B91-D92D-0231-D2D2-E1F023CD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49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6">
        <v>52698.810000000056</v>
      </c>
      <c r="D7" s="29" t="s">
        <v>46</v>
      </c>
    </row>
    <row r="8" spans="1:7" x14ac:dyDescent="0.2">
      <c r="A8" t="s">
        <v>3</v>
      </c>
      <c r="C8" s="36">
        <v>0.73477999999999999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-5.005061868709801E-5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60324.770139814813</v>
      </c>
    </row>
    <row r="15" spans="1:7" x14ac:dyDescent="0.2">
      <c r="A15" s="11" t="s">
        <v>17</v>
      </c>
      <c r="B15" s="9"/>
      <c r="C15" s="12">
        <f ca="1">(C7+C11)+(C8+C12)*INT(MAX(F21:F3533))</f>
        <v>55311.509700000002</v>
      </c>
      <c r="D15" s="13" t="s">
        <v>38</v>
      </c>
      <c r="E15" s="14">
        <f ca="1">ROUND(2*(E14-$C$7)/$C$8,0)/2+E13</f>
        <v>10379.5</v>
      </c>
    </row>
    <row r="16" spans="1:7" x14ac:dyDescent="0.2">
      <c r="A16" s="15" t="s">
        <v>4</v>
      </c>
      <c r="B16" s="9"/>
      <c r="C16" s="16">
        <f ca="1">+C8+C12</f>
        <v>0.73472994938131286</v>
      </c>
      <c r="D16" s="13" t="s">
        <v>39</v>
      </c>
      <c r="E16" s="23">
        <f ca="1">ROUND(2*(E14-$C$15)/$C$16,0)/2+E13</f>
        <v>6824.5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45307.570072886105</v>
      </c>
    </row>
    <row r="18" spans="1:19" ht="14.25" thickTop="1" thickBot="1" x14ac:dyDescent="0.25">
      <c r="A18" s="15" t="s">
        <v>5</v>
      </c>
      <c r="B18" s="9"/>
      <c r="C18" s="18">
        <f ca="1">+C15</f>
        <v>55311.509700000002</v>
      </c>
      <c r="D18" s="19">
        <f ca="1">+C16</f>
        <v>0.73472994938131286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52698.810000000056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37680.310000000056</v>
      </c>
      <c r="S21">
        <f ca="1">+(O21-G21)^2</f>
        <v>0</v>
      </c>
    </row>
    <row r="22" spans="1:19" x14ac:dyDescent="0.2">
      <c r="A22" s="32" t="s">
        <v>47</v>
      </c>
      <c r="B22" s="33" t="s">
        <v>48</v>
      </c>
      <c r="C22" s="34">
        <v>55311.509700000002</v>
      </c>
      <c r="D22" s="35">
        <v>5.9999999999999995E-4</v>
      </c>
      <c r="E22">
        <f>+(C22-C$7)/C$8</f>
        <v>3555.7577778381915</v>
      </c>
      <c r="F22">
        <f>ROUND(2*E22,0)/2</f>
        <v>3556</v>
      </c>
      <c r="G22">
        <f>+C22-(C$7+F22*C$8)</f>
        <v>-0.17798000005132053</v>
      </c>
      <c r="I22">
        <f>+G22</f>
        <v>-0.17798000005132053</v>
      </c>
      <c r="O22">
        <f ca="1">+C$11+C$12*$F22</f>
        <v>-0.17798000005132053</v>
      </c>
      <c r="Q22" s="1">
        <f>+C22-15018.5</f>
        <v>40293.009700000002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2024-01-15T05:29:00Z</dcterms:modified>
</cp:coreProperties>
</file>