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DA6C8C8-B9C2-46DF-82EE-5D74ADF36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</sheets>
  <calcPr calcId="181029"/>
</workbook>
</file>

<file path=xl/calcChain.xml><?xml version="1.0" encoding="utf-8"?>
<calcChain xmlns="http://schemas.openxmlformats.org/spreadsheetml/2006/main">
  <c r="G50" i="2" l="1"/>
  <c r="G51" i="2"/>
  <c r="K51" i="2"/>
  <c r="G52" i="2"/>
  <c r="K52" i="2"/>
  <c r="E51" i="2"/>
  <c r="F51" i="2" s="1"/>
  <c r="Q51" i="2"/>
  <c r="E52" i="2"/>
  <c r="F52" i="2" s="1"/>
  <c r="Q52" i="2"/>
  <c r="Q49" i="2"/>
  <c r="Q50" i="2"/>
  <c r="Q48" i="2"/>
  <c r="D9" i="2"/>
  <c r="C9" i="2"/>
  <c r="Q43" i="2"/>
  <c r="Q42" i="2"/>
  <c r="Q45" i="2"/>
  <c r="Q44" i="2"/>
  <c r="Q46" i="2"/>
  <c r="Q47" i="2"/>
  <c r="Q41" i="2"/>
  <c r="Q39" i="2"/>
  <c r="F16" i="2"/>
  <c r="F17" i="2" s="1"/>
  <c r="C7" i="2"/>
  <c r="E49" i="2"/>
  <c r="F49" i="2"/>
  <c r="C8" i="2"/>
  <c r="Q40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G46" i="2"/>
  <c r="K46" i="2"/>
  <c r="E44" i="2"/>
  <c r="F44" i="2"/>
  <c r="G44" i="2"/>
  <c r="K44" i="2"/>
  <c r="E36" i="2"/>
  <c r="F36" i="2"/>
  <c r="E41" i="2"/>
  <c r="F41" i="2"/>
  <c r="G41" i="2"/>
  <c r="K41" i="2"/>
  <c r="G35" i="2"/>
  <c r="K35" i="2"/>
  <c r="E33" i="2"/>
  <c r="F33" i="2"/>
  <c r="G48" i="2"/>
  <c r="K48" i="2"/>
  <c r="E46" i="2"/>
  <c r="F46" i="2"/>
  <c r="G40" i="2"/>
  <c r="K40" i="2"/>
  <c r="E38" i="2"/>
  <c r="F38" i="2"/>
  <c r="G38" i="2"/>
  <c r="K38" i="2"/>
  <c r="E32" i="2"/>
  <c r="F32" i="2"/>
  <c r="G32" i="2"/>
  <c r="K32" i="2"/>
  <c r="E30" i="2"/>
  <c r="F30" i="2"/>
  <c r="G30" i="2"/>
  <c r="K30" i="2"/>
  <c r="E28" i="2"/>
  <c r="F28" i="2"/>
  <c r="G28" i="2"/>
  <c r="K28" i="2"/>
  <c r="E26" i="2"/>
  <c r="F26" i="2"/>
  <c r="G26" i="2"/>
  <c r="K26" i="2"/>
  <c r="E24" i="2"/>
  <c r="F24" i="2"/>
  <c r="G24" i="2"/>
  <c r="K24" i="2"/>
  <c r="E22" i="2"/>
  <c r="F22" i="2"/>
  <c r="G22" i="2"/>
  <c r="H22" i="2"/>
  <c r="E43" i="2"/>
  <c r="F43" i="2"/>
  <c r="G43" i="2"/>
  <c r="K43" i="2"/>
  <c r="E35" i="2"/>
  <c r="F35" i="2"/>
  <c r="E50" i="2"/>
  <c r="F50" i="2"/>
  <c r="U50" i="2"/>
  <c r="E48" i="2"/>
  <c r="F48" i="2"/>
  <c r="G42" i="2"/>
  <c r="K42" i="2"/>
  <c r="E40" i="2"/>
  <c r="F40" i="2"/>
  <c r="G34" i="2"/>
  <c r="K34" i="2"/>
  <c r="E45" i="2"/>
  <c r="F45" i="2"/>
  <c r="G45" i="2"/>
  <c r="K45" i="2"/>
  <c r="E37" i="2"/>
  <c r="F37" i="2"/>
  <c r="G37" i="2"/>
  <c r="K37" i="2"/>
  <c r="G49" i="2"/>
  <c r="K49" i="2"/>
  <c r="E42" i="2"/>
  <c r="F42" i="2"/>
  <c r="G36" i="2"/>
  <c r="K36" i="2"/>
  <c r="E34" i="2"/>
  <c r="F34" i="2"/>
  <c r="E31" i="2"/>
  <c r="F31" i="2"/>
  <c r="G31" i="2"/>
  <c r="K31" i="2"/>
  <c r="E29" i="2"/>
  <c r="F29" i="2"/>
  <c r="G29" i="2"/>
  <c r="K29" i="2"/>
  <c r="E27" i="2"/>
  <c r="F27" i="2"/>
  <c r="G27" i="2"/>
  <c r="K27" i="2"/>
  <c r="E25" i="2"/>
  <c r="F25" i="2"/>
  <c r="G25" i="2"/>
  <c r="K25" i="2"/>
  <c r="E23" i="2"/>
  <c r="F23" i="2"/>
  <c r="G23" i="2"/>
  <c r="K23" i="2"/>
  <c r="E21" i="2"/>
  <c r="F21" i="2"/>
  <c r="G21" i="2"/>
  <c r="K21" i="2"/>
  <c r="E47" i="2"/>
  <c r="F47" i="2"/>
  <c r="G47" i="2"/>
  <c r="K47" i="2"/>
  <c r="E39" i="2"/>
  <c r="F39" i="2"/>
  <c r="G39" i="2"/>
  <c r="K39" i="2"/>
  <c r="G33" i="2"/>
  <c r="J33" i="2"/>
  <c r="C12" i="2"/>
  <c r="C11" i="2"/>
  <c r="O51" i="2" l="1"/>
  <c r="O52" i="2"/>
  <c r="C16" i="2"/>
  <c r="D18" i="2" s="1"/>
  <c r="O22" i="2"/>
  <c r="O27" i="2"/>
  <c r="O36" i="2"/>
  <c r="O33" i="2"/>
  <c r="O26" i="2"/>
  <c r="O43" i="2"/>
  <c r="O42" i="2"/>
  <c r="O37" i="2"/>
  <c r="O25" i="2"/>
  <c r="O30" i="2"/>
  <c r="O50" i="2"/>
  <c r="O31" i="2"/>
  <c r="O23" i="2"/>
  <c r="O47" i="2"/>
  <c r="O34" i="2"/>
  <c r="O44" i="2"/>
  <c r="O48" i="2"/>
  <c r="O39" i="2"/>
  <c r="O38" i="2"/>
  <c r="O41" i="2"/>
  <c r="O46" i="2"/>
  <c r="O35" i="2"/>
  <c r="O49" i="2"/>
  <c r="O24" i="2"/>
  <c r="O21" i="2"/>
  <c r="C15" i="2"/>
  <c r="O28" i="2"/>
  <c r="O45" i="2"/>
  <c r="O40" i="2"/>
  <c r="O32" i="2"/>
  <c r="O29" i="2"/>
  <c r="C18" i="2" l="1"/>
  <c r="F18" i="2"/>
  <c r="F19" i="2" s="1"/>
</calcChain>
</file>

<file path=xl/sharedStrings.xml><?xml version="1.0" encoding="utf-8"?>
<sst xmlns="http://schemas.openxmlformats.org/spreadsheetml/2006/main" count="102" uniqueCount="62">
  <si>
    <t>IBVS 6244</t>
  </si>
  <si>
    <t>BAD?</t>
  </si>
  <si>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</si>
  <si>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</si>
  <si>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</si>
  <si>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</si>
  <si>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</si>
  <si>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</si>
  <si>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</si>
  <si>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</si>
  <si>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</si>
  <si>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</si>
  <si>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</si>
  <si>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</si>
  <si>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</si>
  <si>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</si>
  <si>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</si>
  <si>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</si>
  <si>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</si>
  <si>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</si>
  <si>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</si>
  <si>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</si>
  <si>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</si>
  <si>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</si>
  <si>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</si>
  <si>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</si>
  <si>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</si>
  <si>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</si>
  <si>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</si>
  <si>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</si>
  <si>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</si>
  <si>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</si>
  <si>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</t>
  </si>
  <si>
    <t>IBVS 5541</t>
  </si>
  <si>
    <t>II</t>
  </si>
  <si>
    <t>I</t>
  </si>
  <si>
    <t># of data points: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</si>
  <si>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</si>
  <si>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</si>
  <si>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</si>
  <si>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</si>
  <si>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</si>
  <si>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</si>
  <si>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</si>
  <si>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Start of linear fit &gt;&gt;&gt;&gt;&gt;&gt;&gt;&gt;&gt;&gt;&gt;&gt;&gt;&gt;&gt;&gt;&gt;&gt;&gt;&gt;&gt;</t>
  </si>
  <si>
    <t>EW</t>
  </si>
  <si>
    <t>IBVS 5541 Eph.</t>
  </si>
  <si>
    <t>IBVS 5820</t>
  </si>
  <si>
    <t>IBVS 5875</t>
  </si>
  <si>
    <t>IBVS 5965</t>
  </si>
  <si>
    <t>EY CVn / GSC 2534-1121</t>
  </si>
  <si>
    <t>Add cycle</t>
  </si>
  <si>
    <t>Old Cycle</t>
  </si>
  <si>
    <t>IBVS 6050</t>
  </si>
  <si>
    <t>IBVS 6075</t>
  </si>
  <si>
    <t>IBVS 6131</t>
  </si>
  <si>
    <t>vis</t>
  </si>
  <si>
    <t>RHN 2019</t>
  </si>
  <si>
    <t>IBVS 6234</t>
  </si>
  <si>
    <t>VSB, 91</t>
  </si>
  <si>
    <t>V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</si>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</sst>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9" xfId="0" applyBorder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0" fillId="0" borderId="5" xfId="0" applyBorder="1" applyAlignment="1">
      <alignment vertic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>
      <alignment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34" fillId="0" borderId="8" xfId="0" applyFont="1" applyBorder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3" fillId="0" borderId="0" xfId="42" applyFont="1" applyAlignment="1">
      <alignment horizontal="center" wrapText="1"/>
    </xf>
    <xf numFmtId="166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CVn - O-C Diagr.</a:t>
            </a:r>
          </a:p>
        </c:rich>
      </c:tx>
      <c:layout>
        <c:manualLayout>
          <c:xMode val="edge"/>
          <c:yMode val="edge"/>
          <c:x val="0.385756676557863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94955489614244"/>
          <c:y val="0.14814859468012961"/>
          <c:w val="0.8100890207715133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  <c:pt idx="1">
                  <c:v>7.8639999992446974E-3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F-4D0F-A884-FFACF1A829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FF-4D0F-A884-FFACF1A829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12">
                  <c:v>6.5050000048358925E-3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FF-4D0F-A884-FFACF1A829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0">
                  <c:v>-3.2869999995455146E-3</c:v>
                </c:pt>
                <c:pt idx="2">
                  <c:v>6.6315000003669411E-3</c:v>
                </c:pt>
                <c:pt idx="3">
                  <c:v>-1.2720000013359822E-3</c:v>
                </c:pt>
                <c:pt idx="4">
                  <c:v>7.435000006807968E-4</c:v>
                </c:pt>
                <c:pt idx="5">
                  <c:v>6.9999999686842784E-4</c:v>
                </c:pt>
                <c:pt idx="6">
                  <c:v>-2.1010000054957345E-3</c:v>
                </c:pt>
                <c:pt idx="7">
                  <c:v>-3.2070000015664846E-3</c:v>
                </c:pt>
                <c:pt idx="8">
                  <c:v>1.4305000004242174E-3</c:v>
                </c:pt>
                <c:pt idx="9">
                  <c:v>1.3870000038878061E-3</c:v>
                </c:pt>
                <c:pt idx="10">
                  <c:v>1.3580000013462268E-3</c:v>
                </c:pt>
                <c:pt idx="11">
                  <c:v>7.1450000541517511E-4</c:v>
                </c:pt>
                <c:pt idx="13">
                  <c:v>3.0505000031553209E-3</c:v>
                </c:pt>
                <c:pt idx="14">
                  <c:v>4.4970000017201528E-3</c:v>
                </c:pt>
                <c:pt idx="15">
                  <c:v>5.142499998328276E-3</c:v>
                </c:pt>
                <c:pt idx="16">
                  <c:v>4.0395000032731332E-3</c:v>
                </c:pt>
                <c:pt idx="17">
                  <c:v>2.3960000035003759E-3</c:v>
                </c:pt>
                <c:pt idx="18">
                  <c:v>3.7604999961331487E-3</c:v>
                </c:pt>
                <c:pt idx="19">
                  <c:v>1.9554999962565489E-3</c:v>
                </c:pt>
                <c:pt idx="20">
                  <c:v>2.9819999981555156E-3</c:v>
                </c:pt>
                <c:pt idx="21">
                  <c:v>4.7659999981988221E-3</c:v>
                </c:pt>
                <c:pt idx="22">
                  <c:v>4.7225000016624108E-3</c:v>
                </c:pt>
                <c:pt idx="23">
                  <c:v>5.7120000055874698E-3</c:v>
                </c:pt>
                <c:pt idx="24">
                  <c:v>4.9890000009327196E-3</c:v>
                </c:pt>
                <c:pt idx="25">
                  <c:v>8.0454999988432974E-3</c:v>
                </c:pt>
                <c:pt idx="26">
                  <c:v>4.1660000060801394E-3</c:v>
                </c:pt>
                <c:pt idx="27">
                  <c:v>3.91700000182027E-3</c:v>
                </c:pt>
                <c:pt idx="28">
                  <c:v>3.4019999948213808E-3</c:v>
                </c:pt>
                <c:pt idx="30">
                  <c:v>4.1300021985080093E-4</c:v>
                </c:pt>
                <c:pt idx="31">
                  <c:v>2.4130000820150599E-3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FF-4D0F-A884-FFACF1A829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FF-4D0F-A884-FFACF1A829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FF-4D0F-A884-FFACF1A829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FF-4D0F-A884-FFACF1A829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0">
                  <c:v>4.850396151040659E-3</c:v>
                </c:pt>
                <c:pt idx="1">
                  <c:v>4.850396151040659E-3</c:v>
                </c:pt>
                <c:pt idx="2">
                  <c:v>4.842973696254917E-3</c:v>
                </c:pt>
                <c:pt idx="3">
                  <c:v>4.7083014337398511E-3</c:v>
                </c:pt>
                <c:pt idx="4">
                  <c:v>4.7071251977355531E-3</c:v>
                </c:pt>
                <c:pt idx="5">
                  <c:v>4.707111677781481E-3</c:v>
                </c:pt>
                <c:pt idx="6">
                  <c:v>4.7064897598941514E-3</c:v>
                </c:pt>
                <c:pt idx="7">
                  <c:v>4.7054622433846498E-3</c:v>
                </c:pt>
                <c:pt idx="8">
                  <c:v>4.7044482468292202E-3</c:v>
                </c:pt>
                <c:pt idx="9">
                  <c:v>4.7044347268751481E-3</c:v>
                </c:pt>
                <c:pt idx="10">
                  <c:v>4.7026230530294475E-3</c:v>
                </c:pt>
                <c:pt idx="11">
                  <c:v>4.7026095330753755E-3</c:v>
                </c:pt>
                <c:pt idx="12">
                  <c:v>4.6480294784851418E-3</c:v>
                </c:pt>
                <c:pt idx="13">
                  <c:v>4.6195429352546185E-3</c:v>
                </c:pt>
                <c:pt idx="14">
                  <c:v>4.6187182180562024E-3</c:v>
                </c:pt>
                <c:pt idx="15">
                  <c:v>4.590231674825679E-3</c:v>
                </c:pt>
                <c:pt idx="16">
                  <c:v>4.528878123245178E-3</c:v>
                </c:pt>
                <c:pt idx="17">
                  <c:v>4.5288646032911059E-3</c:v>
                </c:pt>
                <c:pt idx="18">
                  <c:v>4.4743386285171615E-3</c:v>
                </c:pt>
                <c:pt idx="19">
                  <c:v>4.4739330298949895E-3</c:v>
                </c:pt>
                <c:pt idx="20">
                  <c:v>4.4201100927328098E-3</c:v>
                </c:pt>
                <c:pt idx="21">
                  <c:v>4.3858234892052315E-3</c:v>
                </c:pt>
                <c:pt idx="22">
                  <c:v>4.3858099692511586E-3</c:v>
                </c:pt>
                <c:pt idx="23">
                  <c:v>4.357647904918373E-3</c:v>
                </c:pt>
                <c:pt idx="24">
                  <c:v>4.356863747582174E-3</c:v>
                </c:pt>
                <c:pt idx="25">
                  <c:v>4.3568502276281019E-3</c:v>
                </c:pt>
                <c:pt idx="26">
                  <c:v>4.3317436729156753E-3</c:v>
                </c:pt>
                <c:pt idx="27">
                  <c:v>4.2715257974772552E-3</c:v>
                </c:pt>
                <c:pt idx="28">
                  <c:v>4.3297967995292513E-3</c:v>
                </c:pt>
                <c:pt idx="29">
                  <c:v>4.3297832795751792E-3</c:v>
                </c:pt>
                <c:pt idx="30">
                  <c:v>4.2122543188239025E-3</c:v>
                </c:pt>
                <c:pt idx="31">
                  <c:v>4.2122543188239025E-3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FF-4D0F-A884-FFACF1A829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Active!$D$21:$D$181</c:f>
                <c:numCache>
                  <c:formatCode>General</c:formatCode>
                  <c:ptCount val="161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Active!$D$21:$D$181</c:f>
                <c:numCache>
                  <c:formatCode>General</c:formatCode>
                  <c:ptCount val="161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Active!$U$21:$U$973</c:f>
              <c:numCache>
                <c:formatCode>General</c:formatCode>
                <c:ptCount val="953"/>
                <c:pt idx="29">
                  <c:v>1.1558499994862359E-2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FF-4D0F-A884-FFACF1A8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0016"/>
        <c:axId val="1"/>
      </c:scatterChart>
      <c:valAx>
        <c:axId val="79339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062314540059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0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84569732937684"/>
          <c:y val="0.91975600272188196"/>
          <c:w val="0.7136498516320475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228600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88923EBA-AA81-19C2-1778-21438B784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80"/>
  <sheetViews>
    <sheetView tabSelected="1" workbookViewId="0">
      <pane xSplit="14" ySplit="22" topLeftCell="O3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0" t="s">
        <v>50</v>
      </c>
      <c r="B1" s="8"/>
      <c r="C1" s="8"/>
      <c r="D1" s="34"/>
      <c r="E1" s="8"/>
      <c r="F1" s="8"/>
    </row>
    <row r="2" spans="1:6" x14ac:dyDescent="0.2">
      <c r="A2" s="9" t="s">
        <v>28</v>
      </c>
      <c r="B2" s="8" t="s">
        <v>45</v>
      </c>
      <c r="D2" s="8"/>
      <c r="E2" s="8"/>
      <c r="F2" s="8"/>
    </row>
    <row r="3" spans="1:6" ht="13.5" thickBot="1" x14ac:dyDescent="0.25"/>
    <row r="4" spans="1:6" ht="13.5" thickBot="1" x14ac:dyDescent="0.25">
      <c r="A4" s="37" t="s">
        <v>46</v>
      </c>
      <c r="C4" s="35">
        <v>53060.569100000001</v>
      </c>
      <c r="D4" s="36">
        <v>0.34268700000000002</v>
      </c>
    </row>
    <row r="5" spans="1:6" x14ac:dyDescent="0.2">
      <c r="A5" s="17" t="s">
        <v>38</v>
      </c>
      <c r="B5" s="9"/>
      <c r="C5" s="18">
        <v>-9.5</v>
      </c>
      <c r="D5" s="9" t="s">
        <v>39</v>
      </c>
    </row>
    <row r="6" spans="1:6" x14ac:dyDescent="0.2">
      <c r="A6" s="3" t="s">
        <v>6</v>
      </c>
    </row>
    <row r="7" spans="1:6" x14ac:dyDescent="0.2">
      <c r="A7" t="s">
        <v>7</v>
      </c>
      <c r="C7" s="11">
        <f>C4</f>
        <v>53060.569100000001</v>
      </c>
    </row>
    <row r="8" spans="1:6" x14ac:dyDescent="0.2">
      <c r="A8" t="s">
        <v>8</v>
      </c>
      <c r="C8" s="8">
        <f>D4</f>
        <v>0.34268700000000002</v>
      </c>
    </row>
    <row r="9" spans="1:6" x14ac:dyDescent="0.2">
      <c r="A9" s="31" t="s">
        <v>44</v>
      </c>
      <c r="B9" s="32">
        <v>33</v>
      </c>
      <c r="C9" s="29" t="str">
        <f>"F"&amp;B9</f>
        <v>F33</v>
      </c>
      <c r="D9" s="30" t="str">
        <f>"G"&amp;B9</f>
        <v>G33</v>
      </c>
    </row>
    <row r="10" spans="1:6" ht="13.5" thickBot="1" x14ac:dyDescent="0.25">
      <c r="A10" s="9"/>
      <c r="B10" s="9"/>
      <c r="C10" s="2" t="s">
        <v>24</v>
      </c>
      <c r="D10" s="2" t="s">
        <v>25</v>
      </c>
      <c r="E10" s="9"/>
    </row>
    <row r="11" spans="1:6" x14ac:dyDescent="0.2">
      <c r="A11" s="9" t="s">
        <v>20</v>
      </c>
      <c r="B11" s="9"/>
      <c r="C11" s="28">
        <f ca="1">INTERCEPT(INDIRECT($D$9):G977,INDIRECT($C$9):F977)</f>
        <v>4.707111677781481E-3</v>
      </c>
      <c r="D11" s="6"/>
      <c r="E11" s="9"/>
    </row>
    <row r="12" spans="1:6" x14ac:dyDescent="0.2">
      <c r="A12" s="9" t="s">
        <v>21</v>
      </c>
      <c r="B12" s="9"/>
      <c r="C12" s="28">
        <f ca="1">SLOPE(INDIRECT($D$9):G977,INDIRECT($C$9):F977)</f>
        <v>-2.7039908144777799E-8</v>
      </c>
      <c r="D12" s="6"/>
      <c r="E12" s="9"/>
    </row>
    <row r="13" spans="1:6" x14ac:dyDescent="0.2">
      <c r="A13" s="9" t="s">
        <v>23</v>
      </c>
      <c r="B13" s="9"/>
      <c r="C13" s="6" t="s">
        <v>18</v>
      </c>
    </row>
    <row r="14" spans="1:6" x14ac:dyDescent="0.2">
      <c r="A14" s="9"/>
      <c r="B14" s="9"/>
      <c r="C14" s="9"/>
    </row>
    <row r="15" spans="1:6" x14ac:dyDescent="0.2">
      <c r="A15" s="19" t="s">
        <v>22</v>
      </c>
      <c r="B15" s="9"/>
      <c r="C15" s="20">
        <f ca="1">(C7+C11)+(C8+C12)*INT(MAX(F21:F3518))</f>
        <v>59332.088099254324</v>
      </c>
      <c r="E15" s="21" t="s">
        <v>51</v>
      </c>
      <c r="F15" s="18">
        <v>1</v>
      </c>
    </row>
    <row r="16" spans="1:6" x14ac:dyDescent="0.2">
      <c r="A16" s="23" t="s">
        <v>9</v>
      </c>
      <c r="B16" s="9"/>
      <c r="C16" s="24">
        <f ca="1">+C8+C12</f>
        <v>0.34268697296009187</v>
      </c>
      <c r="E16" s="21" t="s">
        <v>40</v>
      </c>
      <c r="F16" s="22">
        <f ca="1">NOW()+15018.5+$C$5/24</f>
        <v>60339.748557291663</v>
      </c>
    </row>
    <row r="17" spans="1:21" ht="13.5" thickBot="1" x14ac:dyDescent="0.25">
      <c r="A17" s="21" t="s">
        <v>36</v>
      </c>
      <c r="B17" s="9"/>
      <c r="C17" s="9">
        <f>COUNT(C21:C2176)</f>
        <v>32</v>
      </c>
      <c r="E17" s="21" t="s">
        <v>52</v>
      </c>
      <c r="F17" s="22">
        <f ca="1">ROUND(2*(F16-$C$7)/$C$8,0)/2+F15</f>
        <v>21242.5</v>
      </c>
    </row>
    <row r="18" spans="1:21" ht="14.25" thickTop="1" thickBot="1" x14ac:dyDescent="0.25">
      <c r="A18" s="23" t="s">
        <v>10</v>
      </c>
      <c r="B18" s="9"/>
      <c r="C18" s="26">
        <f ca="1">+C15</f>
        <v>59332.088099254324</v>
      </c>
      <c r="D18" s="27">
        <f ca="1">+C16</f>
        <v>0.34268697296009187</v>
      </c>
      <c r="E18" s="21" t="s">
        <v>41</v>
      </c>
      <c r="F18" s="30">
        <f ca="1">ROUND(2*(F16-$C$15)/$C$16,0)/2+F15</f>
        <v>2941.5</v>
      </c>
    </row>
    <row r="19" spans="1:21" ht="13.5" thickTop="1" x14ac:dyDescent="0.2">
      <c r="E19" s="21" t="s">
        <v>42</v>
      </c>
      <c r="F19" s="25">
        <f ca="1">+$C$15+$C$16*F18-15018.5-$C$5/24</f>
        <v>45321.997663549773</v>
      </c>
    </row>
    <row r="20" spans="1:21" ht="13.5" thickBot="1" x14ac:dyDescent="0.25">
      <c r="A20" s="2" t="s">
        <v>11</v>
      </c>
      <c r="B20" s="2" t="s">
        <v>12</v>
      </c>
      <c r="C20" s="2" t="s">
        <v>13</v>
      </c>
      <c r="D20" s="2" t="s">
        <v>17</v>
      </c>
      <c r="E20" s="2" t="s">
        <v>14</v>
      </c>
      <c r="F20" s="2" t="s">
        <v>15</v>
      </c>
      <c r="G20" s="2" t="s">
        <v>16</v>
      </c>
      <c r="H20" s="5" t="s">
        <v>5</v>
      </c>
      <c r="I20" s="5" t="s">
        <v>56</v>
      </c>
      <c r="J20" s="5" t="s">
        <v>2</v>
      </c>
      <c r="K20" s="5" t="s">
        <v>4</v>
      </c>
      <c r="L20" s="5" t="s">
        <v>29</v>
      </c>
      <c r="M20" s="5" t="s">
        <v>30</v>
      </c>
      <c r="N20" s="5" t="s">
        <v>31</v>
      </c>
      <c r="O20" s="5" t="s">
        <v>27</v>
      </c>
      <c r="P20" s="4" t="s">
        <v>26</v>
      </c>
      <c r="Q20" s="2" t="s">
        <v>19</v>
      </c>
      <c r="U20" s="59" t="s">
        <v>1</v>
      </c>
    </row>
    <row r="21" spans="1:21" x14ac:dyDescent="0.2">
      <c r="A21" s="11" t="s">
        <v>33</v>
      </c>
      <c r="B21" s="39" t="s">
        <v>35</v>
      </c>
      <c r="C21" s="41">
        <v>51244.667399999998</v>
      </c>
      <c r="D21" s="42">
        <v>8.9999999999999998E-4</v>
      </c>
      <c r="E21">
        <f t="shared" ref="E21:E48" si="0">+(C21-C$7)/C$8</f>
        <v>-5299.0095918432917</v>
      </c>
      <c r="F21">
        <f t="shared" ref="F21:F50" si="1">ROUND(2*E21,0)/2</f>
        <v>-5299</v>
      </c>
      <c r="G21">
        <f t="shared" ref="G21:G48" si="2">C21-($C$7+$C$8*$F21)</f>
        <v>-3.2869999995455146E-3</v>
      </c>
      <c r="I21" s="33"/>
      <c r="K21">
        <f>+G21</f>
        <v>-3.2869999995455146E-3</v>
      </c>
      <c r="O21">
        <f t="shared" ref="O21:O48" ca="1" si="3">+C$11+C$12*$F21</f>
        <v>4.850396151040659E-3</v>
      </c>
      <c r="Q21" s="1">
        <f t="shared" ref="Q21:Q48" si="4">+C21-15018.5</f>
        <v>36226.167399999998</v>
      </c>
    </row>
    <row r="22" spans="1:21" x14ac:dyDescent="0.2">
      <c r="A22" s="11" t="s">
        <v>32</v>
      </c>
      <c r="B22" s="38"/>
      <c r="C22" s="40">
        <v>51244.678550999997</v>
      </c>
      <c r="D22" s="40"/>
      <c r="E22">
        <f t="shared" si="0"/>
        <v>-5298.9770519453705</v>
      </c>
      <c r="F22">
        <f t="shared" si="1"/>
        <v>-5299</v>
      </c>
      <c r="G22">
        <f t="shared" si="2"/>
        <v>7.8639999992446974E-3</v>
      </c>
      <c r="H22">
        <f>+G22</f>
        <v>7.8639999992446974E-3</v>
      </c>
      <c r="O22">
        <f t="shared" ca="1" si="3"/>
        <v>4.850396151040659E-3</v>
      </c>
      <c r="Q22" s="1">
        <f t="shared" si="4"/>
        <v>36226.178550999997</v>
      </c>
    </row>
    <row r="23" spans="1:21" x14ac:dyDescent="0.2">
      <c r="A23" s="11" t="s">
        <v>33</v>
      </c>
      <c r="B23" s="7" t="s">
        <v>34</v>
      </c>
      <c r="C23" s="12">
        <v>51338.744899999998</v>
      </c>
      <c r="D23" s="13">
        <v>6.9999999999999999E-4</v>
      </c>
      <c r="E23">
        <f t="shared" si="0"/>
        <v>-5024.4806485218369</v>
      </c>
      <c r="F23">
        <f t="shared" si="1"/>
        <v>-5024.5</v>
      </c>
      <c r="G23">
        <f t="shared" si="2"/>
        <v>6.6315000003669411E-3</v>
      </c>
      <c r="I23" s="33"/>
      <c r="K23">
        <f t="shared" ref="K23:K32" si="5">+G23</f>
        <v>6.6315000003669411E-3</v>
      </c>
      <c r="O23">
        <f t="shared" ca="1" si="3"/>
        <v>4.842973696254917E-3</v>
      </c>
      <c r="Q23" s="1">
        <f t="shared" si="4"/>
        <v>36320.244899999998</v>
      </c>
    </row>
    <row r="24" spans="1:21" x14ac:dyDescent="0.2">
      <c r="A24" s="11" t="s">
        <v>33</v>
      </c>
      <c r="B24" s="7" t="s">
        <v>35</v>
      </c>
      <c r="C24" s="12">
        <v>53045.489600000001</v>
      </c>
      <c r="D24" s="13">
        <v>1.5E-3</v>
      </c>
      <c r="E24">
        <f t="shared" si="0"/>
        <v>-44.003711842001081</v>
      </c>
      <c r="F24">
        <f t="shared" si="1"/>
        <v>-44</v>
      </c>
      <c r="G24">
        <f t="shared" si="2"/>
        <v>-1.2720000013359822E-3</v>
      </c>
      <c r="I24" s="33"/>
      <c r="K24">
        <f t="shared" si="5"/>
        <v>-1.2720000013359822E-3</v>
      </c>
      <c r="O24">
        <f t="shared" ca="1" si="3"/>
        <v>4.7083014337398511E-3</v>
      </c>
      <c r="Q24" s="1">
        <f t="shared" si="4"/>
        <v>38026.989600000001</v>
      </c>
    </row>
    <row r="25" spans="1:21" x14ac:dyDescent="0.2">
      <c r="A25" s="11" t="s">
        <v>33</v>
      </c>
      <c r="B25" s="7" t="s">
        <v>34</v>
      </c>
      <c r="C25" s="12">
        <v>53060.398500000003</v>
      </c>
      <c r="D25" s="13">
        <v>1.8E-3</v>
      </c>
      <c r="E25">
        <f t="shared" si="0"/>
        <v>-0.49783038165337001</v>
      </c>
      <c r="F25">
        <f t="shared" si="1"/>
        <v>-0.5</v>
      </c>
      <c r="G25">
        <f t="shared" si="2"/>
        <v>7.435000006807968E-4</v>
      </c>
      <c r="I25" s="33"/>
      <c r="K25">
        <f t="shared" si="5"/>
        <v>7.435000006807968E-4</v>
      </c>
      <c r="O25">
        <f t="shared" ca="1" si="3"/>
        <v>4.7071251977355531E-3</v>
      </c>
      <c r="Q25" s="1">
        <f t="shared" si="4"/>
        <v>38041.898500000003</v>
      </c>
    </row>
    <row r="26" spans="1:21" x14ac:dyDescent="0.2">
      <c r="A26" s="11" t="s">
        <v>33</v>
      </c>
      <c r="B26" s="7" t="s">
        <v>35</v>
      </c>
      <c r="C26" s="12">
        <v>53060.569799999997</v>
      </c>
      <c r="D26" s="13">
        <v>1.1999999999999999E-3</v>
      </c>
      <c r="E26">
        <f t="shared" si="0"/>
        <v>2.0426803376504734E-3</v>
      </c>
      <c r="F26">
        <f t="shared" si="1"/>
        <v>0</v>
      </c>
      <c r="G26">
        <f t="shared" si="2"/>
        <v>6.9999999686842784E-4</v>
      </c>
      <c r="I26" s="33"/>
      <c r="K26">
        <f t="shared" si="5"/>
        <v>6.9999999686842784E-4</v>
      </c>
      <c r="O26">
        <f t="shared" ca="1" si="3"/>
        <v>4.707111677781481E-3</v>
      </c>
      <c r="Q26" s="1">
        <f t="shared" si="4"/>
        <v>38042.069799999997</v>
      </c>
    </row>
    <row r="27" spans="1:21" x14ac:dyDescent="0.2">
      <c r="A27" s="11" t="s">
        <v>33</v>
      </c>
      <c r="B27" s="7" t="s">
        <v>35</v>
      </c>
      <c r="C27" s="12">
        <v>53068.448799999998</v>
      </c>
      <c r="D27" s="13">
        <v>1.6999999999999999E-3</v>
      </c>
      <c r="E27">
        <f t="shared" si="0"/>
        <v>22.993869040838092</v>
      </c>
      <c r="F27">
        <f t="shared" si="1"/>
        <v>23</v>
      </c>
      <c r="G27">
        <f t="shared" si="2"/>
        <v>-2.1010000054957345E-3</v>
      </c>
      <c r="I27" s="33"/>
      <c r="K27">
        <f t="shared" si="5"/>
        <v>-2.1010000054957345E-3</v>
      </c>
      <c r="O27">
        <f t="shared" ca="1" si="3"/>
        <v>4.7064897598941514E-3</v>
      </c>
      <c r="Q27" s="1">
        <f t="shared" si="4"/>
        <v>38049.948799999998</v>
      </c>
    </row>
    <row r="28" spans="1:21" x14ac:dyDescent="0.2">
      <c r="A28" s="11" t="s">
        <v>33</v>
      </c>
      <c r="B28" s="7" t="s">
        <v>35</v>
      </c>
      <c r="C28" s="12">
        <v>53081.469799999999</v>
      </c>
      <c r="D28" s="13">
        <v>2E-3</v>
      </c>
      <c r="E28">
        <f t="shared" si="0"/>
        <v>60.99064160589203</v>
      </c>
      <c r="F28">
        <f t="shared" si="1"/>
        <v>61</v>
      </c>
      <c r="G28">
        <f t="shared" si="2"/>
        <v>-3.2070000015664846E-3</v>
      </c>
      <c r="I28" s="33"/>
      <c r="K28">
        <f t="shared" si="5"/>
        <v>-3.2070000015664846E-3</v>
      </c>
      <c r="O28">
        <f t="shared" ca="1" si="3"/>
        <v>4.7054622433846498E-3</v>
      </c>
      <c r="Q28" s="1">
        <f t="shared" si="4"/>
        <v>38062.969799999999</v>
      </c>
    </row>
    <row r="29" spans="1:21" x14ac:dyDescent="0.2">
      <c r="A29" s="9" t="s">
        <v>33</v>
      </c>
      <c r="B29" s="7" t="s">
        <v>34</v>
      </c>
      <c r="C29" s="12">
        <v>53094.325199999999</v>
      </c>
      <c r="D29" s="13">
        <v>2.3E-3</v>
      </c>
      <c r="E29">
        <f t="shared" si="0"/>
        <v>98.504174363190586</v>
      </c>
      <c r="F29">
        <f t="shared" si="1"/>
        <v>98.5</v>
      </c>
      <c r="G29">
        <f t="shared" si="2"/>
        <v>1.4305000004242174E-3</v>
      </c>
      <c r="I29" s="33"/>
      <c r="K29">
        <f t="shared" si="5"/>
        <v>1.4305000004242174E-3</v>
      </c>
      <c r="O29">
        <f t="shared" ca="1" si="3"/>
        <v>4.7044482468292202E-3</v>
      </c>
      <c r="Q29" s="1">
        <f t="shared" si="4"/>
        <v>38075.825199999999</v>
      </c>
    </row>
    <row r="30" spans="1:21" x14ac:dyDescent="0.2">
      <c r="A30" s="9" t="s">
        <v>33</v>
      </c>
      <c r="B30" s="7" t="s">
        <v>35</v>
      </c>
      <c r="C30" s="12">
        <v>53094.496500000001</v>
      </c>
      <c r="D30" s="13">
        <v>1E-3</v>
      </c>
      <c r="E30">
        <f t="shared" si="0"/>
        <v>99.004047425202842</v>
      </c>
      <c r="F30">
        <f t="shared" si="1"/>
        <v>99</v>
      </c>
      <c r="G30">
        <f t="shared" si="2"/>
        <v>1.3870000038878061E-3</v>
      </c>
      <c r="I30" s="33"/>
      <c r="K30">
        <f t="shared" si="5"/>
        <v>1.3870000038878061E-3</v>
      </c>
      <c r="O30">
        <f t="shared" ca="1" si="3"/>
        <v>4.7044347268751481E-3</v>
      </c>
      <c r="Q30" s="1">
        <f t="shared" si="4"/>
        <v>38075.996500000001</v>
      </c>
    </row>
    <row r="31" spans="1:21" x14ac:dyDescent="0.2">
      <c r="A31" s="9" t="s">
        <v>33</v>
      </c>
      <c r="B31" s="7" t="s">
        <v>35</v>
      </c>
      <c r="C31" s="12">
        <v>53117.4565</v>
      </c>
      <c r="D31" s="13">
        <v>8.0000000000000004E-4</v>
      </c>
      <c r="E31">
        <f t="shared" si="0"/>
        <v>166.00396279987163</v>
      </c>
      <c r="F31">
        <f t="shared" si="1"/>
        <v>166</v>
      </c>
      <c r="G31">
        <f t="shared" si="2"/>
        <v>1.3580000013462268E-3</v>
      </c>
      <c r="I31" s="33"/>
      <c r="K31">
        <f t="shared" si="5"/>
        <v>1.3580000013462268E-3</v>
      </c>
      <c r="O31">
        <f t="shared" ca="1" si="3"/>
        <v>4.7026230530294475E-3</v>
      </c>
      <c r="Q31" s="1">
        <f t="shared" si="4"/>
        <v>38098.9565</v>
      </c>
    </row>
    <row r="32" spans="1:21" x14ac:dyDescent="0.2">
      <c r="A32" s="9" t="s">
        <v>33</v>
      </c>
      <c r="B32" s="7" t="s">
        <v>34</v>
      </c>
      <c r="C32" s="12">
        <v>53117.627200000003</v>
      </c>
      <c r="D32" s="13">
        <v>2.5000000000000001E-3</v>
      </c>
      <c r="E32">
        <f t="shared" si="0"/>
        <v>166.50208499301698</v>
      </c>
      <c r="F32">
        <f t="shared" si="1"/>
        <v>166.5</v>
      </c>
      <c r="G32">
        <f t="shared" si="2"/>
        <v>7.1450000541517511E-4</v>
      </c>
      <c r="I32" s="33"/>
      <c r="K32">
        <f t="shared" si="5"/>
        <v>7.1450000541517511E-4</v>
      </c>
      <c r="O32">
        <f t="shared" ca="1" si="3"/>
        <v>4.7026095330753755E-3</v>
      </c>
      <c r="Q32" s="1">
        <f t="shared" si="4"/>
        <v>38099.127200000003</v>
      </c>
    </row>
    <row r="33" spans="1:17" x14ac:dyDescent="0.2">
      <c r="A33" s="14" t="s">
        <v>37</v>
      </c>
      <c r="B33" s="15" t="s">
        <v>35</v>
      </c>
      <c r="C33" s="16">
        <v>53809.346700000002</v>
      </c>
      <c r="D33" s="16">
        <v>1E-3</v>
      </c>
      <c r="E33">
        <f t="shared" si="0"/>
        <v>2185.018982336655</v>
      </c>
      <c r="F33">
        <f t="shared" si="1"/>
        <v>2185</v>
      </c>
      <c r="G33">
        <f t="shared" si="2"/>
        <v>6.5050000048358925E-3</v>
      </c>
      <c r="I33" s="33"/>
      <c r="J33">
        <f>+G33</f>
        <v>6.5050000048358925E-3</v>
      </c>
      <c r="O33">
        <f t="shared" ca="1" si="3"/>
        <v>4.6480294784851418E-3</v>
      </c>
      <c r="Q33" s="1">
        <f t="shared" si="4"/>
        <v>38790.846700000002</v>
      </c>
    </row>
    <row r="34" spans="1:17" x14ac:dyDescent="0.2">
      <c r="A34" s="43" t="s">
        <v>43</v>
      </c>
      <c r="B34" s="15" t="s">
        <v>34</v>
      </c>
      <c r="C34" s="16">
        <v>54170.364000000001</v>
      </c>
      <c r="D34" s="16">
        <v>8.0000000000000004E-4</v>
      </c>
      <c r="E34">
        <f t="shared" si="0"/>
        <v>3238.5089017091418</v>
      </c>
      <c r="F34">
        <f t="shared" si="1"/>
        <v>3238.5</v>
      </c>
      <c r="G34">
        <f t="shared" si="2"/>
        <v>3.0505000031553209E-3</v>
      </c>
      <c r="K34">
        <f t="shared" ref="K34:K48" si="6">+G34</f>
        <v>3.0505000031553209E-3</v>
      </c>
      <c r="O34">
        <f t="shared" ca="1" si="3"/>
        <v>4.6195429352546185E-3</v>
      </c>
      <c r="Q34" s="1">
        <f t="shared" si="4"/>
        <v>39151.864000000001</v>
      </c>
    </row>
    <row r="35" spans="1:17" x14ac:dyDescent="0.2">
      <c r="A35" s="44" t="s">
        <v>47</v>
      </c>
      <c r="B35" s="15"/>
      <c r="C35" s="45">
        <v>54180.8174</v>
      </c>
      <c r="D35" s="16">
        <v>2.0000000000000001E-4</v>
      </c>
      <c r="E35">
        <f t="shared" si="0"/>
        <v>3269.0131227621687</v>
      </c>
      <c r="F35">
        <f t="shared" si="1"/>
        <v>3269</v>
      </c>
      <c r="G35">
        <f t="shared" si="2"/>
        <v>4.4970000017201528E-3</v>
      </c>
      <c r="K35">
        <f t="shared" si="6"/>
        <v>4.4970000017201528E-3</v>
      </c>
      <c r="O35">
        <f t="shared" ca="1" si="3"/>
        <v>4.6187182180562024E-3</v>
      </c>
      <c r="Q35" s="1">
        <f t="shared" si="4"/>
        <v>39162.3174</v>
      </c>
    </row>
    <row r="36" spans="1:17" x14ac:dyDescent="0.2">
      <c r="A36" s="44" t="s">
        <v>48</v>
      </c>
      <c r="B36" s="15"/>
      <c r="C36" s="16">
        <v>54541.838799999998</v>
      </c>
      <c r="D36" s="16">
        <v>2.0000000000000001E-4</v>
      </c>
      <c r="E36">
        <f t="shared" si="0"/>
        <v>4322.5150064052532</v>
      </c>
      <c r="F36">
        <f t="shared" si="1"/>
        <v>4322.5</v>
      </c>
      <c r="G36">
        <f t="shared" si="2"/>
        <v>5.142499998328276E-3</v>
      </c>
      <c r="K36">
        <f t="shared" si="6"/>
        <v>5.142499998328276E-3</v>
      </c>
      <c r="O36">
        <f t="shared" ca="1" si="3"/>
        <v>4.590231674825679E-3</v>
      </c>
      <c r="Q36" s="1">
        <f t="shared" si="4"/>
        <v>39523.338799999998</v>
      </c>
    </row>
    <row r="37" spans="1:17" x14ac:dyDescent="0.2">
      <c r="A37" s="46" t="s">
        <v>49</v>
      </c>
      <c r="B37" s="47" t="s">
        <v>34</v>
      </c>
      <c r="C37" s="48">
        <v>55319.394500000002</v>
      </c>
      <c r="D37" s="48">
        <v>2.0000000000000001E-4</v>
      </c>
      <c r="E37">
        <f t="shared" si="0"/>
        <v>6591.5117877246621</v>
      </c>
      <c r="F37">
        <f t="shared" si="1"/>
        <v>6591.5</v>
      </c>
      <c r="G37">
        <f t="shared" si="2"/>
        <v>4.0395000032731332E-3</v>
      </c>
      <c r="K37">
        <f t="shared" si="6"/>
        <v>4.0395000032731332E-3</v>
      </c>
      <c r="O37">
        <f t="shared" ca="1" si="3"/>
        <v>4.528878123245178E-3</v>
      </c>
      <c r="Q37" s="1">
        <f t="shared" si="4"/>
        <v>40300.894500000002</v>
      </c>
    </row>
    <row r="38" spans="1:17" x14ac:dyDescent="0.2">
      <c r="A38" s="46" t="s">
        <v>49</v>
      </c>
      <c r="B38" s="47" t="s">
        <v>35</v>
      </c>
      <c r="C38" s="48">
        <v>55319.564200000001</v>
      </c>
      <c r="D38" s="48">
        <v>2.0000000000000001E-4</v>
      </c>
      <c r="E38">
        <f t="shared" si="0"/>
        <v>6592.0069918030158</v>
      </c>
      <c r="F38">
        <f t="shared" si="1"/>
        <v>6592</v>
      </c>
      <c r="G38">
        <f t="shared" si="2"/>
        <v>2.3960000035003759E-3</v>
      </c>
      <c r="K38">
        <f t="shared" si="6"/>
        <v>2.3960000035003759E-3</v>
      </c>
      <c r="O38">
        <f t="shared" ca="1" si="3"/>
        <v>4.5288646032911059E-3</v>
      </c>
      <c r="Q38" s="1">
        <f t="shared" si="4"/>
        <v>40301.064200000001</v>
      </c>
    </row>
    <row r="39" spans="1:17" x14ac:dyDescent="0.2">
      <c r="A39" s="14" t="s">
        <v>54</v>
      </c>
      <c r="B39" s="47" t="s">
        <v>34</v>
      </c>
      <c r="C39" s="48">
        <v>56010.5939</v>
      </c>
      <c r="D39" s="48">
        <v>1.6999999999999999E-3</v>
      </c>
      <c r="E39">
        <f t="shared" si="0"/>
        <v>8608.5109735706319</v>
      </c>
      <c r="F39">
        <f t="shared" si="1"/>
        <v>8608.5</v>
      </c>
      <c r="G39">
        <f t="shared" si="2"/>
        <v>3.7604999961331487E-3</v>
      </c>
      <c r="K39">
        <f t="shared" si="6"/>
        <v>3.7604999961331487E-3</v>
      </c>
      <c r="O39">
        <f t="shared" ca="1" si="3"/>
        <v>4.4743386285171615E-3</v>
      </c>
      <c r="Q39" s="1">
        <f t="shared" si="4"/>
        <v>40992.0939</v>
      </c>
    </row>
    <row r="40" spans="1:17" x14ac:dyDescent="0.2">
      <c r="A40" s="44" t="s">
        <v>53</v>
      </c>
      <c r="B40" s="49"/>
      <c r="C40" s="43">
        <v>56015.732400000001</v>
      </c>
      <c r="D40" s="43">
        <v>4.0000000000000002E-4</v>
      </c>
      <c r="E40">
        <f t="shared" si="0"/>
        <v>8623.5057063734548</v>
      </c>
      <c r="F40">
        <f t="shared" si="1"/>
        <v>8623.5</v>
      </c>
      <c r="G40">
        <f t="shared" si="2"/>
        <v>1.9554999962565489E-3</v>
      </c>
      <c r="K40">
        <f t="shared" si="6"/>
        <v>1.9554999962565489E-3</v>
      </c>
      <c r="O40">
        <f t="shared" ca="1" si="3"/>
        <v>4.4739330298949895E-3</v>
      </c>
      <c r="Q40" s="1">
        <f t="shared" si="4"/>
        <v>40997.232400000001</v>
      </c>
    </row>
    <row r="41" spans="1:17" x14ac:dyDescent="0.2">
      <c r="A41" s="50" t="s">
        <v>55</v>
      </c>
      <c r="B41" s="7"/>
      <c r="C41" s="12">
        <v>56697.851900000001</v>
      </c>
      <c r="D41" s="12">
        <v>4.0000000000000002E-4</v>
      </c>
      <c r="E41">
        <f t="shared" si="0"/>
        <v>10614.008701818278</v>
      </c>
      <c r="F41">
        <f t="shared" si="1"/>
        <v>10614</v>
      </c>
      <c r="G41">
        <f t="shared" si="2"/>
        <v>2.9819999981555156E-3</v>
      </c>
      <c r="K41">
        <f t="shared" si="6"/>
        <v>2.9819999981555156E-3</v>
      </c>
      <c r="O41">
        <f t="shared" ca="1" si="3"/>
        <v>4.4201100927328098E-3</v>
      </c>
      <c r="Q41" s="1">
        <f t="shared" si="4"/>
        <v>41679.351900000001</v>
      </c>
    </row>
    <row r="42" spans="1:17" x14ac:dyDescent="0.2">
      <c r="A42" s="52" t="s">
        <v>3</v>
      </c>
      <c r="B42" s="53" t="s">
        <v>35</v>
      </c>
      <c r="C42" s="54">
        <v>57132.380799999999</v>
      </c>
      <c r="D42" s="54">
        <v>1.8E-3</v>
      </c>
      <c r="E42">
        <f t="shared" si="0"/>
        <v>11882.013907735041</v>
      </c>
      <c r="F42">
        <f t="shared" si="1"/>
        <v>11882</v>
      </c>
      <c r="G42">
        <f t="shared" si="2"/>
        <v>4.7659999981988221E-3</v>
      </c>
      <c r="K42">
        <f t="shared" si="6"/>
        <v>4.7659999981988221E-3</v>
      </c>
      <c r="O42">
        <f t="shared" ca="1" si="3"/>
        <v>4.3858234892052315E-3</v>
      </c>
      <c r="Q42" s="1">
        <f t="shared" si="4"/>
        <v>42113.880799999999</v>
      </c>
    </row>
    <row r="43" spans="1:17" x14ac:dyDescent="0.2">
      <c r="A43" s="52" t="s">
        <v>3</v>
      </c>
      <c r="B43" s="53" t="s">
        <v>35</v>
      </c>
      <c r="C43" s="54">
        <v>57132.552100000001</v>
      </c>
      <c r="D43" s="54">
        <v>1.1000000000000001E-3</v>
      </c>
      <c r="E43">
        <f t="shared" si="0"/>
        <v>11882.513780797053</v>
      </c>
      <c r="F43">
        <f t="shared" si="1"/>
        <v>11882.5</v>
      </c>
      <c r="G43">
        <f t="shared" si="2"/>
        <v>4.7225000016624108E-3</v>
      </c>
      <c r="K43">
        <f t="shared" si="6"/>
        <v>4.7225000016624108E-3</v>
      </c>
      <c r="O43">
        <f t="shared" ca="1" si="3"/>
        <v>4.3858099692511586E-3</v>
      </c>
      <c r="Q43" s="1">
        <f t="shared" si="4"/>
        <v>42114.052100000001</v>
      </c>
    </row>
    <row r="44" spans="1:17" x14ac:dyDescent="0.2">
      <c r="A44" s="52" t="s">
        <v>3</v>
      </c>
      <c r="B44" s="53" t="s">
        <v>35</v>
      </c>
      <c r="C44" s="54">
        <v>57489.461600000002</v>
      </c>
      <c r="D44" s="54">
        <v>2.7000000000000001E-3</v>
      </c>
      <c r="E44">
        <f t="shared" si="0"/>
        <v>12924.016668271634</v>
      </c>
      <c r="F44">
        <f t="shared" si="1"/>
        <v>12924</v>
      </c>
      <c r="G44">
        <f t="shared" si="2"/>
        <v>5.7120000055874698E-3</v>
      </c>
      <c r="K44">
        <f t="shared" si="6"/>
        <v>5.7120000055874698E-3</v>
      </c>
      <c r="O44">
        <f t="shared" ca="1" si="3"/>
        <v>4.357647904918373E-3</v>
      </c>
      <c r="Q44" s="1">
        <f t="shared" si="4"/>
        <v>42470.961600000002</v>
      </c>
    </row>
    <row r="45" spans="1:17" x14ac:dyDescent="0.2">
      <c r="A45" s="52" t="s">
        <v>3</v>
      </c>
      <c r="B45" s="53" t="s">
        <v>35</v>
      </c>
      <c r="C45" s="54">
        <v>57499.398800000003</v>
      </c>
      <c r="D45" s="54">
        <v>2E-3</v>
      </c>
      <c r="E45">
        <f t="shared" si="0"/>
        <v>12953.014558474648</v>
      </c>
      <c r="F45">
        <f t="shared" si="1"/>
        <v>12953</v>
      </c>
      <c r="G45">
        <f t="shared" si="2"/>
        <v>4.9890000009327196E-3</v>
      </c>
      <c r="K45">
        <f t="shared" si="6"/>
        <v>4.9890000009327196E-3</v>
      </c>
      <c r="O45">
        <f t="shared" ca="1" si="3"/>
        <v>4.356863747582174E-3</v>
      </c>
      <c r="Q45" s="1">
        <f t="shared" si="4"/>
        <v>42480.898800000003</v>
      </c>
    </row>
    <row r="46" spans="1:17" x14ac:dyDescent="0.2">
      <c r="A46" s="52" t="s">
        <v>3</v>
      </c>
      <c r="B46" s="53" t="s">
        <v>35</v>
      </c>
      <c r="C46" s="54">
        <v>57499.573199999999</v>
      </c>
      <c r="D46" s="54">
        <v>4.1000000000000003E-3</v>
      </c>
      <c r="E46">
        <f t="shared" si="0"/>
        <v>12953.523477692466</v>
      </c>
      <c r="F46">
        <f t="shared" si="1"/>
        <v>12953.5</v>
      </c>
      <c r="G46">
        <f t="shared" si="2"/>
        <v>8.0454999988432974E-3</v>
      </c>
      <c r="K46">
        <f t="shared" si="6"/>
        <v>8.0454999988432974E-3</v>
      </c>
      <c r="O46">
        <f t="shared" ca="1" si="3"/>
        <v>4.3568502276281019E-3</v>
      </c>
      <c r="Q46" s="1">
        <f t="shared" si="4"/>
        <v>42481.073199999999</v>
      </c>
    </row>
    <row r="47" spans="1:17" x14ac:dyDescent="0.2">
      <c r="A47" s="51" t="s">
        <v>58</v>
      </c>
      <c r="B47" s="55"/>
      <c r="C47" s="56">
        <v>57817.754200000003</v>
      </c>
      <c r="D47" s="56">
        <v>2.9999999999999997E-4</v>
      </c>
      <c r="E47">
        <f t="shared" si="0"/>
        <v>13882.012156866185</v>
      </c>
      <c r="F47">
        <f t="shared" si="1"/>
        <v>13882</v>
      </c>
      <c r="G47">
        <f t="shared" si="2"/>
        <v>4.1660000060801394E-3</v>
      </c>
      <c r="K47">
        <f t="shared" si="6"/>
        <v>4.1660000060801394E-3</v>
      </c>
      <c r="O47">
        <f t="shared" ca="1" si="3"/>
        <v>4.3317436729156753E-3</v>
      </c>
      <c r="Q47" s="1">
        <f t="shared" si="4"/>
        <v>42799.254200000003</v>
      </c>
    </row>
    <row r="48" spans="1:17" x14ac:dyDescent="0.2">
      <c r="A48" s="51" t="s">
        <v>57</v>
      </c>
      <c r="B48" s="6"/>
      <c r="C48" s="13">
        <v>58580.9179</v>
      </c>
      <c r="D48" s="13">
        <v>2.9999999999999997E-4</v>
      </c>
      <c r="E48">
        <f t="shared" si="0"/>
        <v>16109.011430255596</v>
      </c>
      <c r="F48">
        <f t="shared" si="1"/>
        <v>16109</v>
      </c>
      <c r="G48">
        <f t="shared" si="2"/>
        <v>3.91700000182027E-3</v>
      </c>
      <c r="K48">
        <f t="shared" si="6"/>
        <v>3.91700000182027E-3</v>
      </c>
      <c r="O48">
        <f t="shared" ca="1" si="3"/>
        <v>4.2715257974772552E-3</v>
      </c>
      <c r="Q48" s="1">
        <f t="shared" si="4"/>
        <v>43562.4179</v>
      </c>
    </row>
    <row r="49" spans="1:21" x14ac:dyDescent="0.2">
      <c r="A49" s="57" t="s">
        <v>0</v>
      </c>
      <c r="B49" s="62" t="s">
        <v>35</v>
      </c>
      <c r="C49" s="58">
        <v>57842.426899999999</v>
      </c>
      <c r="D49" s="58">
        <v>1E-3</v>
      </c>
      <c r="E49">
        <f>+(C49-C$7)/C$8</f>
        <v>13954.009927426479</v>
      </c>
      <c r="F49">
        <f t="shared" si="1"/>
        <v>13954</v>
      </c>
      <c r="G49">
        <f>C49-($C$7+$C$8*$F49)</f>
        <v>3.4019999948213808E-3</v>
      </c>
      <c r="K49">
        <f>+G49</f>
        <v>3.4019999948213808E-3</v>
      </c>
      <c r="O49">
        <f ca="1">+C$11+C$12*$F49</f>
        <v>4.3297967995292513E-3</v>
      </c>
      <c r="Q49" s="1">
        <f>+C49-15018.5</f>
        <v>42823.926899999999</v>
      </c>
    </row>
    <row r="50" spans="1:21" x14ac:dyDescent="0.2">
      <c r="A50" s="57" t="s">
        <v>0</v>
      </c>
      <c r="B50" s="62" t="s">
        <v>35</v>
      </c>
      <c r="C50" s="58">
        <v>57842.606399999997</v>
      </c>
      <c r="D50" s="58">
        <v>1.6999999999999999E-3</v>
      </c>
      <c r="E50">
        <f>+(C50-C$7)/C$8</f>
        <v>13954.533729029687</v>
      </c>
      <c r="F50">
        <f t="shared" si="1"/>
        <v>13954.5</v>
      </c>
      <c r="G50">
        <f t="shared" ref="G50:G52" si="7">C50-($C$7+$C$8*$F50)</f>
        <v>1.1558499994862359E-2</v>
      </c>
      <c r="O50">
        <f ca="1">+C$11+C$12*$F50</f>
        <v>4.3297832795751792E-3</v>
      </c>
      <c r="Q50" s="1">
        <f>+C50-15018.5</f>
        <v>42824.106399999997</v>
      </c>
      <c r="U50">
        <f>C50-($C$7+$C$8*$F50)</f>
        <v>1.1558499994862359E-2</v>
      </c>
    </row>
    <row r="51" spans="1:21" x14ac:dyDescent="0.2">
      <c r="A51" s="60" t="s">
        <v>59</v>
      </c>
      <c r="B51" s="61" t="s">
        <v>35</v>
      </c>
      <c r="C51" s="63">
        <v>59332.084300000221</v>
      </c>
      <c r="D51" s="64" t="s">
        <v>60</v>
      </c>
      <c r="E51">
        <f t="shared" ref="E51:E52" si="8">+(C51-C$7)/C$8</f>
        <v>18301.001205182045</v>
      </c>
      <c r="F51">
        <f t="shared" ref="F51:F52" si="9">ROUND(2*E51,0)/2</f>
        <v>18301</v>
      </c>
      <c r="G51">
        <f t="shared" si="7"/>
        <v>4.1300021985080093E-4</v>
      </c>
      <c r="K51">
        <f t="shared" ref="K50:K52" si="10">+G51</f>
        <v>4.1300021985080093E-4</v>
      </c>
      <c r="O51">
        <f t="shared" ref="O51:O52" ca="1" si="11">+C$11+C$12*$F51</f>
        <v>4.2122543188239025E-3</v>
      </c>
      <c r="Q51" s="1">
        <f t="shared" ref="Q51:Q52" si="12">+C51-15018.5</f>
        <v>44313.584300000221</v>
      </c>
    </row>
    <row r="52" spans="1:21" x14ac:dyDescent="0.2">
      <c r="A52" s="60" t="s">
        <v>59</v>
      </c>
      <c r="B52" s="61" t="s">
        <v>35</v>
      </c>
      <c r="C52" s="63">
        <v>59332.086300000083</v>
      </c>
      <c r="D52" s="64" t="s">
        <v>61</v>
      </c>
      <c r="E52">
        <f t="shared" si="8"/>
        <v>18301.007041411205</v>
      </c>
      <c r="F52">
        <f t="shared" si="9"/>
        <v>18301</v>
      </c>
      <c r="G52">
        <f t="shared" si="7"/>
        <v>2.4130000820150599E-3</v>
      </c>
      <c r="K52">
        <f t="shared" si="10"/>
        <v>2.4130000820150599E-3</v>
      </c>
      <c r="O52">
        <f t="shared" ca="1" si="11"/>
        <v>4.2122543188239025E-3</v>
      </c>
      <c r="Q52" s="1">
        <f t="shared" si="12"/>
        <v>44313.586300000083</v>
      </c>
    </row>
    <row r="53" spans="1:21" x14ac:dyDescent="0.2">
      <c r="B53" s="6"/>
      <c r="C53" s="13"/>
      <c r="D53" s="13"/>
    </row>
    <row r="54" spans="1:21" x14ac:dyDescent="0.2">
      <c r="B54" s="6"/>
      <c r="C54" s="13"/>
      <c r="D54" s="13"/>
    </row>
    <row r="55" spans="1:21" x14ac:dyDescent="0.2">
      <c r="B55" s="6"/>
      <c r="C55" s="13"/>
      <c r="D55" s="13"/>
    </row>
    <row r="56" spans="1:21" x14ac:dyDescent="0.2">
      <c r="B56" s="6"/>
      <c r="C56" s="13"/>
      <c r="D56" s="13"/>
    </row>
    <row r="57" spans="1:21" x14ac:dyDescent="0.2">
      <c r="B57" s="6"/>
      <c r="C57" s="13"/>
      <c r="D57" s="13"/>
    </row>
    <row r="58" spans="1:21" x14ac:dyDescent="0.2">
      <c r="B58" s="6"/>
      <c r="C58" s="13"/>
      <c r="D58" s="13"/>
    </row>
    <row r="59" spans="1:21" x14ac:dyDescent="0.2">
      <c r="B59" s="6"/>
      <c r="C59" s="13"/>
      <c r="D59" s="13"/>
    </row>
    <row r="60" spans="1:21" x14ac:dyDescent="0.2">
      <c r="B60" s="6"/>
      <c r="C60" s="13"/>
      <c r="D60" s="13"/>
    </row>
    <row r="61" spans="1:21" x14ac:dyDescent="0.2">
      <c r="B61" s="6"/>
      <c r="C61" s="13"/>
      <c r="D61" s="13"/>
    </row>
    <row r="62" spans="1:21" x14ac:dyDescent="0.2">
      <c r="B62" s="6"/>
      <c r="C62" s="13"/>
      <c r="D62" s="13"/>
    </row>
    <row r="63" spans="1:21" x14ac:dyDescent="0.2">
      <c r="B63" s="6"/>
      <c r="C63" s="13"/>
      <c r="D63" s="13"/>
    </row>
    <row r="64" spans="1:21" x14ac:dyDescent="0.2">
      <c r="B64" s="6"/>
      <c r="C64" s="13"/>
      <c r="D64" s="13"/>
    </row>
    <row r="65" spans="2:4" x14ac:dyDescent="0.2">
      <c r="B65" s="6"/>
      <c r="C65" s="13"/>
      <c r="D65" s="13"/>
    </row>
    <row r="66" spans="2:4" x14ac:dyDescent="0.2">
      <c r="B66" s="6"/>
      <c r="C66" s="13"/>
      <c r="D66" s="13"/>
    </row>
    <row r="67" spans="2:4" x14ac:dyDescent="0.2">
      <c r="B67" s="6"/>
      <c r="C67" s="13"/>
      <c r="D67" s="13"/>
    </row>
    <row r="68" spans="2:4" x14ac:dyDescent="0.2">
      <c r="B68" s="6"/>
      <c r="C68" s="13"/>
      <c r="D68" s="13"/>
    </row>
    <row r="69" spans="2:4" x14ac:dyDescent="0.2">
      <c r="B69" s="6"/>
      <c r="C69" s="13"/>
      <c r="D69" s="13"/>
    </row>
    <row r="70" spans="2:4" x14ac:dyDescent="0.2">
      <c r="B70" s="6"/>
      <c r="C70" s="13"/>
      <c r="D70" s="13"/>
    </row>
    <row r="71" spans="2:4" x14ac:dyDescent="0.2">
      <c r="B71" s="6"/>
      <c r="C71" s="13"/>
      <c r="D71" s="13"/>
    </row>
    <row r="72" spans="2:4" x14ac:dyDescent="0.2">
      <c r="B72" s="6"/>
      <c r="C72" s="13"/>
      <c r="D72" s="13"/>
    </row>
    <row r="73" spans="2:4" x14ac:dyDescent="0.2">
      <c r="B73" s="6"/>
      <c r="C73" s="13"/>
      <c r="D73" s="13"/>
    </row>
    <row r="74" spans="2:4" x14ac:dyDescent="0.2">
      <c r="B74" s="6"/>
      <c r="C74" s="13"/>
      <c r="D74" s="13"/>
    </row>
    <row r="75" spans="2:4" x14ac:dyDescent="0.2">
      <c r="B75" s="6"/>
      <c r="C75" s="13"/>
      <c r="D75" s="13"/>
    </row>
    <row r="76" spans="2:4" x14ac:dyDescent="0.2">
      <c r="B76" s="6"/>
      <c r="C76" s="13"/>
      <c r="D76" s="13"/>
    </row>
    <row r="77" spans="2:4" x14ac:dyDescent="0.2">
      <c r="B77" s="6"/>
      <c r="C77" s="13"/>
      <c r="D77" s="13"/>
    </row>
    <row r="78" spans="2:4" x14ac:dyDescent="0.2">
      <c r="B78" s="6"/>
      <c r="C78" s="13"/>
      <c r="D78" s="13"/>
    </row>
    <row r="79" spans="2:4" x14ac:dyDescent="0.2">
      <c r="B79" s="6"/>
      <c r="C79" s="13"/>
      <c r="D79" s="13"/>
    </row>
    <row r="80" spans="2:4" x14ac:dyDescent="0.2">
      <c r="B80" s="6"/>
      <c r="C80" s="13"/>
      <c r="D80" s="13"/>
    </row>
    <row r="81" spans="2:4" x14ac:dyDescent="0.2">
      <c r="B81" s="6"/>
      <c r="C81" s="13"/>
      <c r="D81" s="13"/>
    </row>
    <row r="82" spans="2:4" x14ac:dyDescent="0.2">
      <c r="B82" s="6"/>
      <c r="C82" s="13"/>
      <c r="D82" s="13"/>
    </row>
    <row r="83" spans="2:4" x14ac:dyDescent="0.2">
      <c r="B83" s="6"/>
      <c r="C83" s="13"/>
      <c r="D83" s="13"/>
    </row>
    <row r="84" spans="2:4" x14ac:dyDescent="0.2">
      <c r="B84" s="6"/>
      <c r="C84" s="13"/>
      <c r="D84" s="13"/>
    </row>
    <row r="85" spans="2:4" x14ac:dyDescent="0.2">
      <c r="B85" s="6"/>
      <c r="C85" s="13"/>
      <c r="D85" s="13"/>
    </row>
    <row r="86" spans="2:4" x14ac:dyDescent="0.2">
      <c r="B86" s="6"/>
      <c r="C86" s="13"/>
      <c r="D86" s="13"/>
    </row>
    <row r="87" spans="2:4" x14ac:dyDescent="0.2">
      <c r="B87" s="6"/>
      <c r="C87" s="13"/>
      <c r="D87" s="13"/>
    </row>
    <row r="88" spans="2:4" x14ac:dyDescent="0.2">
      <c r="B88" s="6"/>
      <c r="C88" s="13"/>
      <c r="D88" s="13"/>
    </row>
    <row r="89" spans="2:4" x14ac:dyDescent="0.2">
      <c r="B89" s="6"/>
      <c r="C89" s="13"/>
      <c r="D89" s="13"/>
    </row>
    <row r="90" spans="2:4" x14ac:dyDescent="0.2">
      <c r="B90" s="6"/>
      <c r="C90" s="13"/>
      <c r="D90" s="13"/>
    </row>
    <row r="91" spans="2:4" x14ac:dyDescent="0.2">
      <c r="B91" s="6"/>
      <c r="C91" s="13"/>
      <c r="D91" s="13"/>
    </row>
    <row r="92" spans="2:4" x14ac:dyDescent="0.2">
      <c r="B92" s="6"/>
      <c r="C92" s="13"/>
      <c r="D92" s="13"/>
    </row>
    <row r="93" spans="2:4" x14ac:dyDescent="0.2">
      <c r="B93" s="6"/>
      <c r="C93" s="13"/>
      <c r="D93" s="13"/>
    </row>
    <row r="94" spans="2:4" x14ac:dyDescent="0.2">
      <c r="B94" s="6"/>
      <c r="C94" s="13"/>
      <c r="D94" s="13"/>
    </row>
    <row r="95" spans="2:4" x14ac:dyDescent="0.2">
      <c r="B95" s="6"/>
      <c r="C95" s="13"/>
      <c r="D95" s="13"/>
    </row>
    <row r="96" spans="2:4" x14ac:dyDescent="0.2">
      <c r="B96" s="6"/>
      <c r="C96" s="13"/>
      <c r="D96" s="13"/>
    </row>
    <row r="97" spans="2:4" x14ac:dyDescent="0.2">
      <c r="B97" s="6"/>
      <c r="C97" s="13"/>
      <c r="D97" s="13"/>
    </row>
    <row r="98" spans="2:4" x14ac:dyDescent="0.2">
      <c r="B98" s="6"/>
      <c r="C98" s="13"/>
      <c r="D98" s="13"/>
    </row>
    <row r="99" spans="2:4" x14ac:dyDescent="0.2">
      <c r="B99" s="6"/>
      <c r="C99" s="13"/>
      <c r="D99" s="13"/>
    </row>
    <row r="100" spans="2:4" x14ac:dyDescent="0.2">
      <c r="B100" s="6"/>
      <c r="C100" s="13"/>
      <c r="D100" s="13"/>
    </row>
    <row r="101" spans="2:4" x14ac:dyDescent="0.2">
      <c r="B101" s="6"/>
      <c r="C101" s="13"/>
      <c r="D101" s="13"/>
    </row>
    <row r="102" spans="2:4" x14ac:dyDescent="0.2">
      <c r="B102" s="6"/>
      <c r="C102" s="13"/>
      <c r="D102" s="13"/>
    </row>
    <row r="103" spans="2:4" x14ac:dyDescent="0.2">
      <c r="B103" s="6"/>
      <c r="C103" s="13"/>
      <c r="D103" s="13"/>
    </row>
    <row r="104" spans="2:4" x14ac:dyDescent="0.2">
      <c r="B104" s="6"/>
      <c r="C104" s="13"/>
      <c r="D104" s="13"/>
    </row>
    <row r="105" spans="2:4" x14ac:dyDescent="0.2">
      <c r="B105" s="6"/>
      <c r="C105" s="13"/>
      <c r="D105" s="13"/>
    </row>
    <row r="106" spans="2:4" x14ac:dyDescent="0.2">
      <c r="B106" s="6"/>
      <c r="C106" s="13"/>
      <c r="D106" s="13"/>
    </row>
    <row r="107" spans="2:4" x14ac:dyDescent="0.2">
      <c r="B107" s="6"/>
      <c r="C107" s="13"/>
      <c r="D107" s="13"/>
    </row>
    <row r="108" spans="2:4" x14ac:dyDescent="0.2">
      <c r="B108" s="6"/>
      <c r="C108" s="13"/>
      <c r="D108" s="13"/>
    </row>
    <row r="109" spans="2:4" x14ac:dyDescent="0.2">
      <c r="B109" s="6"/>
      <c r="C109" s="13"/>
      <c r="D109" s="13"/>
    </row>
    <row r="110" spans="2:4" x14ac:dyDescent="0.2">
      <c r="B110" s="6"/>
      <c r="C110" s="13"/>
      <c r="D110" s="13"/>
    </row>
    <row r="111" spans="2:4" x14ac:dyDescent="0.2">
      <c r="B111" s="6"/>
      <c r="C111" s="13"/>
      <c r="D111" s="13"/>
    </row>
    <row r="112" spans="2:4" x14ac:dyDescent="0.2">
      <c r="B112" s="6"/>
      <c r="C112" s="13"/>
      <c r="D112" s="13"/>
    </row>
    <row r="113" spans="2:4" x14ac:dyDescent="0.2">
      <c r="B113" s="6"/>
      <c r="C113" s="13"/>
      <c r="D113" s="13"/>
    </row>
    <row r="114" spans="2:4" x14ac:dyDescent="0.2">
      <c r="B114" s="6"/>
      <c r="C114" s="13"/>
      <c r="D114" s="13"/>
    </row>
    <row r="115" spans="2:4" x14ac:dyDescent="0.2">
      <c r="B115" s="6"/>
      <c r="C115" s="13"/>
      <c r="D115" s="13"/>
    </row>
    <row r="116" spans="2:4" x14ac:dyDescent="0.2">
      <c r="B116" s="6"/>
      <c r="C116" s="13"/>
      <c r="D116" s="13"/>
    </row>
    <row r="117" spans="2:4" x14ac:dyDescent="0.2">
      <c r="B117" s="6"/>
      <c r="C117" s="13"/>
      <c r="D117" s="13"/>
    </row>
    <row r="118" spans="2:4" x14ac:dyDescent="0.2">
      <c r="B118" s="6"/>
      <c r="C118" s="13"/>
      <c r="D118" s="13"/>
    </row>
    <row r="119" spans="2:4" x14ac:dyDescent="0.2">
      <c r="B119" s="6"/>
      <c r="C119" s="13"/>
      <c r="D119" s="13"/>
    </row>
    <row r="120" spans="2:4" x14ac:dyDescent="0.2">
      <c r="B120" s="6"/>
      <c r="C120" s="13"/>
      <c r="D120" s="13"/>
    </row>
    <row r="121" spans="2:4" x14ac:dyDescent="0.2">
      <c r="B121" s="6"/>
      <c r="C121" s="13"/>
      <c r="D121" s="13"/>
    </row>
    <row r="122" spans="2:4" x14ac:dyDescent="0.2">
      <c r="B122" s="6"/>
      <c r="C122" s="13"/>
      <c r="D122" s="13"/>
    </row>
    <row r="123" spans="2:4" x14ac:dyDescent="0.2">
      <c r="B123" s="6"/>
      <c r="C123" s="13"/>
      <c r="D123" s="13"/>
    </row>
    <row r="124" spans="2:4" x14ac:dyDescent="0.2">
      <c r="B124" s="6"/>
      <c r="C124" s="13"/>
      <c r="D124" s="13"/>
    </row>
    <row r="125" spans="2:4" x14ac:dyDescent="0.2">
      <c r="B125" s="6"/>
      <c r="C125" s="13"/>
      <c r="D125" s="13"/>
    </row>
    <row r="126" spans="2:4" x14ac:dyDescent="0.2">
      <c r="B126" s="6"/>
      <c r="C126" s="13"/>
      <c r="D126" s="13"/>
    </row>
    <row r="127" spans="2:4" x14ac:dyDescent="0.2">
      <c r="B127" s="6"/>
      <c r="C127" s="13"/>
      <c r="D127" s="13"/>
    </row>
    <row r="128" spans="2:4" x14ac:dyDescent="0.2">
      <c r="B128" s="6"/>
      <c r="C128" s="13"/>
      <c r="D128" s="13"/>
    </row>
    <row r="129" spans="2:4" x14ac:dyDescent="0.2">
      <c r="B129" s="6"/>
      <c r="C129" s="13"/>
      <c r="D129" s="13"/>
    </row>
    <row r="130" spans="2:4" x14ac:dyDescent="0.2">
      <c r="B130" s="6"/>
      <c r="C130" s="13"/>
      <c r="D130" s="13"/>
    </row>
    <row r="131" spans="2:4" x14ac:dyDescent="0.2">
      <c r="B131" s="6"/>
      <c r="C131" s="13"/>
      <c r="D131" s="13"/>
    </row>
    <row r="132" spans="2:4" x14ac:dyDescent="0.2">
      <c r="B132" s="6"/>
      <c r="C132" s="13"/>
      <c r="D132" s="13"/>
    </row>
    <row r="133" spans="2:4" x14ac:dyDescent="0.2">
      <c r="B133" s="6"/>
      <c r="C133" s="13"/>
      <c r="D133" s="13"/>
    </row>
    <row r="134" spans="2:4" x14ac:dyDescent="0.2">
      <c r="B134" s="6"/>
      <c r="C134" s="13"/>
      <c r="D134" s="13"/>
    </row>
    <row r="135" spans="2:4" x14ac:dyDescent="0.2">
      <c r="B135" s="6"/>
      <c r="C135" s="13"/>
      <c r="D135" s="13"/>
    </row>
    <row r="136" spans="2:4" x14ac:dyDescent="0.2">
      <c r="B136" s="6"/>
      <c r="C136" s="13"/>
      <c r="D136" s="13"/>
    </row>
    <row r="137" spans="2:4" x14ac:dyDescent="0.2">
      <c r="B137" s="6"/>
      <c r="C137" s="13"/>
      <c r="D137" s="13"/>
    </row>
    <row r="138" spans="2:4" x14ac:dyDescent="0.2">
      <c r="B138" s="6"/>
      <c r="C138" s="13"/>
      <c r="D138" s="13"/>
    </row>
    <row r="139" spans="2:4" x14ac:dyDescent="0.2">
      <c r="B139" s="6"/>
      <c r="C139" s="13"/>
      <c r="D139" s="13"/>
    </row>
    <row r="140" spans="2:4" x14ac:dyDescent="0.2">
      <c r="B140" s="6"/>
      <c r="C140" s="13"/>
      <c r="D140" s="13"/>
    </row>
    <row r="141" spans="2:4" x14ac:dyDescent="0.2">
      <c r="B141" s="6"/>
      <c r="C141" s="13"/>
      <c r="D141" s="13"/>
    </row>
    <row r="142" spans="2:4" x14ac:dyDescent="0.2">
      <c r="B142" s="6"/>
      <c r="C142" s="13"/>
      <c r="D142" s="13"/>
    </row>
    <row r="143" spans="2:4" x14ac:dyDescent="0.2">
      <c r="B143" s="6"/>
      <c r="C143" s="13"/>
      <c r="D143" s="13"/>
    </row>
    <row r="144" spans="2:4" x14ac:dyDescent="0.2">
      <c r="B144" s="6"/>
      <c r="C144" s="13"/>
      <c r="D144" s="13"/>
    </row>
    <row r="145" spans="2:4" x14ac:dyDescent="0.2">
      <c r="B145" s="6"/>
      <c r="C145" s="13"/>
      <c r="D145" s="13"/>
    </row>
    <row r="146" spans="2:4" x14ac:dyDescent="0.2">
      <c r="B146" s="6"/>
      <c r="C146" s="13"/>
      <c r="D146" s="13"/>
    </row>
    <row r="147" spans="2:4" x14ac:dyDescent="0.2">
      <c r="B147" s="6"/>
      <c r="C147" s="13"/>
      <c r="D147" s="13"/>
    </row>
    <row r="148" spans="2:4" x14ac:dyDescent="0.2">
      <c r="B148" s="6"/>
      <c r="C148" s="13"/>
      <c r="D148" s="13"/>
    </row>
    <row r="149" spans="2:4" x14ac:dyDescent="0.2">
      <c r="B149" s="6"/>
      <c r="C149" s="13"/>
      <c r="D149" s="13"/>
    </row>
    <row r="150" spans="2:4" x14ac:dyDescent="0.2">
      <c r="B150" s="6"/>
      <c r="C150" s="13"/>
      <c r="D150" s="13"/>
    </row>
    <row r="151" spans="2:4" x14ac:dyDescent="0.2">
      <c r="B151" s="6"/>
      <c r="C151" s="13"/>
      <c r="D151" s="13"/>
    </row>
    <row r="152" spans="2:4" x14ac:dyDescent="0.2">
      <c r="B152" s="6"/>
      <c r="C152" s="13"/>
      <c r="D152" s="13"/>
    </row>
    <row r="153" spans="2:4" x14ac:dyDescent="0.2">
      <c r="B153" s="6"/>
      <c r="C153" s="13"/>
      <c r="D153" s="13"/>
    </row>
    <row r="154" spans="2:4" x14ac:dyDescent="0.2">
      <c r="B154" s="6"/>
      <c r="C154" s="13"/>
      <c r="D154" s="13"/>
    </row>
    <row r="155" spans="2:4" x14ac:dyDescent="0.2">
      <c r="B155" s="6"/>
      <c r="C155" s="13"/>
      <c r="D155" s="13"/>
    </row>
    <row r="156" spans="2:4" x14ac:dyDescent="0.2">
      <c r="B156" s="6"/>
      <c r="C156" s="13"/>
      <c r="D156" s="13"/>
    </row>
    <row r="157" spans="2:4" x14ac:dyDescent="0.2">
      <c r="B157" s="6"/>
      <c r="C157" s="13"/>
      <c r="D157" s="13"/>
    </row>
    <row r="158" spans="2:4" x14ac:dyDescent="0.2">
      <c r="B158" s="6"/>
      <c r="C158" s="13"/>
      <c r="D158" s="13"/>
    </row>
    <row r="159" spans="2:4" x14ac:dyDescent="0.2">
      <c r="B159" s="6"/>
      <c r="C159" s="13"/>
      <c r="D159" s="13"/>
    </row>
    <row r="160" spans="2:4" x14ac:dyDescent="0.2">
      <c r="B160" s="6"/>
      <c r="C160" s="13"/>
      <c r="D160" s="13"/>
    </row>
    <row r="161" spans="2:4" x14ac:dyDescent="0.2">
      <c r="B161" s="6"/>
      <c r="C161" s="13"/>
      <c r="D161" s="13"/>
    </row>
    <row r="162" spans="2:4" x14ac:dyDescent="0.2">
      <c r="B162" s="6"/>
      <c r="C162" s="13"/>
      <c r="D162" s="13"/>
    </row>
    <row r="163" spans="2:4" x14ac:dyDescent="0.2">
      <c r="B163" s="6"/>
      <c r="C163" s="13"/>
      <c r="D163" s="13"/>
    </row>
    <row r="164" spans="2:4" x14ac:dyDescent="0.2">
      <c r="B164" s="6"/>
      <c r="C164" s="13"/>
      <c r="D164" s="13"/>
    </row>
    <row r="165" spans="2:4" x14ac:dyDescent="0.2">
      <c r="B165" s="6"/>
      <c r="C165" s="13"/>
      <c r="D165" s="13"/>
    </row>
    <row r="166" spans="2:4" x14ac:dyDescent="0.2">
      <c r="B166" s="6"/>
      <c r="C166" s="13"/>
      <c r="D166" s="13"/>
    </row>
    <row r="167" spans="2:4" x14ac:dyDescent="0.2">
      <c r="B167" s="6"/>
      <c r="C167" s="13"/>
      <c r="D167" s="13"/>
    </row>
    <row r="168" spans="2:4" x14ac:dyDescent="0.2">
      <c r="B168" s="6"/>
      <c r="C168" s="13"/>
      <c r="D168" s="13"/>
    </row>
    <row r="169" spans="2:4" x14ac:dyDescent="0.2">
      <c r="B169" s="6"/>
      <c r="C169" s="13"/>
      <c r="D169" s="13"/>
    </row>
    <row r="170" spans="2:4" x14ac:dyDescent="0.2">
      <c r="B170" s="6"/>
      <c r="C170" s="13"/>
      <c r="D170" s="13"/>
    </row>
    <row r="171" spans="2:4" x14ac:dyDescent="0.2">
      <c r="C171" s="13"/>
      <c r="D171" s="13"/>
    </row>
    <row r="172" spans="2:4" x14ac:dyDescent="0.2">
      <c r="C172" s="13"/>
      <c r="D172" s="13"/>
    </row>
    <row r="173" spans="2:4" x14ac:dyDescent="0.2">
      <c r="C173" s="13"/>
      <c r="D173" s="13"/>
    </row>
    <row r="174" spans="2:4" x14ac:dyDescent="0.2">
      <c r="C174" s="13"/>
      <c r="D174" s="13"/>
    </row>
    <row r="175" spans="2:4" x14ac:dyDescent="0.2">
      <c r="C175" s="13"/>
      <c r="D175" s="13"/>
    </row>
    <row r="176" spans="2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  <row r="2565" spans="3:4" x14ac:dyDescent="0.2">
      <c r="C2565" s="13"/>
      <c r="D2565" s="13"/>
    </row>
    <row r="2566" spans="3:4" x14ac:dyDescent="0.2">
      <c r="C2566" s="13"/>
      <c r="D2566" s="13"/>
    </row>
    <row r="2567" spans="3:4" x14ac:dyDescent="0.2">
      <c r="C2567" s="13"/>
      <c r="D2567" s="13"/>
    </row>
    <row r="2568" spans="3:4" x14ac:dyDescent="0.2">
      <c r="C2568" s="13"/>
      <c r="D2568" s="13"/>
    </row>
    <row r="2569" spans="3:4" x14ac:dyDescent="0.2">
      <c r="C2569" s="13"/>
      <c r="D2569" s="13"/>
    </row>
    <row r="2570" spans="3:4" x14ac:dyDescent="0.2">
      <c r="C2570" s="13"/>
      <c r="D2570" s="13"/>
    </row>
    <row r="2571" spans="3:4" x14ac:dyDescent="0.2">
      <c r="C2571" s="13"/>
      <c r="D2571" s="13"/>
    </row>
    <row r="2572" spans="3:4" x14ac:dyDescent="0.2">
      <c r="C2572" s="13"/>
      <c r="D2572" s="13"/>
    </row>
    <row r="2573" spans="3:4" x14ac:dyDescent="0.2">
      <c r="C2573" s="13"/>
      <c r="D2573" s="13"/>
    </row>
    <row r="2574" spans="3:4" x14ac:dyDescent="0.2">
      <c r="C2574" s="13"/>
      <c r="D2574" s="13"/>
    </row>
    <row r="2575" spans="3:4" x14ac:dyDescent="0.2">
      <c r="C2575" s="13"/>
      <c r="D2575" s="13"/>
    </row>
    <row r="2576" spans="3:4" x14ac:dyDescent="0.2">
      <c r="C2576" s="13"/>
      <c r="D2576" s="13"/>
    </row>
    <row r="2577" spans="3:4" x14ac:dyDescent="0.2">
      <c r="C2577" s="13"/>
      <c r="D2577" s="13"/>
    </row>
    <row r="2578" spans="3:4" x14ac:dyDescent="0.2">
      <c r="C2578" s="13"/>
      <c r="D2578" s="13"/>
    </row>
    <row r="2579" spans="3:4" x14ac:dyDescent="0.2">
      <c r="C2579" s="13"/>
      <c r="D2579" s="13"/>
    </row>
    <row r="2580" spans="3:4" x14ac:dyDescent="0.2">
      <c r="C2580" s="13"/>
      <c r="D2580" s="13"/>
    </row>
    <row r="2581" spans="3:4" x14ac:dyDescent="0.2">
      <c r="C2581" s="13"/>
      <c r="D2581" s="13"/>
    </row>
    <row r="2582" spans="3:4" x14ac:dyDescent="0.2">
      <c r="C2582" s="13"/>
      <c r="D2582" s="13"/>
    </row>
    <row r="2583" spans="3:4" x14ac:dyDescent="0.2">
      <c r="C2583" s="13"/>
      <c r="D2583" s="13"/>
    </row>
    <row r="2584" spans="3:4" x14ac:dyDescent="0.2">
      <c r="C2584" s="13"/>
      <c r="D2584" s="13"/>
    </row>
    <row r="2585" spans="3:4" x14ac:dyDescent="0.2">
      <c r="C2585" s="13"/>
      <c r="D2585" s="13"/>
    </row>
    <row r="2586" spans="3:4" x14ac:dyDescent="0.2">
      <c r="C2586" s="13"/>
      <c r="D2586" s="13"/>
    </row>
    <row r="2587" spans="3:4" x14ac:dyDescent="0.2">
      <c r="C2587" s="13"/>
      <c r="D2587" s="13"/>
    </row>
    <row r="2588" spans="3:4" x14ac:dyDescent="0.2">
      <c r="C2588" s="13"/>
      <c r="D2588" s="13"/>
    </row>
    <row r="2589" spans="3:4" x14ac:dyDescent="0.2">
      <c r="C2589" s="13"/>
      <c r="D2589" s="13"/>
    </row>
    <row r="2590" spans="3:4" x14ac:dyDescent="0.2">
      <c r="C2590" s="13"/>
      <c r="D2590" s="13"/>
    </row>
    <row r="2591" spans="3:4" x14ac:dyDescent="0.2">
      <c r="C2591" s="13"/>
      <c r="D2591" s="13"/>
    </row>
    <row r="2592" spans="3:4" x14ac:dyDescent="0.2">
      <c r="C2592" s="13"/>
      <c r="D2592" s="13"/>
    </row>
    <row r="2593" spans="3:4" x14ac:dyDescent="0.2">
      <c r="C2593" s="13"/>
      <c r="D2593" s="13"/>
    </row>
    <row r="2594" spans="3:4" x14ac:dyDescent="0.2">
      <c r="C2594" s="13"/>
      <c r="D2594" s="13"/>
    </row>
    <row r="2595" spans="3:4" x14ac:dyDescent="0.2">
      <c r="C2595" s="13"/>
      <c r="D2595" s="13"/>
    </row>
    <row r="2596" spans="3:4" x14ac:dyDescent="0.2">
      <c r="C2596" s="13"/>
      <c r="D2596" s="13"/>
    </row>
    <row r="2597" spans="3:4" x14ac:dyDescent="0.2">
      <c r="C2597" s="13"/>
      <c r="D2597" s="13"/>
    </row>
    <row r="2598" spans="3:4" x14ac:dyDescent="0.2">
      <c r="C2598" s="13"/>
      <c r="D2598" s="13"/>
    </row>
    <row r="2599" spans="3:4" x14ac:dyDescent="0.2">
      <c r="C2599" s="13"/>
      <c r="D2599" s="13"/>
    </row>
    <row r="2600" spans="3:4" x14ac:dyDescent="0.2">
      <c r="C2600" s="13"/>
      <c r="D2600" s="13"/>
    </row>
    <row r="2601" spans="3:4" x14ac:dyDescent="0.2">
      <c r="C2601" s="13"/>
      <c r="D2601" s="13"/>
    </row>
    <row r="2602" spans="3:4" x14ac:dyDescent="0.2">
      <c r="C2602" s="13"/>
      <c r="D2602" s="13"/>
    </row>
    <row r="2603" spans="3:4" x14ac:dyDescent="0.2">
      <c r="C2603" s="13"/>
      <c r="D2603" s="13"/>
    </row>
    <row r="2604" spans="3:4" x14ac:dyDescent="0.2">
      <c r="C2604" s="13"/>
      <c r="D2604" s="13"/>
    </row>
    <row r="2605" spans="3:4" x14ac:dyDescent="0.2">
      <c r="C2605" s="13"/>
      <c r="D2605" s="13"/>
    </row>
    <row r="2606" spans="3:4" x14ac:dyDescent="0.2">
      <c r="C2606" s="13"/>
      <c r="D2606" s="13"/>
    </row>
    <row r="2607" spans="3:4" x14ac:dyDescent="0.2">
      <c r="C2607" s="13"/>
      <c r="D2607" s="13"/>
    </row>
    <row r="2608" spans="3:4" x14ac:dyDescent="0.2">
      <c r="C2608" s="13"/>
      <c r="D2608" s="13"/>
    </row>
    <row r="2609" spans="3:4" x14ac:dyDescent="0.2">
      <c r="C2609" s="13"/>
      <c r="D2609" s="13"/>
    </row>
    <row r="2610" spans="3:4" x14ac:dyDescent="0.2">
      <c r="C2610" s="13"/>
      <c r="D2610" s="13"/>
    </row>
    <row r="2611" spans="3:4" x14ac:dyDescent="0.2">
      <c r="C2611" s="13"/>
      <c r="D2611" s="13"/>
    </row>
    <row r="2612" spans="3:4" x14ac:dyDescent="0.2">
      <c r="C2612" s="13"/>
      <c r="D2612" s="13"/>
    </row>
    <row r="2613" spans="3:4" x14ac:dyDescent="0.2">
      <c r="C2613" s="13"/>
      <c r="D2613" s="13"/>
    </row>
    <row r="2614" spans="3:4" x14ac:dyDescent="0.2">
      <c r="C2614" s="13"/>
      <c r="D2614" s="13"/>
    </row>
    <row r="2615" spans="3:4" x14ac:dyDescent="0.2">
      <c r="C2615" s="13"/>
      <c r="D2615" s="13"/>
    </row>
    <row r="2616" spans="3:4" x14ac:dyDescent="0.2">
      <c r="C2616" s="13"/>
      <c r="D2616" s="13"/>
    </row>
    <row r="2617" spans="3:4" x14ac:dyDescent="0.2">
      <c r="C2617" s="13"/>
      <c r="D2617" s="13"/>
    </row>
    <row r="2618" spans="3:4" x14ac:dyDescent="0.2">
      <c r="C2618" s="13"/>
      <c r="D2618" s="13"/>
    </row>
    <row r="2619" spans="3:4" x14ac:dyDescent="0.2">
      <c r="C2619" s="13"/>
      <c r="D2619" s="13"/>
    </row>
    <row r="2620" spans="3:4" x14ac:dyDescent="0.2">
      <c r="C2620" s="13"/>
      <c r="D2620" s="13"/>
    </row>
    <row r="2621" spans="3:4" x14ac:dyDescent="0.2">
      <c r="C2621" s="13"/>
      <c r="D2621" s="13"/>
    </row>
    <row r="2622" spans="3:4" x14ac:dyDescent="0.2">
      <c r="C2622" s="13"/>
      <c r="D2622" s="13"/>
    </row>
    <row r="2623" spans="3:4" x14ac:dyDescent="0.2">
      <c r="C2623" s="13"/>
      <c r="D2623" s="13"/>
    </row>
    <row r="2624" spans="3:4" x14ac:dyDescent="0.2">
      <c r="C2624" s="13"/>
      <c r="D2624" s="13"/>
    </row>
    <row r="2625" spans="3:4" x14ac:dyDescent="0.2">
      <c r="C2625" s="13"/>
      <c r="D2625" s="13"/>
    </row>
    <row r="2626" spans="3:4" x14ac:dyDescent="0.2">
      <c r="C2626" s="13"/>
      <c r="D2626" s="13"/>
    </row>
    <row r="2627" spans="3:4" x14ac:dyDescent="0.2">
      <c r="C2627" s="13"/>
      <c r="D2627" s="13"/>
    </row>
    <row r="2628" spans="3:4" x14ac:dyDescent="0.2">
      <c r="C2628" s="13"/>
      <c r="D2628" s="13"/>
    </row>
    <row r="2629" spans="3:4" x14ac:dyDescent="0.2">
      <c r="C2629" s="13"/>
      <c r="D2629" s="13"/>
    </row>
    <row r="2630" spans="3:4" x14ac:dyDescent="0.2">
      <c r="C2630" s="13"/>
      <c r="D2630" s="13"/>
    </row>
    <row r="2631" spans="3:4" x14ac:dyDescent="0.2">
      <c r="C2631" s="13"/>
      <c r="D2631" s="13"/>
    </row>
    <row r="2632" spans="3:4" x14ac:dyDescent="0.2">
      <c r="C2632" s="13"/>
      <c r="D2632" s="13"/>
    </row>
    <row r="2633" spans="3:4" x14ac:dyDescent="0.2">
      <c r="C2633" s="13"/>
      <c r="D2633" s="13"/>
    </row>
    <row r="2634" spans="3:4" x14ac:dyDescent="0.2">
      <c r="C2634" s="13"/>
      <c r="D2634" s="13"/>
    </row>
    <row r="2635" spans="3:4" x14ac:dyDescent="0.2">
      <c r="C2635" s="13"/>
      <c r="D2635" s="13"/>
    </row>
    <row r="2636" spans="3:4" x14ac:dyDescent="0.2">
      <c r="C2636" s="13"/>
      <c r="D2636" s="13"/>
    </row>
    <row r="2637" spans="3:4" x14ac:dyDescent="0.2">
      <c r="C2637" s="13"/>
      <c r="D2637" s="13"/>
    </row>
    <row r="2638" spans="3:4" x14ac:dyDescent="0.2">
      <c r="C2638" s="13"/>
      <c r="D2638" s="13"/>
    </row>
    <row r="2639" spans="3:4" x14ac:dyDescent="0.2">
      <c r="C2639" s="13"/>
      <c r="D2639" s="13"/>
    </row>
    <row r="2640" spans="3:4" x14ac:dyDescent="0.2">
      <c r="C2640" s="13"/>
      <c r="D2640" s="13"/>
    </row>
    <row r="2641" spans="3:4" x14ac:dyDescent="0.2">
      <c r="C2641" s="13"/>
      <c r="D2641" s="13"/>
    </row>
    <row r="2642" spans="3:4" x14ac:dyDescent="0.2">
      <c r="C2642" s="13"/>
      <c r="D2642" s="13"/>
    </row>
    <row r="2643" spans="3:4" x14ac:dyDescent="0.2">
      <c r="C2643" s="13"/>
      <c r="D2643" s="13"/>
    </row>
    <row r="2644" spans="3:4" x14ac:dyDescent="0.2">
      <c r="C2644" s="13"/>
      <c r="D2644" s="13"/>
    </row>
    <row r="2645" spans="3:4" x14ac:dyDescent="0.2">
      <c r="C2645" s="13"/>
      <c r="D2645" s="13"/>
    </row>
    <row r="2646" spans="3:4" x14ac:dyDescent="0.2">
      <c r="C2646" s="13"/>
      <c r="D2646" s="13"/>
    </row>
    <row r="2647" spans="3:4" x14ac:dyDescent="0.2">
      <c r="C2647" s="13"/>
      <c r="D2647" s="13"/>
    </row>
    <row r="2648" spans="3:4" x14ac:dyDescent="0.2">
      <c r="C2648" s="13"/>
      <c r="D2648" s="13"/>
    </row>
    <row r="2649" spans="3:4" x14ac:dyDescent="0.2">
      <c r="C2649" s="13"/>
      <c r="D2649" s="13"/>
    </row>
    <row r="2650" spans="3:4" x14ac:dyDescent="0.2">
      <c r="C2650" s="13"/>
      <c r="D2650" s="13"/>
    </row>
    <row r="2651" spans="3:4" x14ac:dyDescent="0.2">
      <c r="C2651" s="13"/>
      <c r="D2651" s="13"/>
    </row>
    <row r="2652" spans="3:4" x14ac:dyDescent="0.2">
      <c r="C2652" s="13"/>
      <c r="D2652" s="13"/>
    </row>
    <row r="2653" spans="3:4" x14ac:dyDescent="0.2">
      <c r="C2653" s="13"/>
      <c r="D2653" s="13"/>
    </row>
    <row r="2654" spans="3:4" x14ac:dyDescent="0.2">
      <c r="C2654" s="13"/>
      <c r="D2654" s="13"/>
    </row>
    <row r="2655" spans="3:4" x14ac:dyDescent="0.2">
      <c r="C2655" s="13"/>
      <c r="D2655" s="13"/>
    </row>
    <row r="2656" spans="3:4" x14ac:dyDescent="0.2">
      <c r="C2656" s="13"/>
      <c r="D2656" s="13"/>
    </row>
    <row r="2657" spans="3:4" x14ac:dyDescent="0.2">
      <c r="C2657" s="13"/>
      <c r="D2657" s="13"/>
    </row>
    <row r="2658" spans="3:4" x14ac:dyDescent="0.2">
      <c r="C2658" s="13"/>
      <c r="D2658" s="13"/>
    </row>
    <row r="2659" spans="3:4" x14ac:dyDescent="0.2">
      <c r="C2659" s="13"/>
      <c r="D2659" s="13"/>
    </row>
    <row r="2660" spans="3:4" x14ac:dyDescent="0.2">
      <c r="C2660" s="13"/>
      <c r="D2660" s="13"/>
    </row>
    <row r="2661" spans="3:4" x14ac:dyDescent="0.2">
      <c r="C2661" s="13"/>
      <c r="D2661" s="13"/>
    </row>
    <row r="2662" spans="3:4" x14ac:dyDescent="0.2">
      <c r="C2662" s="13"/>
      <c r="D2662" s="13"/>
    </row>
    <row r="2663" spans="3:4" x14ac:dyDescent="0.2">
      <c r="C2663" s="13"/>
      <c r="D2663" s="13"/>
    </row>
    <row r="2664" spans="3:4" x14ac:dyDescent="0.2">
      <c r="C2664" s="13"/>
      <c r="D2664" s="13"/>
    </row>
    <row r="2665" spans="3:4" x14ac:dyDescent="0.2">
      <c r="C2665" s="13"/>
      <c r="D2665" s="13"/>
    </row>
    <row r="2666" spans="3:4" x14ac:dyDescent="0.2">
      <c r="C2666" s="13"/>
      <c r="D2666" s="13"/>
    </row>
    <row r="2667" spans="3:4" x14ac:dyDescent="0.2">
      <c r="C2667" s="13"/>
      <c r="D2667" s="13"/>
    </row>
    <row r="2668" spans="3:4" x14ac:dyDescent="0.2">
      <c r="C2668" s="13"/>
      <c r="D2668" s="13"/>
    </row>
    <row r="2669" spans="3:4" x14ac:dyDescent="0.2">
      <c r="C2669" s="13"/>
      <c r="D2669" s="13"/>
    </row>
    <row r="2670" spans="3:4" x14ac:dyDescent="0.2">
      <c r="C2670" s="13"/>
      <c r="D2670" s="13"/>
    </row>
    <row r="2671" spans="3:4" x14ac:dyDescent="0.2">
      <c r="C2671" s="13"/>
      <c r="D2671" s="13"/>
    </row>
    <row r="2672" spans="3:4" x14ac:dyDescent="0.2">
      <c r="C2672" s="13"/>
      <c r="D2672" s="13"/>
    </row>
    <row r="2673" spans="3:4" x14ac:dyDescent="0.2">
      <c r="C2673" s="13"/>
      <c r="D2673" s="13"/>
    </row>
    <row r="2674" spans="3:4" x14ac:dyDescent="0.2">
      <c r="C2674" s="13"/>
      <c r="D2674" s="13"/>
    </row>
    <row r="2675" spans="3:4" x14ac:dyDescent="0.2">
      <c r="C2675" s="13"/>
      <c r="D2675" s="13"/>
    </row>
    <row r="2676" spans="3:4" x14ac:dyDescent="0.2">
      <c r="C2676" s="13"/>
      <c r="D2676" s="13"/>
    </row>
    <row r="2677" spans="3:4" x14ac:dyDescent="0.2">
      <c r="C2677" s="13"/>
      <c r="D2677" s="13"/>
    </row>
    <row r="2678" spans="3:4" x14ac:dyDescent="0.2">
      <c r="C2678" s="13"/>
      <c r="D2678" s="13"/>
    </row>
    <row r="2679" spans="3:4" x14ac:dyDescent="0.2">
      <c r="C2679" s="13"/>
      <c r="D2679" s="13"/>
    </row>
    <row r="2680" spans="3:4" x14ac:dyDescent="0.2">
      <c r="C2680" s="13"/>
      <c r="D2680" s="13"/>
    </row>
    <row r="2681" spans="3:4" x14ac:dyDescent="0.2">
      <c r="C2681" s="13"/>
      <c r="D2681" s="13"/>
    </row>
    <row r="2682" spans="3:4" x14ac:dyDescent="0.2">
      <c r="C2682" s="13"/>
      <c r="D2682" s="13"/>
    </row>
    <row r="2683" spans="3:4" x14ac:dyDescent="0.2">
      <c r="C2683" s="13"/>
      <c r="D2683" s="13"/>
    </row>
    <row r="2684" spans="3:4" x14ac:dyDescent="0.2">
      <c r="C2684" s="13"/>
      <c r="D2684" s="13"/>
    </row>
    <row r="2685" spans="3:4" x14ac:dyDescent="0.2">
      <c r="C2685" s="13"/>
      <c r="D2685" s="13"/>
    </row>
    <row r="2686" spans="3:4" x14ac:dyDescent="0.2">
      <c r="C2686" s="13"/>
      <c r="D2686" s="13"/>
    </row>
    <row r="2687" spans="3:4" x14ac:dyDescent="0.2">
      <c r="C2687" s="13"/>
      <c r="D2687" s="13"/>
    </row>
    <row r="2688" spans="3:4" x14ac:dyDescent="0.2">
      <c r="C2688" s="13"/>
      <c r="D2688" s="13"/>
    </row>
    <row r="2689" spans="3:4" x14ac:dyDescent="0.2">
      <c r="C2689" s="13"/>
      <c r="D2689" s="13"/>
    </row>
    <row r="2690" spans="3:4" x14ac:dyDescent="0.2">
      <c r="C2690" s="13"/>
      <c r="D2690" s="13"/>
    </row>
    <row r="2691" spans="3:4" x14ac:dyDescent="0.2">
      <c r="C2691" s="13"/>
      <c r="D2691" s="13"/>
    </row>
    <row r="2692" spans="3:4" x14ac:dyDescent="0.2">
      <c r="C2692" s="13"/>
      <c r="D2692" s="13"/>
    </row>
    <row r="2693" spans="3:4" x14ac:dyDescent="0.2">
      <c r="C2693" s="13"/>
      <c r="D2693" s="13"/>
    </row>
    <row r="2694" spans="3:4" x14ac:dyDescent="0.2">
      <c r="C2694" s="13"/>
      <c r="D2694" s="13"/>
    </row>
    <row r="2695" spans="3:4" x14ac:dyDescent="0.2">
      <c r="C2695" s="13"/>
      <c r="D2695" s="13"/>
    </row>
    <row r="2696" spans="3:4" x14ac:dyDescent="0.2">
      <c r="C2696" s="13"/>
      <c r="D2696" s="13"/>
    </row>
    <row r="2697" spans="3:4" x14ac:dyDescent="0.2">
      <c r="C2697" s="13"/>
      <c r="D2697" s="13"/>
    </row>
    <row r="2698" spans="3:4" x14ac:dyDescent="0.2">
      <c r="C2698" s="13"/>
      <c r="D2698" s="13"/>
    </row>
    <row r="2699" spans="3:4" x14ac:dyDescent="0.2">
      <c r="C2699" s="13"/>
      <c r="D2699" s="13"/>
    </row>
    <row r="2700" spans="3:4" x14ac:dyDescent="0.2">
      <c r="C2700" s="13"/>
      <c r="D2700" s="13"/>
    </row>
    <row r="2701" spans="3:4" x14ac:dyDescent="0.2">
      <c r="C2701" s="13"/>
      <c r="D2701" s="13"/>
    </row>
    <row r="2702" spans="3:4" x14ac:dyDescent="0.2">
      <c r="C2702" s="13"/>
      <c r="D2702" s="13"/>
    </row>
    <row r="2703" spans="3:4" x14ac:dyDescent="0.2">
      <c r="C2703" s="13"/>
      <c r="D2703" s="13"/>
    </row>
    <row r="2704" spans="3:4" x14ac:dyDescent="0.2">
      <c r="C2704" s="13"/>
      <c r="D2704" s="13"/>
    </row>
    <row r="2705" spans="3:4" x14ac:dyDescent="0.2">
      <c r="C2705" s="13"/>
      <c r="D2705" s="13"/>
    </row>
    <row r="2706" spans="3:4" x14ac:dyDescent="0.2">
      <c r="C2706" s="13"/>
      <c r="D2706" s="13"/>
    </row>
    <row r="2707" spans="3:4" x14ac:dyDescent="0.2">
      <c r="C2707" s="13"/>
      <c r="D2707" s="13"/>
    </row>
    <row r="2708" spans="3:4" x14ac:dyDescent="0.2">
      <c r="C2708" s="13"/>
      <c r="D2708" s="13"/>
    </row>
    <row r="2709" spans="3:4" x14ac:dyDescent="0.2">
      <c r="C2709" s="13"/>
      <c r="D2709" s="13"/>
    </row>
    <row r="2710" spans="3:4" x14ac:dyDescent="0.2">
      <c r="C2710" s="13"/>
      <c r="D2710" s="13"/>
    </row>
    <row r="2711" spans="3:4" x14ac:dyDescent="0.2">
      <c r="C2711" s="13"/>
      <c r="D2711" s="13"/>
    </row>
    <row r="2712" spans="3:4" x14ac:dyDescent="0.2">
      <c r="C2712" s="13"/>
      <c r="D2712" s="13"/>
    </row>
    <row r="2713" spans="3:4" x14ac:dyDescent="0.2">
      <c r="C2713" s="13"/>
      <c r="D2713" s="13"/>
    </row>
    <row r="2714" spans="3:4" x14ac:dyDescent="0.2">
      <c r="C2714" s="13"/>
      <c r="D2714" s="13"/>
    </row>
    <row r="2715" spans="3:4" x14ac:dyDescent="0.2">
      <c r="C2715" s="13"/>
      <c r="D2715" s="13"/>
    </row>
    <row r="2716" spans="3:4" x14ac:dyDescent="0.2">
      <c r="C2716" s="13"/>
      <c r="D2716" s="13"/>
    </row>
    <row r="2717" spans="3:4" x14ac:dyDescent="0.2">
      <c r="C2717" s="13"/>
      <c r="D2717" s="13"/>
    </row>
    <row r="2718" spans="3:4" x14ac:dyDescent="0.2">
      <c r="C2718" s="13"/>
      <c r="D2718" s="13"/>
    </row>
    <row r="2719" spans="3:4" x14ac:dyDescent="0.2">
      <c r="C2719" s="13"/>
      <c r="D2719" s="13"/>
    </row>
    <row r="2720" spans="3:4" x14ac:dyDescent="0.2">
      <c r="C2720" s="13"/>
      <c r="D2720" s="13"/>
    </row>
    <row r="2721" spans="3:4" x14ac:dyDescent="0.2">
      <c r="C2721" s="13"/>
      <c r="D2721" s="13"/>
    </row>
    <row r="2722" spans="3:4" x14ac:dyDescent="0.2">
      <c r="C2722" s="13"/>
      <c r="D2722" s="13"/>
    </row>
    <row r="2723" spans="3:4" x14ac:dyDescent="0.2">
      <c r="C2723" s="13"/>
      <c r="D2723" s="13"/>
    </row>
    <row r="2724" spans="3:4" x14ac:dyDescent="0.2">
      <c r="C2724" s="13"/>
      <c r="D2724" s="13"/>
    </row>
    <row r="2725" spans="3:4" x14ac:dyDescent="0.2">
      <c r="C2725" s="13"/>
      <c r="D2725" s="13"/>
    </row>
    <row r="2726" spans="3:4" x14ac:dyDescent="0.2">
      <c r="C2726" s="13"/>
      <c r="D2726" s="13"/>
    </row>
    <row r="2727" spans="3:4" x14ac:dyDescent="0.2">
      <c r="C2727" s="13"/>
      <c r="D2727" s="13"/>
    </row>
    <row r="2728" spans="3:4" x14ac:dyDescent="0.2">
      <c r="C2728" s="13"/>
      <c r="D2728" s="13"/>
    </row>
    <row r="2729" spans="3:4" x14ac:dyDescent="0.2">
      <c r="C2729" s="13"/>
      <c r="D2729" s="13"/>
    </row>
    <row r="2730" spans="3:4" x14ac:dyDescent="0.2">
      <c r="C2730" s="13"/>
      <c r="D2730" s="13"/>
    </row>
    <row r="2731" spans="3:4" x14ac:dyDescent="0.2">
      <c r="C2731" s="13"/>
      <c r="D2731" s="13"/>
    </row>
    <row r="2732" spans="3:4" x14ac:dyDescent="0.2">
      <c r="C2732" s="13"/>
      <c r="D2732" s="13"/>
    </row>
    <row r="2733" spans="3:4" x14ac:dyDescent="0.2">
      <c r="C2733" s="13"/>
      <c r="D2733" s="13"/>
    </row>
    <row r="2734" spans="3:4" x14ac:dyDescent="0.2">
      <c r="C2734" s="13"/>
      <c r="D2734" s="13"/>
    </row>
    <row r="2735" spans="3:4" x14ac:dyDescent="0.2">
      <c r="C2735" s="13"/>
      <c r="D2735" s="13"/>
    </row>
    <row r="2736" spans="3:4" x14ac:dyDescent="0.2">
      <c r="C2736" s="13"/>
      <c r="D2736" s="13"/>
    </row>
    <row r="2737" spans="3:4" x14ac:dyDescent="0.2">
      <c r="C2737" s="13"/>
      <c r="D2737" s="13"/>
    </row>
    <row r="2738" spans="3:4" x14ac:dyDescent="0.2">
      <c r="C2738" s="13"/>
      <c r="D2738" s="13"/>
    </row>
    <row r="2739" spans="3:4" x14ac:dyDescent="0.2">
      <c r="C2739" s="13"/>
      <c r="D2739" s="13"/>
    </row>
    <row r="2740" spans="3:4" x14ac:dyDescent="0.2">
      <c r="C2740" s="13"/>
      <c r="D2740" s="13"/>
    </row>
    <row r="2741" spans="3:4" x14ac:dyDescent="0.2">
      <c r="C2741" s="13"/>
      <c r="D2741" s="13"/>
    </row>
    <row r="2742" spans="3:4" x14ac:dyDescent="0.2">
      <c r="C2742" s="13"/>
      <c r="D2742" s="13"/>
    </row>
    <row r="2743" spans="3:4" x14ac:dyDescent="0.2">
      <c r="C2743" s="13"/>
      <c r="D2743" s="13"/>
    </row>
    <row r="2744" spans="3:4" x14ac:dyDescent="0.2">
      <c r="C2744" s="13"/>
      <c r="D2744" s="13"/>
    </row>
    <row r="2745" spans="3:4" x14ac:dyDescent="0.2">
      <c r="C2745" s="13"/>
      <c r="D2745" s="13"/>
    </row>
    <row r="2746" spans="3:4" x14ac:dyDescent="0.2">
      <c r="C2746" s="13"/>
      <c r="D2746" s="13"/>
    </row>
    <row r="2747" spans="3:4" x14ac:dyDescent="0.2">
      <c r="C2747" s="13"/>
      <c r="D2747" s="13"/>
    </row>
    <row r="2748" spans="3:4" x14ac:dyDescent="0.2">
      <c r="C2748" s="13"/>
      <c r="D2748" s="13"/>
    </row>
    <row r="2749" spans="3:4" x14ac:dyDescent="0.2">
      <c r="C2749" s="13"/>
      <c r="D2749" s="13"/>
    </row>
    <row r="2750" spans="3:4" x14ac:dyDescent="0.2">
      <c r="C2750" s="13"/>
      <c r="D2750" s="13"/>
    </row>
    <row r="2751" spans="3:4" x14ac:dyDescent="0.2">
      <c r="C2751" s="13"/>
      <c r="D2751" s="13"/>
    </row>
    <row r="2752" spans="3:4" x14ac:dyDescent="0.2">
      <c r="C2752" s="13"/>
      <c r="D2752" s="13"/>
    </row>
    <row r="2753" spans="3:4" x14ac:dyDescent="0.2">
      <c r="C2753" s="13"/>
      <c r="D2753" s="13"/>
    </row>
    <row r="2754" spans="3:4" x14ac:dyDescent="0.2">
      <c r="C2754" s="13"/>
      <c r="D2754" s="13"/>
    </row>
    <row r="2755" spans="3:4" x14ac:dyDescent="0.2">
      <c r="C2755" s="13"/>
      <c r="D2755" s="13"/>
    </row>
    <row r="2756" spans="3:4" x14ac:dyDescent="0.2">
      <c r="C2756" s="13"/>
      <c r="D2756" s="13"/>
    </row>
    <row r="2757" spans="3:4" x14ac:dyDescent="0.2">
      <c r="C2757" s="13"/>
      <c r="D2757" s="13"/>
    </row>
    <row r="2758" spans="3:4" x14ac:dyDescent="0.2">
      <c r="C2758" s="13"/>
      <c r="D2758" s="13"/>
    </row>
    <row r="2759" spans="3:4" x14ac:dyDescent="0.2">
      <c r="C2759" s="13"/>
      <c r="D2759" s="13"/>
    </row>
    <row r="2760" spans="3:4" x14ac:dyDescent="0.2">
      <c r="C2760" s="13"/>
      <c r="D2760" s="13"/>
    </row>
    <row r="2761" spans="3:4" x14ac:dyDescent="0.2">
      <c r="C2761" s="13"/>
      <c r="D2761" s="13"/>
    </row>
    <row r="2762" spans="3:4" x14ac:dyDescent="0.2">
      <c r="C2762" s="13"/>
      <c r="D2762" s="13"/>
    </row>
    <row r="2763" spans="3:4" x14ac:dyDescent="0.2">
      <c r="C2763" s="13"/>
      <c r="D2763" s="13"/>
    </row>
    <row r="2764" spans="3:4" x14ac:dyDescent="0.2">
      <c r="C2764" s="13"/>
      <c r="D2764" s="13"/>
    </row>
    <row r="2765" spans="3:4" x14ac:dyDescent="0.2">
      <c r="C2765" s="13"/>
      <c r="D2765" s="13"/>
    </row>
    <row r="2766" spans="3:4" x14ac:dyDescent="0.2">
      <c r="C2766" s="13"/>
      <c r="D2766" s="13"/>
    </row>
    <row r="2767" spans="3:4" x14ac:dyDescent="0.2">
      <c r="C2767" s="13"/>
      <c r="D2767" s="13"/>
    </row>
    <row r="2768" spans="3:4" x14ac:dyDescent="0.2">
      <c r="C2768" s="13"/>
      <c r="D2768" s="13"/>
    </row>
    <row r="2769" spans="3:4" x14ac:dyDescent="0.2">
      <c r="C2769" s="13"/>
      <c r="D2769" s="13"/>
    </row>
    <row r="2770" spans="3:4" x14ac:dyDescent="0.2">
      <c r="C2770" s="13"/>
      <c r="D2770" s="13"/>
    </row>
    <row r="2771" spans="3:4" x14ac:dyDescent="0.2">
      <c r="C2771" s="13"/>
      <c r="D2771" s="13"/>
    </row>
    <row r="2772" spans="3:4" x14ac:dyDescent="0.2">
      <c r="C2772" s="13"/>
      <c r="D2772" s="13"/>
    </row>
    <row r="2773" spans="3:4" x14ac:dyDescent="0.2">
      <c r="C2773" s="13"/>
      <c r="D2773" s="13"/>
    </row>
    <row r="2774" spans="3:4" x14ac:dyDescent="0.2">
      <c r="C2774" s="13"/>
      <c r="D2774" s="13"/>
    </row>
    <row r="2775" spans="3:4" x14ac:dyDescent="0.2">
      <c r="C2775" s="13"/>
      <c r="D2775" s="13"/>
    </row>
    <row r="2776" spans="3:4" x14ac:dyDescent="0.2">
      <c r="C2776" s="13"/>
      <c r="D2776" s="13"/>
    </row>
    <row r="2777" spans="3:4" x14ac:dyDescent="0.2">
      <c r="C2777" s="13"/>
      <c r="D2777" s="13"/>
    </row>
    <row r="2778" spans="3:4" x14ac:dyDescent="0.2">
      <c r="C2778" s="13"/>
      <c r="D2778" s="13"/>
    </row>
    <row r="2779" spans="3:4" x14ac:dyDescent="0.2">
      <c r="C2779" s="13"/>
      <c r="D2779" s="13"/>
    </row>
    <row r="2780" spans="3:4" x14ac:dyDescent="0.2">
      <c r="C2780" s="13"/>
      <c r="D2780" s="13"/>
    </row>
    <row r="2781" spans="3:4" x14ac:dyDescent="0.2">
      <c r="C2781" s="13"/>
      <c r="D2781" s="13"/>
    </row>
    <row r="2782" spans="3:4" x14ac:dyDescent="0.2">
      <c r="C2782" s="13"/>
      <c r="D2782" s="13"/>
    </row>
    <row r="2783" spans="3:4" x14ac:dyDescent="0.2">
      <c r="C2783" s="13"/>
      <c r="D2783" s="13"/>
    </row>
    <row r="2784" spans="3:4" x14ac:dyDescent="0.2">
      <c r="C2784" s="13"/>
      <c r="D2784" s="13"/>
    </row>
    <row r="2785" spans="3:4" x14ac:dyDescent="0.2">
      <c r="C2785" s="13"/>
      <c r="D2785" s="13"/>
    </row>
    <row r="2786" spans="3:4" x14ac:dyDescent="0.2">
      <c r="C2786" s="13"/>
      <c r="D2786" s="13"/>
    </row>
    <row r="2787" spans="3:4" x14ac:dyDescent="0.2">
      <c r="C2787" s="13"/>
      <c r="D2787" s="13"/>
    </row>
    <row r="2788" spans="3:4" x14ac:dyDescent="0.2">
      <c r="C2788" s="13"/>
      <c r="D2788" s="13"/>
    </row>
    <row r="2789" spans="3:4" x14ac:dyDescent="0.2">
      <c r="C2789" s="13"/>
      <c r="D2789" s="13"/>
    </row>
    <row r="2790" spans="3:4" x14ac:dyDescent="0.2">
      <c r="C2790" s="13"/>
      <c r="D2790" s="13"/>
    </row>
    <row r="2791" spans="3:4" x14ac:dyDescent="0.2">
      <c r="C2791" s="13"/>
      <c r="D2791" s="13"/>
    </row>
    <row r="2792" spans="3:4" x14ac:dyDescent="0.2">
      <c r="C2792" s="13"/>
      <c r="D2792" s="13"/>
    </row>
    <row r="2793" spans="3:4" x14ac:dyDescent="0.2">
      <c r="C2793" s="13"/>
      <c r="D2793" s="13"/>
    </row>
    <row r="2794" spans="3:4" x14ac:dyDescent="0.2">
      <c r="C2794" s="13"/>
      <c r="D2794" s="13"/>
    </row>
    <row r="2795" spans="3:4" x14ac:dyDescent="0.2">
      <c r="C2795" s="13"/>
      <c r="D2795" s="13"/>
    </row>
    <row r="2796" spans="3:4" x14ac:dyDescent="0.2">
      <c r="C2796" s="13"/>
      <c r="D2796" s="13"/>
    </row>
    <row r="2797" spans="3:4" x14ac:dyDescent="0.2">
      <c r="C2797" s="13"/>
      <c r="D2797" s="13"/>
    </row>
    <row r="2798" spans="3:4" x14ac:dyDescent="0.2">
      <c r="C2798" s="13"/>
      <c r="D2798" s="13"/>
    </row>
    <row r="2799" spans="3:4" x14ac:dyDescent="0.2">
      <c r="C2799" s="13"/>
      <c r="D2799" s="13"/>
    </row>
    <row r="2800" spans="3:4" x14ac:dyDescent="0.2">
      <c r="C2800" s="13"/>
      <c r="D2800" s="13"/>
    </row>
    <row r="2801" spans="3:4" x14ac:dyDescent="0.2">
      <c r="C2801" s="13"/>
      <c r="D2801" s="13"/>
    </row>
    <row r="2802" spans="3:4" x14ac:dyDescent="0.2">
      <c r="C2802" s="13"/>
      <c r="D2802" s="13"/>
    </row>
    <row r="2803" spans="3:4" x14ac:dyDescent="0.2">
      <c r="C2803" s="13"/>
      <c r="D2803" s="13"/>
    </row>
    <row r="2804" spans="3:4" x14ac:dyDescent="0.2">
      <c r="C2804" s="13"/>
      <c r="D2804" s="13"/>
    </row>
    <row r="2805" spans="3:4" x14ac:dyDescent="0.2">
      <c r="C2805" s="13"/>
      <c r="D2805" s="13"/>
    </row>
    <row r="2806" spans="3:4" x14ac:dyDescent="0.2">
      <c r="C2806" s="13"/>
      <c r="D2806" s="13"/>
    </row>
    <row r="2807" spans="3:4" x14ac:dyDescent="0.2">
      <c r="C2807" s="13"/>
      <c r="D2807" s="13"/>
    </row>
    <row r="2808" spans="3:4" x14ac:dyDescent="0.2">
      <c r="C2808" s="13"/>
      <c r="D2808" s="13"/>
    </row>
    <row r="2809" spans="3:4" x14ac:dyDescent="0.2">
      <c r="C2809" s="13"/>
      <c r="D2809" s="13"/>
    </row>
    <row r="2810" spans="3:4" x14ac:dyDescent="0.2">
      <c r="C2810" s="13"/>
      <c r="D2810" s="13"/>
    </row>
    <row r="2811" spans="3:4" x14ac:dyDescent="0.2">
      <c r="C2811" s="13"/>
      <c r="D2811" s="13"/>
    </row>
    <row r="2812" spans="3:4" x14ac:dyDescent="0.2">
      <c r="C2812" s="13"/>
      <c r="D2812" s="13"/>
    </row>
    <row r="2813" spans="3:4" x14ac:dyDescent="0.2">
      <c r="C2813" s="13"/>
      <c r="D2813" s="13"/>
    </row>
    <row r="2814" spans="3:4" x14ac:dyDescent="0.2">
      <c r="C2814" s="13"/>
      <c r="D2814" s="13"/>
    </row>
    <row r="2815" spans="3:4" x14ac:dyDescent="0.2">
      <c r="C2815" s="13"/>
      <c r="D2815" s="13"/>
    </row>
    <row r="2816" spans="3:4" x14ac:dyDescent="0.2">
      <c r="C2816" s="13"/>
      <c r="D2816" s="13"/>
    </row>
    <row r="2817" spans="3:4" x14ac:dyDescent="0.2">
      <c r="C2817" s="13"/>
      <c r="D2817" s="13"/>
    </row>
    <row r="2818" spans="3:4" x14ac:dyDescent="0.2">
      <c r="C2818" s="13"/>
      <c r="D2818" s="13"/>
    </row>
    <row r="2819" spans="3:4" x14ac:dyDescent="0.2">
      <c r="C2819" s="13"/>
      <c r="D2819" s="13"/>
    </row>
    <row r="2820" spans="3:4" x14ac:dyDescent="0.2">
      <c r="C2820" s="13"/>
      <c r="D2820" s="13"/>
    </row>
    <row r="2821" spans="3:4" x14ac:dyDescent="0.2">
      <c r="C2821" s="13"/>
      <c r="D2821" s="13"/>
    </row>
    <row r="2822" spans="3:4" x14ac:dyDescent="0.2">
      <c r="C2822" s="13"/>
      <c r="D2822" s="13"/>
    </row>
    <row r="2823" spans="3:4" x14ac:dyDescent="0.2">
      <c r="C2823" s="13"/>
      <c r="D2823" s="13"/>
    </row>
    <row r="2824" spans="3:4" x14ac:dyDescent="0.2">
      <c r="C2824" s="13"/>
      <c r="D2824" s="13"/>
    </row>
    <row r="2825" spans="3:4" x14ac:dyDescent="0.2">
      <c r="C2825" s="13"/>
      <c r="D2825" s="13"/>
    </row>
    <row r="2826" spans="3:4" x14ac:dyDescent="0.2">
      <c r="C2826" s="13"/>
      <c r="D2826" s="13"/>
    </row>
    <row r="2827" spans="3:4" x14ac:dyDescent="0.2">
      <c r="C2827" s="13"/>
      <c r="D2827" s="13"/>
    </row>
    <row r="2828" spans="3:4" x14ac:dyDescent="0.2">
      <c r="C2828" s="13"/>
      <c r="D2828" s="13"/>
    </row>
    <row r="2829" spans="3:4" x14ac:dyDescent="0.2">
      <c r="C2829" s="13"/>
      <c r="D2829" s="13"/>
    </row>
    <row r="2830" spans="3:4" x14ac:dyDescent="0.2">
      <c r="C2830" s="13"/>
      <c r="D2830" s="13"/>
    </row>
    <row r="2831" spans="3:4" x14ac:dyDescent="0.2">
      <c r="C2831" s="13"/>
      <c r="D2831" s="13"/>
    </row>
    <row r="2832" spans="3:4" x14ac:dyDescent="0.2">
      <c r="C2832" s="13"/>
      <c r="D2832" s="13"/>
    </row>
    <row r="2833" spans="3:4" x14ac:dyDescent="0.2">
      <c r="C2833" s="13"/>
      <c r="D2833" s="13"/>
    </row>
    <row r="2834" spans="3:4" x14ac:dyDescent="0.2">
      <c r="C2834" s="13"/>
      <c r="D2834" s="13"/>
    </row>
    <row r="2835" spans="3:4" x14ac:dyDescent="0.2">
      <c r="C2835" s="13"/>
      <c r="D2835" s="13"/>
    </row>
    <row r="2836" spans="3:4" x14ac:dyDescent="0.2">
      <c r="C2836" s="13"/>
      <c r="D2836" s="13"/>
    </row>
    <row r="2837" spans="3:4" x14ac:dyDescent="0.2">
      <c r="C2837" s="13"/>
      <c r="D2837" s="13"/>
    </row>
    <row r="2838" spans="3:4" x14ac:dyDescent="0.2">
      <c r="C2838" s="13"/>
      <c r="D2838" s="13"/>
    </row>
    <row r="2839" spans="3:4" x14ac:dyDescent="0.2">
      <c r="C2839" s="13"/>
      <c r="D2839" s="13"/>
    </row>
    <row r="2840" spans="3:4" x14ac:dyDescent="0.2">
      <c r="C2840" s="13"/>
      <c r="D2840" s="13"/>
    </row>
    <row r="2841" spans="3:4" x14ac:dyDescent="0.2">
      <c r="C2841" s="13"/>
      <c r="D2841" s="13"/>
    </row>
    <row r="2842" spans="3:4" x14ac:dyDescent="0.2">
      <c r="C2842" s="13"/>
      <c r="D2842" s="13"/>
    </row>
    <row r="2843" spans="3:4" x14ac:dyDescent="0.2">
      <c r="C2843" s="13"/>
      <c r="D2843" s="13"/>
    </row>
    <row r="2844" spans="3:4" x14ac:dyDescent="0.2">
      <c r="C2844" s="13"/>
      <c r="D2844" s="13"/>
    </row>
    <row r="2845" spans="3:4" x14ac:dyDescent="0.2">
      <c r="C2845" s="13"/>
      <c r="D2845" s="13"/>
    </row>
    <row r="2846" spans="3:4" x14ac:dyDescent="0.2">
      <c r="C2846" s="13"/>
      <c r="D2846" s="13"/>
    </row>
    <row r="2847" spans="3:4" x14ac:dyDescent="0.2">
      <c r="C2847" s="13"/>
      <c r="D2847" s="13"/>
    </row>
    <row r="2848" spans="3:4" x14ac:dyDescent="0.2">
      <c r="C2848" s="13"/>
      <c r="D2848" s="13"/>
    </row>
    <row r="2849" spans="3:4" x14ac:dyDescent="0.2">
      <c r="C2849" s="13"/>
      <c r="D2849" s="13"/>
    </row>
    <row r="2850" spans="3:4" x14ac:dyDescent="0.2">
      <c r="C2850" s="13"/>
      <c r="D2850" s="13"/>
    </row>
    <row r="2851" spans="3:4" x14ac:dyDescent="0.2">
      <c r="C2851" s="13"/>
      <c r="D2851" s="13"/>
    </row>
    <row r="2852" spans="3:4" x14ac:dyDescent="0.2">
      <c r="C2852" s="13"/>
      <c r="D2852" s="13"/>
    </row>
    <row r="2853" spans="3:4" x14ac:dyDescent="0.2">
      <c r="C2853" s="13"/>
      <c r="D2853" s="13"/>
    </row>
    <row r="2854" spans="3:4" x14ac:dyDescent="0.2">
      <c r="C2854" s="13"/>
      <c r="D2854" s="13"/>
    </row>
    <row r="2855" spans="3:4" x14ac:dyDescent="0.2">
      <c r="C2855" s="13"/>
      <c r="D2855" s="13"/>
    </row>
    <row r="2856" spans="3:4" x14ac:dyDescent="0.2">
      <c r="C2856" s="13"/>
      <c r="D2856" s="13"/>
    </row>
    <row r="2857" spans="3:4" x14ac:dyDescent="0.2">
      <c r="C2857" s="13"/>
      <c r="D2857" s="13"/>
    </row>
    <row r="2858" spans="3:4" x14ac:dyDescent="0.2">
      <c r="C2858" s="13"/>
      <c r="D2858" s="13"/>
    </row>
    <row r="2859" spans="3:4" x14ac:dyDescent="0.2">
      <c r="C2859" s="13"/>
      <c r="D2859" s="13"/>
    </row>
    <row r="2860" spans="3:4" x14ac:dyDescent="0.2">
      <c r="C2860" s="13"/>
      <c r="D2860" s="13"/>
    </row>
    <row r="2861" spans="3:4" x14ac:dyDescent="0.2">
      <c r="C2861" s="13"/>
      <c r="D2861" s="13"/>
    </row>
    <row r="2862" spans="3:4" x14ac:dyDescent="0.2">
      <c r="C2862" s="13"/>
      <c r="D2862" s="13"/>
    </row>
    <row r="2863" spans="3:4" x14ac:dyDescent="0.2">
      <c r="C2863" s="13"/>
      <c r="D2863" s="13"/>
    </row>
    <row r="2864" spans="3:4" x14ac:dyDescent="0.2">
      <c r="C2864" s="13"/>
      <c r="D2864" s="13"/>
    </row>
    <row r="2865" spans="3:4" x14ac:dyDescent="0.2">
      <c r="C2865" s="13"/>
      <c r="D2865" s="13"/>
    </row>
    <row r="2866" spans="3:4" x14ac:dyDescent="0.2">
      <c r="C2866" s="13"/>
      <c r="D2866" s="13"/>
    </row>
    <row r="2867" spans="3:4" x14ac:dyDescent="0.2">
      <c r="C2867" s="13"/>
      <c r="D2867" s="13"/>
    </row>
    <row r="2868" spans="3:4" x14ac:dyDescent="0.2">
      <c r="C2868" s="13"/>
      <c r="D2868" s="13"/>
    </row>
    <row r="2869" spans="3:4" x14ac:dyDescent="0.2">
      <c r="C2869" s="13"/>
      <c r="D2869" s="13"/>
    </row>
    <row r="2870" spans="3:4" x14ac:dyDescent="0.2">
      <c r="C2870" s="13"/>
      <c r="D2870" s="13"/>
    </row>
    <row r="2871" spans="3:4" x14ac:dyDescent="0.2">
      <c r="C2871" s="13"/>
      <c r="D2871" s="13"/>
    </row>
    <row r="2872" spans="3:4" x14ac:dyDescent="0.2">
      <c r="C2872" s="13"/>
      <c r="D2872" s="13"/>
    </row>
    <row r="2873" spans="3:4" x14ac:dyDescent="0.2">
      <c r="C2873" s="13"/>
      <c r="D2873" s="13"/>
    </row>
    <row r="2874" spans="3:4" x14ac:dyDescent="0.2">
      <c r="C2874" s="13"/>
      <c r="D2874" s="13"/>
    </row>
    <row r="2875" spans="3:4" x14ac:dyDescent="0.2">
      <c r="C2875" s="13"/>
      <c r="D2875" s="13"/>
    </row>
    <row r="2876" spans="3:4" x14ac:dyDescent="0.2">
      <c r="C2876" s="13"/>
      <c r="D2876" s="13"/>
    </row>
    <row r="2877" spans="3:4" x14ac:dyDescent="0.2">
      <c r="C2877" s="13"/>
      <c r="D2877" s="13"/>
    </row>
    <row r="2878" spans="3:4" x14ac:dyDescent="0.2">
      <c r="C2878" s="13"/>
      <c r="D2878" s="13"/>
    </row>
    <row r="2879" spans="3:4" x14ac:dyDescent="0.2">
      <c r="C2879" s="13"/>
      <c r="D2879" s="13"/>
    </row>
    <row r="2880" spans="3:4" x14ac:dyDescent="0.2">
      <c r="C2880" s="13"/>
      <c r="D2880" s="13"/>
    </row>
    <row r="2881" spans="3:4" x14ac:dyDescent="0.2">
      <c r="C2881" s="13"/>
      <c r="D2881" s="13"/>
    </row>
    <row r="2882" spans="3:4" x14ac:dyDescent="0.2">
      <c r="C2882" s="13"/>
      <c r="D2882" s="13"/>
    </row>
    <row r="2883" spans="3:4" x14ac:dyDescent="0.2">
      <c r="C2883" s="13"/>
      <c r="D2883" s="13"/>
    </row>
    <row r="2884" spans="3:4" x14ac:dyDescent="0.2">
      <c r="C2884" s="13"/>
      <c r="D2884" s="13"/>
    </row>
    <row r="2885" spans="3:4" x14ac:dyDescent="0.2">
      <c r="C2885" s="13"/>
      <c r="D2885" s="13"/>
    </row>
    <row r="2886" spans="3:4" x14ac:dyDescent="0.2">
      <c r="C2886" s="13"/>
      <c r="D2886" s="13"/>
    </row>
    <row r="2887" spans="3:4" x14ac:dyDescent="0.2">
      <c r="C2887" s="13"/>
      <c r="D2887" s="13"/>
    </row>
    <row r="2888" spans="3:4" x14ac:dyDescent="0.2">
      <c r="C2888" s="13"/>
      <c r="D2888" s="13"/>
    </row>
    <row r="2889" spans="3:4" x14ac:dyDescent="0.2">
      <c r="C2889" s="13"/>
      <c r="D2889" s="13"/>
    </row>
    <row r="2890" spans="3:4" x14ac:dyDescent="0.2">
      <c r="C2890" s="13"/>
      <c r="D2890" s="13"/>
    </row>
    <row r="2891" spans="3:4" x14ac:dyDescent="0.2">
      <c r="C2891" s="13"/>
      <c r="D2891" s="13"/>
    </row>
    <row r="2892" spans="3:4" x14ac:dyDescent="0.2">
      <c r="C2892" s="13"/>
      <c r="D2892" s="13"/>
    </row>
    <row r="2893" spans="3:4" x14ac:dyDescent="0.2">
      <c r="C2893" s="13"/>
      <c r="D2893" s="13"/>
    </row>
    <row r="2894" spans="3:4" x14ac:dyDescent="0.2">
      <c r="C2894" s="13"/>
      <c r="D2894" s="13"/>
    </row>
    <row r="2895" spans="3:4" x14ac:dyDescent="0.2">
      <c r="C2895" s="13"/>
      <c r="D2895" s="13"/>
    </row>
    <row r="2896" spans="3:4" x14ac:dyDescent="0.2">
      <c r="C2896" s="13"/>
      <c r="D2896" s="13"/>
    </row>
    <row r="2897" spans="3:4" x14ac:dyDescent="0.2">
      <c r="C2897" s="13"/>
      <c r="D2897" s="13"/>
    </row>
    <row r="2898" spans="3:4" x14ac:dyDescent="0.2">
      <c r="C2898" s="13"/>
      <c r="D2898" s="13"/>
    </row>
    <row r="2899" spans="3:4" x14ac:dyDescent="0.2">
      <c r="C2899" s="13"/>
      <c r="D2899" s="13"/>
    </row>
    <row r="2900" spans="3:4" x14ac:dyDescent="0.2">
      <c r="C2900" s="13"/>
      <c r="D2900" s="13"/>
    </row>
    <row r="2901" spans="3:4" x14ac:dyDescent="0.2">
      <c r="C2901" s="13"/>
      <c r="D2901" s="13"/>
    </row>
    <row r="2902" spans="3:4" x14ac:dyDescent="0.2">
      <c r="C2902" s="13"/>
      <c r="D2902" s="13"/>
    </row>
    <row r="2903" spans="3:4" x14ac:dyDescent="0.2">
      <c r="C2903" s="13"/>
      <c r="D2903" s="13"/>
    </row>
    <row r="2904" spans="3:4" x14ac:dyDescent="0.2">
      <c r="C2904" s="13"/>
      <c r="D2904" s="13"/>
    </row>
    <row r="2905" spans="3:4" x14ac:dyDescent="0.2">
      <c r="C2905" s="13"/>
      <c r="D2905" s="13"/>
    </row>
    <row r="2906" spans="3:4" x14ac:dyDescent="0.2">
      <c r="C2906" s="13"/>
      <c r="D2906" s="13"/>
    </row>
    <row r="2907" spans="3:4" x14ac:dyDescent="0.2">
      <c r="C2907" s="13"/>
      <c r="D2907" s="13"/>
    </row>
    <row r="2908" spans="3:4" x14ac:dyDescent="0.2">
      <c r="C2908" s="13"/>
      <c r="D2908" s="13"/>
    </row>
    <row r="2909" spans="3:4" x14ac:dyDescent="0.2">
      <c r="C2909" s="13"/>
      <c r="D2909" s="13"/>
    </row>
    <row r="2910" spans="3:4" x14ac:dyDescent="0.2">
      <c r="C2910" s="13"/>
      <c r="D2910" s="13"/>
    </row>
    <row r="2911" spans="3:4" x14ac:dyDescent="0.2">
      <c r="C2911" s="13"/>
      <c r="D2911" s="13"/>
    </row>
    <row r="2912" spans="3:4" x14ac:dyDescent="0.2">
      <c r="C2912" s="13"/>
      <c r="D2912" s="13"/>
    </row>
    <row r="2913" spans="3:4" x14ac:dyDescent="0.2">
      <c r="C2913" s="13"/>
      <c r="D2913" s="13"/>
    </row>
    <row r="2914" spans="3:4" x14ac:dyDescent="0.2">
      <c r="C2914" s="13"/>
      <c r="D2914" s="13"/>
    </row>
    <row r="2915" spans="3:4" x14ac:dyDescent="0.2">
      <c r="C2915" s="13"/>
      <c r="D2915" s="13"/>
    </row>
    <row r="2916" spans="3:4" x14ac:dyDescent="0.2">
      <c r="C2916" s="13"/>
      <c r="D2916" s="13"/>
    </row>
    <row r="2917" spans="3:4" x14ac:dyDescent="0.2">
      <c r="C2917" s="13"/>
      <c r="D2917" s="13"/>
    </row>
    <row r="2918" spans="3:4" x14ac:dyDescent="0.2">
      <c r="C2918" s="13"/>
      <c r="D2918" s="13"/>
    </row>
    <row r="2919" spans="3:4" x14ac:dyDescent="0.2">
      <c r="C2919" s="13"/>
      <c r="D2919" s="13"/>
    </row>
    <row r="2920" spans="3:4" x14ac:dyDescent="0.2">
      <c r="C2920" s="13"/>
      <c r="D2920" s="13"/>
    </row>
    <row r="2921" spans="3:4" x14ac:dyDescent="0.2">
      <c r="C2921" s="13"/>
      <c r="D2921" s="13"/>
    </row>
    <row r="2922" spans="3:4" x14ac:dyDescent="0.2">
      <c r="C2922" s="13"/>
      <c r="D2922" s="13"/>
    </row>
    <row r="2923" spans="3:4" x14ac:dyDescent="0.2">
      <c r="C2923" s="13"/>
      <c r="D2923" s="13"/>
    </row>
    <row r="2924" spans="3:4" x14ac:dyDescent="0.2">
      <c r="C2924" s="13"/>
      <c r="D2924" s="13"/>
    </row>
    <row r="2925" spans="3:4" x14ac:dyDescent="0.2">
      <c r="C2925" s="13"/>
      <c r="D2925" s="13"/>
    </row>
    <row r="2926" spans="3:4" x14ac:dyDescent="0.2">
      <c r="C2926" s="13"/>
      <c r="D2926" s="13"/>
    </row>
    <row r="2927" spans="3:4" x14ac:dyDescent="0.2">
      <c r="C2927" s="13"/>
      <c r="D2927" s="13"/>
    </row>
    <row r="2928" spans="3:4" x14ac:dyDescent="0.2">
      <c r="C2928" s="13"/>
      <c r="D2928" s="13"/>
    </row>
    <row r="2929" spans="3:4" x14ac:dyDescent="0.2">
      <c r="C2929" s="13"/>
      <c r="D2929" s="13"/>
    </row>
    <row r="2930" spans="3:4" x14ac:dyDescent="0.2">
      <c r="C2930" s="13"/>
      <c r="D2930" s="13"/>
    </row>
    <row r="2931" spans="3:4" x14ac:dyDescent="0.2">
      <c r="C2931" s="13"/>
      <c r="D2931" s="13"/>
    </row>
    <row r="2932" spans="3:4" x14ac:dyDescent="0.2">
      <c r="C2932" s="13"/>
      <c r="D2932" s="13"/>
    </row>
    <row r="2933" spans="3:4" x14ac:dyDescent="0.2">
      <c r="C2933" s="13"/>
      <c r="D2933" s="13"/>
    </row>
    <row r="2934" spans="3:4" x14ac:dyDescent="0.2">
      <c r="C2934" s="13"/>
      <c r="D2934" s="13"/>
    </row>
    <row r="2935" spans="3:4" x14ac:dyDescent="0.2">
      <c r="C2935" s="13"/>
      <c r="D2935" s="13"/>
    </row>
    <row r="2936" spans="3:4" x14ac:dyDescent="0.2">
      <c r="C2936" s="13"/>
      <c r="D2936" s="13"/>
    </row>
    <row r="2937" spans="3:4" x14ac:dyDescent="0.2">
      <c r="C2937" s="13"/>
      <c r="D2937" s="13"/>
    </row>
    <row r="2938" spans="3:4" x14ac:dyDescent="0.2">
      <c r="C2938" s="13"/>
      <c r="D2938" s="13"/>
    </row>
    <row r="2939" spans="3:4" x14ac:dyDescent="0.2">
      <c r="C2939" s="13"/>
      <c r="D2939" s="13"/>
    </row>
    <row r="2940" spans="3:4" x14ac:dyDescent="0.2">
      <c r="C2940" s="13"/>
      <c r="D2940" s="13"/>
    </row>
    <row r="2941" spans="3:4" x14ac:dyDescent="0.2">
      <c r="C2941" s="13"/>
      <c r="D2941" s="13"/>
    </row>
    <row r="2942" spans="3:4" x14ac:dyDescent="0.2">
      <c r="C2942" s="13"/>
      <c r="D2942" s="13"/>
    </row>
    <row r="2943" spans="3:4" x14ac:dyDescent="0.2">
      <c r="C2943" s="13"/>
      <c r="D2943" s="13"/>
    </row>
    <row r="2944" spans="3:4" x14ac:dyDescent="0.2">
      <c r="C2944" s="13"/>
      <c r="D2944" s="13"/>
    </row>
    <row r="2945" spans="3:4" x14ac:dyDescent="0.2">
      <c r="C2945" s="13"/>
      <c r="D2945" s="13"/>
    </row>
    <row r="2946" spans="3:4" x14ac:dyDescent="0.2">
      <c r="C2946" s="13"/>
      <c r="D2946" s="13"/>
    </row>
    <row r="2947" spans="3:4" x14ac:dyDescent="0.2">
      <c r="C2947" s="13"/>
      <c r="D2947" s="13"/>
    </row>
    <row r="2948" spans="3:4" x14ac:dyDescent="0.2">
      <c r="C2948" s="13"/>
      <c r="D2948" s="13"/>
    </row>
    <row r="2949" spans="3:4" x14ac:dyDescent="0.2">
      <c r="C2949" s="13"/>
      <c r="D2949" s="13"/>
    </row>
    <row r="2950" spans="3:4" x14ac:dyDescent="0.2">
      <c r="C2950" s="13"/>
      <c r="D2950" s="13"/>
    </row>
    <row r="2951" spans="3:4" x14ac:dyDescent="0.2">
      <c r="C2951" s="13"/>
      <c r="D2951" s="13"/>
    </row>
    <row r="2952" spans="3:4" x14ac:dyDescent="0.2">
      <c r="C2952" s="13"/>
      <c r="D2952" s="13"/>
    </row>
    <row r="2953" spans="3:4" x14ac:dyDescent="0.2">
      <c r="C2953" s="13"/>
      <c r="D2953" s="13"/>
    </row>
    <row r="2954" spans="3:4" x14ac:dyDescent="0.2">
      <c r="C2954" s="13"/>
      <c r="D2954" s="13"/>
    </row>
    <row r="2955" spans="3:4" x14ac:dyDescent="0.2">
      <c r="C2955" s="13"/>
      <c r="D2955" s="13"/>
    </row>
    <row r="2956" spans="3:4" x14ac:dyDescent="0.2">
      <c r="C2956" s="13"/>
      <c r="D2956" s="13"/>
    </row>
    <row r="2957" spans="3:4" x14ac:dyDescent="0.2">
      <c r="C2957" s="13"/>
      <c r="D2957" s="13"/>
    </row>
    <row r="2958" spans="3:4" x14ac:dyDescent="0.2">
      <c r="C2958" s="13"/>
      <c r="D2958" s="13"/>
    </row>
    <row r="2959" spans="3:4" x14ac:dyDescent="0.2">
      <c r="C2959" s="13"/>
      <c r="D2959" s="13"/>
    </row>
    <row r="2960" spans="3:4" x14ac:dyDescent="0.2">
      <c r="C2960" s="13"/>
      <c r="D2960" s="13"/>
    </row>
    <row r="2961" spans="3:4" x14ac:dyDescent="0.2">
      <c r="C2961" s="13"/>
      <c r="D2961" s="13"/>
    </row>
    <row r="2962" spans="3:4" x14ac:dyDescent="0.2">
      <c r="C2962" s="13"/>
      <c r="D2962" s="13"/>
    </row>
    <row r="2963" spans="3:4" x14ac:dyDescent="0.2">
      <c r="C2963" s="13"/>
      <c r="D2963" s="13"/>
    </row>
    <row r="2964" spans="3:4" x14ac:dyDescent="0.2">
      <c r="C2964" s="13"/>
      <c r="D2964" s="13"/>
    </row>
    <row r="2965" spans="3:4" x14ac:dyDescent="0.2">
      <c r="C2965" s="13"/>
      <c r="D2965" s="13"/>
    </row>
    <row r="2966" spans="3:4" x14ac:dyDescent="0.2">
      <c r="C2966" s="13"/>
      <c r="D2966" s="13"/>
    </row>
    <row r="2967" spans="3:4" x14ac:dyDescent="0.2">
      <c r="C2967" s="13"/>
      <c r="D2967" s="13"/>
    </row>
    <row r="2968" spans="3:4" x14ac:dyDescent="0.2">
      <c r="C2968" s="13"/>
      <c r="D2968" s="13"/>
    </row>
    <row r="2969" spans="3:4" x14ac:dyDescent="0.2">
      <c r="C2969" s="13"/>
      <c r="D2969" s="13"/>
    </row>
    <row r="2970" spans="3:4" x14ac:dyDescent="0.2">
      <c r="C2970" s="13"/>
      <c r="D2970" s="13"/>
    </row>
    <row r="2971" spans="3:4" x14ac:dyDescent="0.2">
      <c r="C2971" s="13"/>
      <c r="D2971" s="13"/>
    </row>
    <row r="2972" spans="3:4" x14ac:dyDescent="0.2">
      <c r="C2972" s="13"/>
      <c r="D2972" s="13"/>
    </row>
    <row r="2973" spans="3:4" x14ac:dyDescent="0.2">
      <c r="C2973" s="13"/>
      <c r="D2973" s="13"/>
    </row>
    <row r="2974" spans="3:4" x14ac:dyDescent="0.2">
      <c r="C2974" s="13"/>
      <c r="D2974" s="13"/>
    </row>
    <row r="2975" spans="3:4" x14ac:dyDescent="0.2">
      <c r="C2975" s="13"/>
      <c r="D2975" s="13"/>
    </row>
    <row r="2976" spans="3:4" x14ac:dyDescent="0.2">
      <c r="C2976" s="13"/>
      <c r="D2976" s="13"/>
    </row>
    <row r="2977" spans="3:4" x14ac:dyDescent="0.2">
      <c r="C2977" s="13"/>
      <c r="D2977" s="13"/>
    </row>
    <row r="2978" spans="3:4" x14ac:dyDescent="0.2">
      <c r="C2978" s="13"/>
      <c r="D2978" s="13"/>
    </row>
    <row r="2979" spans="3:4" x14ac:dyDescent="0.2">
      <c r="C2979" s="13"/>
      <c r="D2979" s="13"/>
    </row>
    <row r="2980" spans="3:4" x14ac:dyDescent="0.2">
      <c r="C2980" s="13"/>
      <c r="D2980" s="13"/>
    </row>
    <row r="2981" spans="3:4" x14ac:dyDescent="0.2">
      <c r="C2981" s="13"/>
      <c r="D2981" s="13"/>
    </row>
    <row r="2982" spans="3:4" x14ac:dyDescent="0.2">
      <c r="C2982" s="13"/>
      <c r="D2982" s="13"/>
    </row>
    <row r="2983" spans="3:4" x14ac:dyDescent="0.2">
      <c r="C2983" s="13"/>
      <c r="D2983" s="13"/>
    </row>
    <row r="2984" spans="3:4" x14ac:dyDescent="0.2">
      <c r="C2984" s="13"/>
      <c r="D2984" s="13"/>
    </row>
    <row r="2985" spans="3:4" x14ac:dyDescent="0.2">
      <c r="C2985" s="13"/>
      <c r="D2985" s="13"/>
    </row>
    <row r="2986" spans="3:4" x14ac:dyDescent="0.2">
      <c r="C2986" s="13"/>
      <c r="D2986" s="13"/>
    </row>
    <row r="2987" spans="3:4" x14ac:dyDescent="0.2">
      <c r="C2987" s="13"/>
      <c r="D2987" s="13"/>
    </row>
    <row r="2988" spans="3:4" x14ac:dyDescent="0.2">
      <c r="C2988" s="13"/>
      <c r="D2988" s="13"/>
    </row>
    <row r="2989" spans="3:4" x14ac:dyDescent="0.2">
      <c r="C2989" s="13"/>
      <c r="D2989" s="13"/>
    </row>
    <row r="2990" spans="3:4" x14ac:dyDescent="0.2">
      <c r="C2990" s="13"/>
      <c r="D2990" s="13"/>
    </row>
    <row r="2991" spans="3:4" x14ac:dyDescent="0.2">
      <c r="C2991" s="13"/>
      <c r="D2991" s="13"/>
    </row>
    <row r="2992" spans="3:4" x14ac:dyDescent="0.2">
      <c r="C2992" s="13"/>
      <c r="D2992" s="13"/>
    </row>
    <row r="2993" spans="3:4" x14ac:dyDescent="0.2">
      <c r="C2993" s="13"/>
      <c r="D2993" s="13"/>
    </row>
    <row r="2994" spans="3:4" x14ac:dyDescent="0.2">
      <c r="C2994" s="13"/>
      <c r="D2994" s="13"/>
    </row>
    <row r="2995" spans="3:4" x14ac:dyDescent="0.2">
      <c r="C2995" s="13"/>
      <c r="D2995" s="13"/>
    </row>
    <row r="2996" spans="3:4" x14ac:dyDescent="0.2">
      <c r="C2996" s="13"/>
      <c r="D2996" s="13"/>
    </row>
    <row r="2997" spans="3:4" x14ac:dyDescent="0.2">
      <c r="C2997" s="13"/>
      <c r="D2997" s="13"/>
    </row>
    <row r="2998" spans="3:4" x14ac:dyDescent="0.2">
      <c r="C2998" s="13"/>
      <c r="D2998" s="13"/>
    </row>
    <row r="2999" spans="3:4" x14ac:dyDescent="0.2">
      <c r="C2999" s="13"/>
      <c r="D2999" s="13"/>
    </row>
    <row r="3000" spans="3:4" x14ac:dyDescent="0.2">
      <c r="C3000" s="13"/>
      <c r="D3000" s="13"/>
    </row>
    <row r="3001" spans="3:4" x14ac:dyDescent="0.2">
      <c r="C3001" s="13"/>
      <c r="D3001" s="13"/>
    </row>
    <row r="3002" spans="3:4" x14ac:dyDescent="0.2">
      <c r="C3002" s="13"/>
      <c r="D3002" s="13"/>
    </row>
    <row r="3003" spans="3:4" x14ac:dyDescent="0.2">
      <c r="C3003" s="13"/>
      <c r="D3003" s="13"/>
    </row>
    <row r="3004" spans="3:4" x14ac:dyDescent="0.2">
      <c r="C3004" s="13"/>
      <c r="D3004" s="13"/>
    </row>
    <row r="3005" spans="3:4" x14ac:dyDescent="0.2">
      <c r="C3005" s="13"/>
      <c r="D3005" s="13"/>
    </row>
    <row r="3006" spans="3:4" x14ac:dyDescent="0.2">
      <c r="C3006" s="13"/>
      <c r="D3006" s="13"/>
    </row>
    <row r="3007" spans="3:4" x14ac:dyDescent="0.2">
      <c r="C3007" s="13"/>
      <c r="D3007" s="13"/>
    </row>
    <row r="3008" spans="3:4" x14ac:dyDescent="0.2">
      <c r="C3008" s="13"/>
      <c r="D3008" s="13"/>
    </row>
    <row r="3009" spans="3:4" x14ac:dyDescent="0.2">
      <c r="C3009" s="13"/>
      <c r="D3009" s="13"/>
    </row>
    <row r="3010" spans="3:4" x14ac:dyDescent="0.2">
      <c r="C3010" s="13"/>
      <c r="D3010" s="13"/>
    </row>
    <row r="3011" spans="3:4" x14ac:dyDescent="0.2">
      <c r="C3011" s="13"/>
      <c r="D3011" s="13"/>
    </row>
    <row r="3012" spans="3:4" x14ac:dyDescent="0.2">
      <c r="C3012" s="13"/>
      <c r="D3012" s="13"/>
    </row>
    <row r="3013" spans="3:4" x14ac:dyDescent="0.2">
      <c r="C3013" s="13"/>
      <c r="D3013" s="13"/>
    </row>
    <row r="3014" spans="3:4" x14ac:dyDescent="0.2">
      <c r="C3014" s="13"/>
      <c r="D3014" s="13"/>
    </row>
    <row r="3015" spans="3:4" x14ac:dyDescent="0.2">
      <c r="C3015" s="13"/>
      <c r="D3015" s="13"/>
    </row>
    <row r="3016" spans="3:4" x14ac:dyDescent="0.2">
      <c r="C3016" s="13"/>
      <c r="D3016" s="13"/>
    </row>
    <row r="3017" spans="3:4" x14ac:dyDescent="0.2">
      <c r="C3017" s="13"/>
      <c r="D3017" s="13"/>
    </row>
    <row r="3018" spans="3:4" x14ac:dyDescent="0.2">
      <c r="C3018" s="13"/>
      <c r="D3018" s="13"/>
    </row>
    <row r="3019" spans="3:4" x14ac:dyDescent="0.2">
      <c r="C3019" s="13"/>
      <c r="D3019" s="13"/>
    </row>
    <row r="3020" spans="3:4" x14ac:dyDescent="0.2">
      <c r="C3020" s="13"/>
      <c r="D3020" s="13"/>
    </row>
    <row r="3021" spans="3:4" x14ac:dyDescent="0.2">
      <c r="C3021" s="13"/>
      <c r="D3021" s="13"/>
    </row>
    <row r="3022" spans="3:4" x14ac:dyDescent="0.2">
      <c r="C3022" s="13"/>
      <c r="D3022" s="13"/>
    </row>
    <row r="3023" spans="3:4" x14ac:dyDescent="0.2">
      <c r="C3023" s="13"/>
      <c r="D3023" s="13"/>
    </row>
    <row r="3024" spans="3:4" x14ac:dyDescent="0.2">
      <c r="C3024" s="13"/>
      <c r="D3024" s="13"/>
    </row>
    <row r="3025" spans="3:4" x14ac:dyDescent="0.2">
      <c r="C3025" s="13"/>
      <c r="D3025" s="13"/>
    </row>
    <row r="3026" spans="3:4" x14ac:dyDescent="0.2">
      <c r="C3026" s="13"/>
      <c r="D3026" s="13"/>
    </row>
    <row r="3027" spans="3:4" x14ac:dyDescent="0.2">
      <c r="C3027" s="13"/>
      <c r="D3027" s="13"/>
    </row>
    <row r="3028" spans="3:4" x14ac:dyDescent="0.2">
      <c r="C3028" s="13"/>
      <c r="D3028" s="13"/>
    </row>
    <row r="3029" spans="3:4" x14ac:dyDescent="0.2">
      <c r="C3029" s="13"/>
      <c r="D3029" s="13"/>
    </row>
    <row r="3030" spans="3:4" x14ac:dyDescent="0.2">
      <c r="C3030" s="13"/>
      <c r="D3030" s="13"/>
    </row>
    <row r="3031" spans="3:4" x14ac:dyDescent="0.2">
      <c r="C3031" s="13"/>
      <c r="D3031" s="13"/>
    </row>
    <row r="3032" spans="3:4" x14ac:dyDescent="0.2">
      <c r="C3032" s="13"/>
      <c r="D3032" s="13"/>
    </row>
    <row r="3033" spans="3:4" x14ac:dyDescent="0.2">
      <c r="C3033" s="13"/>
      <c r="D3033" s="13"/>
    </row>
    <row r="3034" spans="3:4" x14ac:dyDescent="0.2">
      <c r="C3034" s="13"/>
      <c r="D3034" s="13"/>
    </row>
    <row r="3035" spans="3:4" x14ac:dyDescent="0.2">
      <c r="C3035" s="13"/>
      <c r="D3035" s="13"/>
    </row>
    <row r="3036" spans="3:4" x14ac:dyDescent="0.2">
      <c r="C3036" s="13"/>
      <c r="D3036" s="13"/>
    </row>
    <row r="3037" spans="3:4" x14ac:dyDescent="0.2">
      <c r="C3037" s="13"/>
      <c r="D3037" s="13"/>
    </row>
    <row r="3038" spans="3:4" x14ac:dyDescent="0.2">
      <c r="C3038" s="13"/>
      <c r="D3038" s="13"/>
    </row>
    <row r="3039" spans="3:4" x14ac:dyDescent="0.2">
      <c r="C3039" s="13"/>
      <c r="D3039" s="13"/>
    </row>
    <row r="3040" spans="3:4" x14ac:dyDescent="0.2">
      <c r="C3040" s="13"/>
      <c r="D3040" s="13"/>
    </row>
    <row r="3041" spans="3:4" x14ac:dyDescent="0.2">
      <c r="C3041" s="13"/>
      <c r="D3041" s="13"/>
    </row>
    <row r="3042" spans="3:4" x14ac:dyDescent="0.2">
      <c r="C3042" s="13"/>
      <c r="D3042" s="13"/>
    </row>
    <row r="3043" spans="3:4" x14ac:dyDescent="0.2">
      <c r="C3043" s="13"/>
      <c r="D3043" s="13"/>
    </row>
    <row r="3044" spans="3:4" x14ac:dyDescent="0.2">
      <c r="C3044" s="13"/>
      <c r="D3044" s="13"/>
    </row>
    <row r="3045" spans="3:4" x14ac:dyDescent="0.2">
      <c r="C3045" s="13"/>
      <c r="D3045" s="13"/>
    </row>
    <row r="3046" spans="3:4" x14ac:dyDescent="0.2">
      <c r="C3046" s="13"/>
      <c r="D3046" s="13"/>
    </row>
    <row r="3047" spans="3:4" x14ac:dyDescent="0.2">
      <c r="C3047" s="13"/>
      <c r="D3047" s="13"/>
    </row>
    <row r="3048" spans="3:4" x14ac:dyDescent="0.2">
      <c r="C3048" s="13"/>
      <c r="D3048" s="13"/>
    </row>
    <row r="3049" spans="3:4" x14ac:dyDescent="0.2">
      <c r="C3049" s="13"/>
      <c r="D3049" s="13"/>
    </row>
    <row r="3050" spans="3:4" x14ac:dyDescent="0.2">
      <c r="C3050" s="13"/>
      <c r="D3050" s="13"/>
    </row>
    <row r="3051" spans="3:4" x14ac:dyDescent="0.2">
      <c r="C3051" s="13"/>
      <c r="D3051" s="13"/>
    </row>
    <row r="3052" spans="3:4" x14ac:dyDescent="0.2">
      <c r="C3052" s="13"/>
      <c r="D3052" s="13"/>
    </row>
    <row r="3053" spans="3:4" x14ac:dyDescent="0.2">
      <c r="C3053" s="13"/>
      <c r="D3053" s="13"/>
    </row>
    <row r="3054" spans="3:4" x14ac:dyDescent="0.2">
      <c r="C3054" s="13"/>
      <c r="D3054" s="13"/>
    </row>
    <row r="3055" spans="3:4" x14ac:dyDescent="0.2">
      <c r="C3055" s="13"/>
      <c r="D3055" s="13"/>
    </row>
    <row r="3056" spans="3:4" x14ac:dyDescent="0.2">
      <c r="C3056" s="13"/>
      <c r="D3056" s="13"/>
    </row>
    <row r="3057" spans="3:4" x14ac:dyDescent="0.2">
      <c r="C3057" s="13"/>
      <c r="D3057" s="13"/>
    </row>
    <row r="3058" spans="3:4" x14ac:dyDescent="0.2">
      <c r="C3058" s="13"/>
      <c r="D3058" s="13"/>
    </row>
    <row r="3059" spans="3:4" x14ac:dyDescent="0.2">
      <c r="C3059" s="13"/>
      <c r="D3059" s="13"/>
    </row>
    <row r="3060" spans="3:4" x14ac:dyDescent="0.2">
      <c r="C3060" s="13"/>
      <c r="D3060" s="13"/>
    </row>
    <row r="3061" spans="3:4" x14ac:dyDescent="0.2">
      <c r="C3061" s="13"/>
      <c r="D3061" s="13"/>
    </row>
    <row r="3062" spans="3:4" x14ac:dyDescent="0.2">
      <c r="C3062" s="13"/>
      <c r="D3062" s="13"/>
    </row>
    <row r="3063" spans="3:4" x14ac:dyDescent="0.2">
      <c r="C3063" s="13"/>
      <c r="D3063" s="13"/>
    </row>
    <row r="3064" spans="3:4" x14ac:dyDescent="0.2">
      <c r="C3064" s="13"/>
      <c r="D3064" s="13"/>
    </row>
    <row r="3065" spans="3:4" x14ac:dyDescent="0.2">
      <c r="C3065" s="13"/>
      <c r="D3065" s="13"/>
    </row>
    <row r="3066" spans="3:4" x14ac:dyDescent="0.2">
      <c r="C3066" s="13"/>
      <c r="D3066" s="13"/>
    </row>
    <row r="3067" spans="3:4" x14ac:dyDescent="0.2">
      <c r="C3067" s="13"/>
      <c r="D3067" s="13"/>
    </row>
    <row r="3068" spans="3:4" x14ac:dyDescent="0.2">
      <c r="C3068" s="13"/>
      <c r="D3068" s="13"/>
    </row>
    <row r="3069" spans="3:4" x14ac:dyDescent="0.2">
      <c r="C3069" s="13"/>
      <c r="D3069" s="13"/>
    </row>
    <row r="3070" spans="3:4" x14ac:dyDescent="0.2">
      <c r="C3070" s="13"/>
      <c r="D3070" s="13"/>
    </row>
    <row r="3071" spans="3:4" x14ac:dyDescent="0.2">
      <c r="C3071" s="13"/>
      <c r="D3071" s="13"/>
    </row>
    <row r="3072" spans="3:4" x14ac:dyDescent="0.2">
      <c r="C3072" s="13"/>
      <c r="D3072" s="13"/>
    </row>
    <row r="3073" spans="3:4" x14ac:dyDescent="0.2">
      <c r="C3073" s="13"/>
      <c r="D3073" s="13"/>
    </row>
    <row r="3074" spans="3:4" x14ac:dyDescent="0.2">
      <c r="C3074" s="13"/>
      <c r="D3074" s="13"/>
    </row>
    <row r="3075" spans="3:4" x14ac:dyDescent="0.2">
      <c r="C3075" s="13"/>
      <c r="D3075" s="13"/>
    </row>
    <row r="3076" spans="3:4" x14ac:dyDescent="0.2">
      <c r="C3076" s="13"/>
      <c r="D3076" s="13"/>
    </row>
    <row r="3077" spans="3:4" x14ac:dyDescent="0.2">
      <c r="C3077" s="13"/>
      <c r="D3077" s="13"/>
    </row>
    <row r="3078" spans="3:4" x14ac:dyDescent="0.2">
      <c r="C3078" s="13"/>
      <c r="D3078" s="13"/>
    </row>
    <row r="3079" spans="3:4" x14ac:dyDescent="0.2">
      <c r="C3079" s="13"/>
      <c r="D3079" s="13"/>
    </row>
    <row r="3080" spans="3:4" x14ac:dyDescent="0.2">
      <c r="C3080" s="13"/>
      <c r="D3080" s="13"/>
    </row>
    <row r="3081" spans="3:4" x14ac:dyDescent="0.2">
      <c r="C3081" s="13"/>
      <c r="D3081" s="13"/>
    </row>
    <row r="3082" spans="3:4" x14ac:dyDescent="0.2">
      <c r="C3082" s="13"/>
      <c r="D3082" s="13"/>
    </row>
    <row r="3083" spans="3:4" x14ac:dyDescent="0.2">
      <c r="C3083" s="13"/>
      <c r="D3083" s="13"/>
    </row>
    <row r="3084" spans="3:4" x14ac:dyDescent="0.2">
      <c r="C3084" s="13"/>
      <c r="D3084" s="13"/>
    </row>
    <row r="3085" spans="3:4" x14ac:dyDescent="0.2">
      <c r="C3085" s="13"/>
      <c r="D3085" s="13"/>
    </row>
    <row r="3086" spans="3:4" x14ac:dyDescent="0.2">
      <c r="C3086" s="13"/>
      <c r="D3086" s="13"/>
    </row>
    <row r="3087" spans="3:4" x14ac:dyDescent="0.2">
      <c r="C3087" s="13"/>
      <c r="D3087" s="13"/>
    </row>
    <row r="3088" spans="3:4" x14ac:dyDescent="0.2">
      <c r="C3088" s="13"/>
      <c r="D3088" s="13"/>
    </row>
    <row r="3089" spans="3:4" x14ac:dyDescent="0.2">
      <c r="C3089" s="13"/>
      <c r="D3089" s="13"/>
    </row>
    <row r="3090" spans="3:4" x14ac:dyDescent="0.2">
      <c r="C3090" s="13"/>
      <c r="D3090" s="13"/>
    </row>
    <row r="3091" spans="3:4" x14ac:dyDescent="0.2">
      <c r="C3091" s="13"/>
      <c r="D3091" s="13"/>
    </row>
    <row r="3092" spans="3:4" x14ac:dyDescent="0.2">
      <c r="C3092" s="13"/>
      <c r="D3092" s="13"/>
    </row>
    <row r="3093" spans="3:4" x14ac:dyDescent="0.2">
      <c r="C3093" s="13"/>
      <c r="D3093" s="13"/>
    </row>
    <row r="3094" spans="3:4" x14ac:dyDescent="0.2">
      <c r="C3094" s="13"/>
      <c r="D3094" s="13"/>
    </row>
    <row r="3095" spans="3:4" x14ac:dyDescent="0.2">
      <c r="C3095" s="13"/>
      <c r="D3095" s="13"/>
    </row>
    <row r="3096" spans="3:4" x14ac:dyDescent="0.2">
      <c r="C3096" s="13"/>
      <c r="D3096" s="13"/>
    </row>
    <row r="3097" spans="3:4" x14ac:dyDescent="0.2">
      <c r="C3097" s="13"/>
      <c r="D3097" s="13"/>
    </row>
    <row r="3098" spans="3:4" x14ac:dyDescent="0.2">
      <c r="C3098" s="13"/>
      <c r="D3098" s="13"/>
    </row>
    <row r="3099" spans="3:4" x14ac:dyDescent="0.2">
      <c r="C3099" s="13"/>
      <c r="D3099" s="13"/>
    </row>
    <row r="3100" spans="3:4" x14ac:dyDescent="0.2">
      <c r="C3100" s="13"/>
      <c r="D3100" s="13"/>
    </row>
    <row r="3101" spans="3:4" x14ac:dyDescent="0.2">
      <c r="C3101" s="13"/>
      <c r="D3101" s="13"/>
    </row>
    <row r="3102" spans="3:4" x14ac:dyDescent="0.2">
      <c r="C3102" s="13"/>
      <c r="D3102" s="13"/>
    </row>
    <row r="3103" spans="3:4" x14ac:dyDescent="0.2">
      <c r="C3103" s="13"/>
      <c r="D3103" s="13"/>
    </row>
    <row r="3104" spans="3:4" x14ac:dyDescent="0.2">
      <c r="C3104" s="13"/>
      <c r="D3104" s="13"/>
    </row>
    <row r="3105" spans="3:4" x14ac:dyDescent="0.2">
      <c r="C3105" s="13"/>
      <c r="D3105" s="13"/>
    </row>
    <row r="3106" spans="3:4" x14ac:dyDescent="0.2">
      <c r="C3106" s="13"/>
      <c r="D3106" s="13"/>
    </row>
    <row r="3107" spans="3:4" x14ac:dyDescent="0.2">
      <c r="C3107" s="13"/>
      <c r="D3107" s="13"/>
    </row>
    <row r="3108" spans="3:4" x14ac:dyDescent="0.2">
      <c r="C3108" s="13"/>
      <c r="D3108" s="13"/>
    </row>
    <row r="3109" spans="3:4" x14ac:dyDescent="0.2">
      <c r="C3109" s="13"/>
      <c r="D3109" s="13"/>
    </row>
    <row r="3110" spans="3:4" x14ac:dyDescent="0.2">
      <c r="C3110" s="13"/>
      <c r="D3110" s="13"/>
    </row>
    <row r="3111" spans="3:4" x14ac:dyDescent="0.2">
      <c r="C3111" s="13"/>
      <c r="D3111" s="13"/>
    </row>
    <row r="3112" spans="3:4" x14ac:dyDescent="0.2">
      <c r="C3112" s="13"/>
      <c r="D3112" s="13"/>
    </row>
    <row r="3113" spans="3:4" x14ac:dyDescent="0.2">
      <c r="C3113" s="13"/>
      <c r="D3113" s="13"/>
    </row>
    <row r="3114" spans="3:4" x14ac:dyDescent="0.2">
      <c r="C3114" s="13"/>
      <c r="D3114" s="13"/>
    </row>
    <row r="3115" spans="3:4" x14ac:dyDescent="0.2">
      <c r="C3115" s="13"/>
      <c r="D3115" s="13"/>
    </row>
    <row r="3116" spans="3:4" x14ac:dyDescent="0.2">
      <c r="C3116" s="13"/>
      <c r="D3116" s="13"/>
    </row>
    <row r="3117" spans="3:4" x14ac:dyDescent="0.2">
      <c r="C3117" s="13"/>
      <c r="D3117" s="13"/>
    </row>
    <row r="3118" spans="3:4" x14ac:dyDescent="0.2">
      <c r="C3118" s="13"/>
      <c r="D3118" s="13"/>
    </row>
    <row r="3119" spans="3:4" x14ac:dyDescent="0.2">
      <c r="C3119" s="13"/>
      <c r="D3119" s="13"/>
    </row>
    <row r="3120" spans="3:4" x14ac:dyDescent="0.2">
      <c r="C3120" s="13"/>
      <c r="D3120" s="13"/>
    </row>
    <row r="3121" spans="3:4" x14ac:dyDescent="0.2">
      <c r="C3121" s="13"/>
      <c r="D3121" s="13"/>
    </row>
    <row r="3122" spans="3:4" x14ac:dyDescent="0.2">
      <c r="C3122" s="13"/>
      <c r="D3122" s="13"/>
    </row>
    <row r="3123" spans="3:4" x14ac:dyDescent="0.2">
      <c r="C3123" s="13"/>
      <c r="D3123" s="13"/>
    </row>
    <row r="3124" spans="3:4" x14ac:dyDescent="0.2">
      <c r="C3124" s="13"/>
      <c r="D3124" s="13"/>
    </row>
    <row r="3125" spans="3:4" x14ac:dyDescent="0.2">
      <c r="C3125" s="13"/>
      <c r="D3125" s="13"/>
    </row>
    <row r="3126" spans="3:4" x14ac:dyDescent="0.2">
      <c r="C3126" s="13"/>
      <c r="D3126" s="13"/>
    </row>
    <row r="3127" spans="3:4" x14ac:dyDescent="0.2">
      <c r="C3127" s="13"/>
      <c r="D3127" s="13"/>
    </row>
    <row r="3128" spans="3:4" x14ac:dyDescent="0.2">
      <c r="C3128" s="13"/>
      <c r="D3128" s="13"/>
    </row>
    <row r="3129" spans="3:4" x14ac:dyDescent="0.2">
      <c r="C3129" s="13"/>
      <c r="D3129" s="13"/>
    </row>
    <row r="3130" spans="3:4" x14ac:dyDescent="0.2">
      <c r="C3130" s="13"/>
      <c r="D3130" s="13"/>
    </row>
    <row r="3131" spans="3:4" x14ac:dyDescent="0.2">
      <c r="C3131" s="13"/>
      <c r="D3131" s="13"/>
    </row>
    <row r="3132" spans="3:4" x14ac:dyDescent="0.2">
      <c r="C3132" s="13"/>
      <c r="D3132" s="13"/>
    </row>
    <row r="3133" spans="3:4" x14ac:dyDescent="0.2">
      <c r="C3133" s="13"/>
      <c r="D3133" s="13"/>
    </row>
    <row r="3134" spans="3:4" x14ac:dyDescent="0.2">
      <c r="C3134" s="13"/>
      <c r="D3134" s="13"/>
    </row>
    <row r="3135" spans="3:4" x14ac:dyDescent="0.2">
      <c r="C3135" s="13"/>
      <c r="D3135" s="13"/>
    </row>
    <row r="3136" spans="3:4" x14ac:dyDescent="0.2">
      <c r="C3136" s="13"/>
      <c r="D3136" s="13"/>
    </row>
    <row r="3137" spans="3:4" x14ac:dyDescent="0.2">
      <c r="C3137" s="13"/>
      <c r="D3137" s="13"/>
    </row>
    <row r="3138" spans="3:4" x14ac:dyDescent="0.2">
      <c r="C3138" s="13"/>
      <c r="D3138" s="13"/>
    </row>
    <row r="3139" spans="3:4" x14ac:dyDescent="0.2">
      <c r="C3139" s="13"/>
      <c r="D3139" s="13"/>
    </row>
    <row r="3140" spans="3:4" x14ac:dyDescent="0.2">
      <c r="C3140" s="13"/>
      <c r="D3140" s="13"/>
    </row>
    <row r="3141" spans="3:4" x14ac:dyDescent="0.2">
      <c r="C3141" s="13"/>
      <c r="D3141" s="13"/>
    </row>
    <row r="3142" spans="3:4" x14ac:dyDescent="0.2">
      <c r="C3142" s="13"/>
      <c r="D3142" s="13"/>
    </row>
    <row r="3143" spans="3:4" x14ac:dyDescent="0.2">
      <c r="C3143" s="13"/>
      <c r="D3143" s="13"/>
    </row>
    <row r="3144" spans="3:4" x14ac:dyDescent="0.2">
      <c r="C3144" s="13"/>
      <c r="D3144" s="13"/>
    </row>
    <row r="3145" spans="3:4" x14ac:dyDescent="0.2">
      <c r="C3145" s="13"/>
      <c r="D3145" s="13"/>
    </row>
    <row r="3146" spans="3:4" x14ac:dyDescent="0.2">
      <c r="C3146" s="13"/>
      <c r="D3146" s="13"/>
    </row>
    <row r="3147" spans="3:4" x14ac:dyDescent="0.2">
      <c r="C3147" s="13"/>
      <c r="D3147" s="13"/>
    </row>
    <row r="3148" spans="3:4" x14ac:dyDescent="0.2">
      <c r="C3148" s="13"/>
      <c r="D3148" s="13"/>
    </row>
    <row r="3149" spans="3:4" x14ac:dyDescent="0.2">
      <c r="C3149" s="13"/>
      <c r="D3149" s="13"/>
    </row>
    <row r="3150" spans="3:4" x14ac:dyDescent="0.2">
      <c r="C3150" s="13"/>
      <c r="D3150" s="13"/>
    </row>
    <row r="3151" spans="3:4" x14ac:dyDescent="0.2">
      <c r="C3151" s="13"/>
      <c r="D3151" s="13"/>
    </row>
    <row r="3152" spans="3:4" x14ac:dyDescent="0.2">
      <c r="C3152" s="13"/>
      <c r="D3152" s="13"/>
    </row>
    <row r="3153" spans="3:4" x14ac:dyDescent="0.2">
      <c r="C3153" s="13"/>
      <c r="D3153" s="13"/>
    </row>
    <row r="3154" spans="3:4" x14ac:dyDescent="0.2">
      <c r="C3154" s="13"/>
      <c r="D3154" s="13"/>
    </row>
    <row r="3155" spans="3:4" x14ac:dyDescent="0.2">
      <c r="C3155" s="13"/>
      <c r="D3155" s="13"/>
    </row>
    <row r="3156" spans="3:4" x14ac:dyDescent="0.2">
      <c r="C3156" s="13"/>
      <c r="D3156" s="13"/>
    </row>
    <row r="3157" spans="3:4" x14ac:dyDescent="0.2">
      <c r="C3157" s="13"/>
      <c r="D3157" s="13"/>
    </row>
    <row r="3158" spans="3:4" x14ac:dyDescent="0.2">
      <c r="C3158" s="13"/>
      <c r="D3158" s="13"/>
    </row>
    <row r="3159" spans="3:4" x14ac:dyDescent="0.2">
      <c r="C3159" s="13"/>
      <c r="D3159" s="13"/>
    </row>
    <row r="3160" spans="3:4" x14ac:dyDescent="0.2">
      <c r="C3160" s="13"/>
      <c r="D3160" s="13"/>
    </row>
    <row r="3161" spans="3:4" x14ac:dyDescent="0.2">
      <c r="C3161" s="13"/>
      <c r="D3161" s="13"/>
    </row>
    <row r="3162" spans="3:4" x14ac:dyDescent="0.2">
      <c r="C3162" s="13"/>
      <c r="D3162" s="13"/>
    </row>
    <row r="3163" spans="3:4" x14ac:dyDescent="0.2">
      <c r="C3163" s="13"/>
      <c r="D3163" s="13"/>
    </row>
    <row r="3164" spans="3:4" x14ac:dyDescent="0.2">
      <c r="C3164" s="13"/>
      <c r="D3164" s="13"/>
    </row>
    <row r="3165" spans="3:4" x14ac:dyDescent="0.2">
      <c r="C3165" s="13"/>
      <c r="D3165" s="13"/>
    </row>
    <row r="3166" spans="3:4" x14ac:dyDescent="0.2">
      <c r="C3166" s="13"/>
      <c r="D3166" s="13"/>
    </row>
    <row r="3167" spans="3:4" x14ac:dyDescent="0.2">
      <c r="C3167" s="13"/>
      <c r="D3167" s="13"/>
    </row>
    <row r="3168" spans="3:4" x14ac:dyDescent="0.2">
      <c r="C3168" s="13"/>
      <c r="D3168" s="13"/>
    </row>
    <row r="3169" spans="3:4" x14ac:dyDescent="0.2">
      <c r="C3169" s="13"/>
      <c r="D3169" s="13"/>
    </row>
    <row r="3170" spans="3:4" x14ac:dyDescent="0.2">
      <c r="C3170" s="13"/>
      <c r="D3170" s="13"/>
    </row>
    <row r="3171" spans="3:4" x14ac:dyDescent="0.2">
      <c r="C3171" s="13"/>
      <c r="D3171" s="13"/>
    </row>
    <row r="3172" spans="3:4" x14ac:dyDescent="0.2">
      <c r="C3172" s="13"/>
      <c r="D3172" s="13"/>
    </row>
    <row r="3173" spans="3:4" x14ac:dyDescent="0.2">
      <c r="C3173" s="13"/>
      <c r="D3173" s="13"/>
    </row>
    <row r="3174" spans="3:4" x14ac:dyDescent="0.2">
      <c r="C3174" s="13"/>
      <c r="D3174" s="13"/>
    </row>
    <row r="3175" spans="3:4" x14ac:dyDescent="0.2">
      <c r="C3175" s="13"/>
      <c r="D3175" s="13"/>
    </row>
    <row r="3176" spans="3:4" x14ac:dyDescent="0.2">
      <c r="C3176" s="13"/>
      <c r="D3176" s="13"/>
    </row>
    <row r="3177" spans="3:4" x14ac:dyDescent="0.2">
      <c r="C3177" s="13"/>
      <c r="D3177" s="13"/>
    </row>
    <row r="3178" spans="3:4" x14ac:dyDescent="0.2">
      <c r="C3178" s="13"/>
      <c r="D3178" s="13"/>
    </row>
    <row r="3179" spans="3:4" x14ac:dyDescent="0.2">
      <c r="C3179" s="13"/>
      <c r="D3179" s="13"/>
    </row>
    <row r="3180" spans="3:4" x14ac:dyDescent="0.2">
      <c r="C3180" s="13"/>
      <c r="D3180" s="13"/>
    </row>
    <row r="3181" spans="3:4" x14ac:dyDescent="0.2">
      <c r="C3181" s="13"/>
      <c r="D3181" s="13"/>
    </row>
    <row r="3182" spans="3:4" x14ac:dyDescent="0.2">
      <c r="C3182" s="13"/>
      <c r="D3182" s="13"/>
    </row>
    <row r="3183" spans="3:4" x14ac:dyDescent="0.2">
      <c r="C3183" s="13"/>
      <c r="D3183" s="13"/>
    </row>
    <row r="3184" spans="3:4" x14ac:dyDescent="0.2">
      <c r="C3184" s="13"/>
      <c r="D3184" s="13"/>
    </row>
    <row r="3185" spans="3:4" x14ac:dyDescent="0.2">
      <c r="C3185" s="13"/>
      <c r="D3185" s="13"/>
    </row>
    <row r="3186" spans="3:4" x14ac:dyDescent="0.2">
      <c r="C3186" s="13"/>
      <c r="D3186" s="13"/>
    </row>
    <row r="3187" spans="3:4" x14ac:dyDescent="0.2">
      <c r="C3187" s="13"/>
      <c r="D3187" s="13"/>
    </row>
    <row r="3188" spans="3:4" x14ac:dyDescent="0.2">
      <c r="C3188" s="13"/>
      <c r="D3188" s="13"/>
    </row>
    <row r="3189" spans="3:4" x14ac:dyDescent="0.2">
      <c r="C3189" s="13"/>
      <c r="D3189" s="13"/>
    </row>
    <row r="3190" spans="3:4" x14ac:dyDescent="0.2">
      <c r="C3190" s="13"/>
      <c r="D3190" s="13"/>
    </row>
    <row r="3191" spans="3:4" x14ac:dyDescent="0.2">
      <c r="C3191" s="13"/>
      <c r="D3191" s="13"/>
    </row>
    <row r="3192" spans="3:4" x14ac:dyDescent="0.2">
      <c r="C3192" s="13"/>
      <c r="D3192" s="13"/>
    </row>
    <row r="3193" spans="3:4" x14ac:dyDescent="0.2">
      <c r="C3193" s="13"/>
      <c r="D3193" s="13"/>
    </row>
    <row r="3194" spans="3:4" x14ac:dyDescent="0.2">
      <c r="C3194" s="13"/>
      <c r="D3194" s="13"/>
    </row>
    <row r="3195" spans="3:4" x14ac:dyDescent="0.2">
      <c r="C3195" s="13"/>
      <c r="D3195" s="13"/>
    </row>
    <row r="3196" spans="3:4" x14ac:dyDescent="0.2">
      <c r="C3196" s="13"/>
      <c r="D3196" s="13"/>
    </row>
    <row r="3197" spans="3:4" x14ac:dyDescent="0.2">
      <c r="C3197" s="13"/>
      <c r="D3197" s="13"/>
    </row>
    <row r="3198" spans="3:4" x14ac:dyDescent="0.2">
      <c r="C3198" s="13"/>
      <c r="D3198" s="13"/>
    </row>
    <row r="3199" spans="3:4" x14ac:dyDescent="0.2">
      <c r="C3199" s="13"/>
      <c r="D3199" s="13"/>
    </row>
    <row r="3200" spans="3:4" x14ac:dyDescent="0.2">
      <c r="C3200" s="13"/>
      <c r="D3200" s="13"/>
    </row>
    <row r="3201" spans="3:4" x14ac:dyDescent="0.2">
      <c r="C3201" s="13"/>
      <c r="D3201" s="13"/>
    </row>
    <row r="3202" spans="3:4" x14ac:dyDescent="0.2">
      <c r="C3202" s="13"/>
      <c r="D3202" s="13"/>
    </row>
    <row r="3203" spans="3:4" x14ac:dyDescent="0.2">
      <c r="C3203" s="13"/>
      <c r="D3203" s="13"/>
    </row>
    <row r="3204" spans="3:4" x14ac:dyDescent="0.2">
      <c r="C3204" s="13"/>
      <c r="D3204" s="13"/>
    </row>
    <row r="3205" spans="3:4" x14ac:dyDescent="0.2">
      <c r="C3205" s="13"/>
      <c r="D3205" s="13"/>
    </row>
    <row r="3206" spans="3:4" x14ac:dyDescent="0.2">
      <c r="C3206" s="13"/>
      <c r="D3206" s="13"/>
    </row>
    <row r="3207" spans="3:4" x14ac:dyDescent="0.2">
      <c r="C3207" s="13"/>
      <c r="D3207" s="13"/>
    </row>
    <row r="3208" spans="3:4" x14ac:dyDescent="0.2">
      <c r="C3208" s="13"/>
      <c r="D3208" s="13"/>
    </row>
    <row r="3209" spans="3:4" x14ac:dyDescent="0.2">
      <c r="C3209" s="13"/>
      <c r="D3209" s="13"/>
    </row>
    <row r="3210" spans="3:4" x14ac:dyDescent="0.2">
      <c r="C3210" s="13"/>
      <c r="D3210" s="13"/>
    </row>
    <row r="3211" spans="3:4" x14ac:dyDescent="0.2">
      <c r="C3211" s="13"/>
      <c r="D3211" s="13"/>
    </row>
    <row r="3212" spans="3:4" x14ac:dyDescent="0.2">
      <c r="C3212" s="13"/>
      <c r="D3212" s="13"/>
    </row>
    <row r="3213" spans="3:4" x14ac:dyDescent="0.2">
      <c r="C3213" s="13"/>
      <c r="D3213" s="13"/>
    </row>
    <row r="3214" spans="3:4" x14ac:dyDescent="0.2">
      <c r="C3214" s="13"/>
      <c r="D3214" s="13"/>
    </row>
    <row r="3215" spans="3:4" x14ac:dyDescent="0.2">
      <c r="C3215" s="13"/>
      <c r="D3215" s="13"/>
    </row>
    <row r="3216" spans="3:4" x14ac:dyDescent="0.2">
      <c r="C3216" s="13"/>
      <c r="D3216" s="13"/>
    </row>
    <row r="3217" spans="3:4" x14ac:dyDescent="0.2">
      <c r="C3217" s="13"/>
      <c r="D3217" s="13"/>
    </row>
    <row r="3218" spans="3:4" x14ac:dyDescent="0.2">
      <c r="C3218" s="13"/>
      <c r="D3218" s="13"/>
    </row>
    <row r="3219" spans="3:4" x14ac:dyDescent="0.2">
      <c r="C3219" s="13"/>
      <c r="D3219" s="13"/>
    </row>
    <row r="3220" spans="3:4" x14ac:dyDescent="0.2">
      <c r="C3220" s="13"/>
      <c r="D3220" s="13"/>
    </row>
    <row r="3221" spans="3:4" x14ac:dyDescent="0.2">
      <c r="C3221" s="13"/>
      <c r="D3221" s="13"/>
    </row>
    <row r="3222" spans="3:4" x14ac:dyDescent="0.2">
      <c r="C3222" s="13"/>
      <c r="D3222" s="13"/>
    </row>
    <row r="3223" spans="3:4" x14ac:dyDescent="0.2">
      <c r="C3223" s="13"/>
      <c r="D3223" s="13"/>
    </row>
    <row r="3224" spans="3:4" x14ac:dyDescent="0.2">
      <c r="C3224" s="13"/>
      <c r="D3224" s="13"/>
    </row>
    <row r="3225" spans="3:4" x14ac:dyDescent="0.2">
      <c r="C3225" s="13"/>
      <c r="D3225" s="13"/>
    </row>
    <row r="3226" spans="3:4" x14ac:dyDescent="0.2">
      <c r="C3226" s="13"/>
      <c r="D3226" s="13"/>
    </row>
    <row r="3227" spans="3:4" x14ac:dyDescent="0.2">
      <c r="C3227" s="13"/>
      <c r="D3227" s="13"/>
    </row>
    <row r="3228" spans="3:4" x14ac:dyDescent="0.2">
      <c r="C3228" s="13"/>
      <c r="D3228" s="13"/>
    </row>
    <row r="3229" spans="3:4" x14ac:dyDescent="0.2">
      <c r="C3229" s="13"/>
      <c r="D3229" s="13"/>
    </row>
    <row r="3230" spans="3:4" x14ac:dyDescent="0.2">
      <c r="C3230" s="13"/>
      <c r="D3230" s="13"/>
    </row>
    <row r="3231" spans="3:4" x14ac:dyDescent="0.2">
      <c r="C3231" s="13"/>
      <c r="D3231" s="13"/>
    </row>
    <row r="3232" spans="3:4" x14ac:dyDescent="0.2">
      <c r="C3232" s="13"/>
      <c r="D3232" s="13"/>
    </row>
    <row r="3233" spans="3:4" x14ac:dyDescent="0.2">
      <c r="C3233" s="13"/>
      <c r="D3233" s="13"/>
    </row>
    <row r="3234" spans="3:4" x14ac:dyDescent="0.2">
      <c r="C3234" s="13"/>
      <c r="D3234" s="13"/>
    </row>
    <row r="3235" spans="3:4" x14ac:dyDescent="0.2">
      <c r="C3235" s="13"/>
      <c r="D3235" s="13"/>
    </row>
    <row r="3236" spans="3:4" x14ac:dyDescent="0.2">
      <c r="C3236" s="13"/>
      <c r="D3236" s="13"/>
    </row>
    <row r="3237" spans="3:4" x14ac:dyDescent="0.2">
      <c r="C3237" s="13"/>
      <c r="D3237" s="13"/>
    </row>
    <row r="3238" spans="3:4" x14ac:dyDescent="0.2">
      <c r="C3238" s="13"/>
      <c r="D3238" s="13"/>
    </row>
    <row r="3239" spans="3:4" x14ac:dyDescent="0.2">
      <c r="C3239" s="13"/>
      <c r="D3239" s="13"/>
    </row>
    <row r="3240" spans="3:4" x14ac:dyDescent="0.2">
      <c r="C3240" s="13"/>
      <c r="D3240" s="13"/>
    </row>
    <row r="3241" spans="3:4" x14ac:dyDescent="0.2">
      <c r="C3241" s="13"/>
      <c r="D3241" s="13"/>
    </row>
    <row r="3242" spans="3:4" x14ac:dyDescent="0.2">
      <c r="C3242" s="13"/>
      <c r="D3242" s="13"/>
    </row>
    <row r="3243" spans="3:4" x14ac:dyDescent="0.2">
      <c r="C3243" s="13"/>
      <c r="D3243" s="13"/>
    </row>
    <row r="3244" spans="3:4" x14ac:dyDescent="0.2">
      <c r="C3244" s="13"/>
      <c r="D3244" s="13"/>
    </row>
    <row r="3245" spans="3:4" x14ac:dyDescent="0.2">
      <c r="C3245" s="13"/>
      <c r="D3245" s="13"/>
    </row>
    <row r="3246" spans="3:4" x14ac:dyDescent="0.2">
      <c r="C3246" s="13"/>
      <c r="D3246" s="13"/>
    </row>
    <row r="3247" spans="3:4" x14ac:dyDescent="0.2">
      <c r="C3247" s="13"/>
      <c r="D3247" s="13"/>
    </row>
    <row r="3248" spans="3:4" x14ac:dyDescent="0.2">
      <c r="C3248" s="13"/>
      <c r="D3248" s="13"/>
    </row>
    <row r="3249" spans="3:4" x14ac:dyDescent="0.2">
      <c r="C3249" s="13"/>
      <c r="D3249" s="13"/>
    </row>
    <row r="3250" spans="3:4" x14ac:dyDescent="0.2">
      <c r="C3250" s="13"/>
      <c r="D3250" s="13"/>
    </row>
    <row r="3251" spans="3:4" x14ac:dyDescent="0.2">
      <c r="C3251" s="13"/>
      <c r="D3251" s="13"/>
    </row>
    <row r="3252" spans="3:4" x14ac:dyDescent="0.2">
      <c r="C3252" s="13"/>
      <c r="D3252" s="13"/>
    </row>
    <row r="3253" spans="3:4" x14ac:dyDescent="0.2">
      <c r="C3253" s="13"/>
      <c r="D3253" s="13"/>
    </row>
    <row r="3254" spans="3:4" x14ac:dyDescent="0.2">
      <c r="C3254" s="13"/>
      <c r="D3254" s="13"/>
    </row>
    <row r="3255" spans="3:4" x14ac:dyDescent="0.2">
      <c r="C3255" s="13"/>
      <c r="D3255" s="13"/>
    </row>
    <row r="3256" spans="3:4" x14ac:dyDescent="0.2">
      <c r="C3256" s="13"/>
      <c r="D3256" s="13"/>
    </row>
    <row r="3257" spans="3:4" x14ac:dyDescent="0.2">
      <c r="C3257" s="13"/>
      <c r="D3257" s="13"/>
    </row>
    <row r="3258" spans="3:4" x14ac:dyDescent="0.2">
      <c r="C3258" s="13"/>
      <c r="D3258" s="13"/>
    </row>
    <row r="3259" spans="3:4" x14ac:dyDescent="0.2">
      <c r="C3259" s="13"/>
      <c r="D3259" s="13"/>
    </row>
    <row r="3260" spans="3:4" x14ac:dyDescent="0.2">
      <c r="C3260" s="13"/>
      <c r="D3260" s="13"/>
    </row>
    <row r="3261" spans="3:4" x14ac:dyDescent="0.2">
      <c r="C3261" s="13"/>
      <c r="D3261" s="13"/>
    </row>
    <row r="3262" spans="3:4" x14ac:dyDescent="0.2">
      <c r="C3262" s="13"/>
      <c r="D3262" s="13"/>
    </row>
    <row r="3263" spans="3:4" x14ac:dyDescent="0.2">
      <c r="C3263" s="13"/>
      <c r="D3263" s="13"/>
    </row>
    <row r="3264" spans="3:4" x14ac:dyDescent="0.2">
      <c r="C3264" s="13"/>
      <c r="D3264" s="13"/>
    </row>
    <row r="3265" spans="3:4" x14ac:dyDescent="0.2">
      <c r="C3265" s="13"/>
      <c r="D3265" s="13"/>
    </row>
    <row r="3266" spans="3:4" x14ac:dyDescent="0.2">
      <c r="C3266" s="13"/>
      <c r="D3266" s="13"/>
    </row>
    <row r="3267" spans="3:4" x14ac:dyDescent="0.2">
      <c r="C3267" s="13"/>
      <c r="D3267" s="13"/>
    </row>
    <row r="3268" spans="3:4" x14ac:dyDescent="0.2">
      <c r="C3268" s="13"/>
      <c r="D3268" s="13"/>
    </row>
    <row r="3269" spans="3:4" x14ac:dyDescent="0.2">
      <c r="C3269" s="13"/>
      <c r="D3269" s="13"/>
    </row>
    <row r="3270" spans="3:4" x14ac:dyDescent="0.2">
      <c r="C3270" s="13"/>
      <c r="D3270" s="13"/>
    </row>
    <row r="3271" spans="3:4" x14ac:dyDescent="0.2">
      <c r="C3271" s="13"/>
      <c r="D3271" s="13"/>
    </row>
    <row r="3272" spans="3:4" x14ac:dyDescent="0.2">
      <c r="C3272" s="13"/>
      <c r="D3272" s="13"/>
    </row>
    <row r="3273" spans="3:4" x14ac:dyDescent="0.2">
      <c r="C3273" s="13"/>
      <c r="D3273" s="13"/>
    </row>
    <row r="3274" spans="3:4" x14ac:dyDescent="0.2">
      <c r="C3274" s="13"/>
      <c r="D3274" s="13"/>
    </row>
    <row r="3275" spans="3:4" x14ac:dyDescent="0.2">
      <c r="C3275" s="13"/>
      <c r="D3275" s="13"/>
    </row>
    <row r="3276" spans="3:4" x14ac:dyDescent="0.2">
      <c r="C3276" s="13"/>
      <c r="D3276" s="13"/>
    </row>
    <row r="3277" spans="3:4" x14ac:dyDescent="0.2">
      <c r="C3277" s="13"/>
      <c r="D3277" s="13"/>
    </row>
    <row r="3278" spans="3:4" x14ac:dyDescent="0.2">
      <c r="C3278" s="13"/>
      <c r="D3278" s="13"/>
    </row>
    <row r="3279" spans="3:4" x14ac:dyDescent="0.2">
      <c r="C3279" s="13"/>
      <c r="D3279" s="13"/>
    </row>
    <row r="3280" spans="3:4" x14ac:dyDescent="0.2">
      <c r="C3280" s="13"/>
      <c r="D3280" s="13"/>
    </row>
  </sheetData>
  <phoneticPr fontId="8" type="noConversion"/>
  <hyperlinks>
    <hyperlink ref="H1160" r:id="rId1" display="http://vsolj.cetus-net.org/bulletin.html" xr:uid="{00000000-0004-0000-0000-000000000000}"/>
    <hyperlink ref="H64756" r:id="rId2" display="http://vsolj.cetus-net.org/bulletin.html" xr:uid="{00000000-0004-0000-0000-000001000000}"/>
    <hyperlink ref="H64749" r:id="rId3" display="https://www.aavso.org/ejaavso" xr:uid="{00000000-0004-0000-0000-000002000000}"/>
    <hyperlink ref="AP900" r:id="rId4" display="http://cdsbib.u-strasbg.fr/cgi-bin/cdsbib?1990RMxAA..21..381G" xr:uid="{00000000-0004-0000-0000-000003000000}"/>
    <hyperlink ref="AP904" r:id="rId5" display="http://cdsbib.u-strasbg.fr/cgi-bin/cdsbib?1990RMxAA..21..381G" xr:uid="{00000000-0004-0000-0000-000004000000}"/>
    <hyperlink ref="AP903" r:id="rId6" display="http://cdsbib.u-strasbg.fr/cgi-bin/cdsbib?1990RMxAA..21..381G" xr:uid="{00000000-0004-0000-0000-000005000000}"/>
    <hyperlink ref="AP884" r:id="rId7" display="http://cdsbib.u-strasbg.fr/cgi-bin/cdsbib?1990RMxAA..21..381G" xr:uid="{00000000-0004-0000-0000-000006000000}"/>
    <hyperlink ref="I64756" r:id="rId8" display="http://vsolj.cetus-net.org/bulletin.html" xr:uid="{00000000-0004-0000-0000-000007000000}"/>
    <hyperlink ref="AQ1040" r:id="rId9" display="http://cdsbib.u-strasbg.fr/cgi-bin/cdsbib?1990RMxAA..21..381G" xr:uid="{00000000-0004-0000-0000-000008000000}"/>
    <hyperlink ref="AQ55806" r:id="rId10" display="http://cdsbib.u-strasbg.fr/cgi-bin/cdsbib?1990RMxAA..21..381G" xr:uid="{00000000-0004-0000-0000-000009000000}"/>
    <hyperlink ref="AQ1041" r:id="rId11" display="http://cdsbib.u-strasbg.fr/cgi-bin/cdsbib?1990RMxAA..21..381G" xr:uid="{00000000-0004-0000-0000-00000A000000}"/>
    <hyperlink ref="H64753" r:id="rId12" display="https://www.aavso.org/ejaavso" xr:uid="{00000000-0004-0000-0000-00000B000000}"/>
    <hyperlink ref="H1926" r:id="rId13" display="http://vsolj.cetus-net.org/bulletin.html" xr:uid="{00000000-0004-0000-0000-00000C000000}"/>
    <hyperlink ref="AP3170" r:id="rId14" display="http://cdsbib.u-strasbg.fr/cgi-bin/cdsbib?1990RMxAA..21..381G" xr:uid="{00000000-0004-0000-0000-00000D000000}"/>
    <hyperlink ref="AP3173" r:id="rId15" display="http://cdsbib.u-strasbg.fr/cgi-bin/cdsbib?1990RMxAA..21..381G" xr:uid="{00000000-0004-0000-0000-00000E000000}"/>
    <hyperlink ref="AP3171" r:id="rId16" display="http://cdsbib.u-strasbg.fr/cgi-bin/cdsbib?1990RMxAA..21..381G" xr:uid="{00000000-0004-0000-0000-00000F000000}"/>
    <hyperlink ref="AP3155" r:id="rId17" display="http://cdsbib.u-strasbg.fr/cgi-bin/cdsbib?1990RMxAA..21..381G" xr:uid="{00000000-0004-0000-0000-000010000000}"/>
    <hyperlink ref="I1926" r:id="rId18" display="http://vsolj.cetus-net.org/bulletin.html" xr:uid="{00000000-0004-0000-0000-000011000000}"/>
    <hyperlink ref="AQ3384" r:id="rId19" display="http://cdsbib.u-strasbg.fr/cgi-bin/cdsbib?1990RMxAA..21..381G" xr:uid="{00000000-0004-0000-0000-000012000000}"/>
    <hyperlink ref="AQ85" r:id="rId20" display="http://cdsbib.u-strasbg.fr/cgi-bin/cdsbib?1990RMxAA..21..381G" xr:uid="{00000000-0004-0000-0000-000013000000}"/>
    <hyperlink ref="AQ338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2024-01-30T04:57:55Z</dcterms:modified>
</cp:coreProperties>
</file>