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178E5D-A4B7-4CF7-9460-6FD0DBEE72D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Q22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<sst xmlns="http://schemas.openxmlformats.org/spreadsheetml/2006/main" count="53" uniqueCount="48">
  <si>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</si>
  <si>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</si>
  <si>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</si>
  <si>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</si>
  <si>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</si>
  <si>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</si>
  <si>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</si>
  <si>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</si>
  <si>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</si>
  <si>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</si>
  <si>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</si>
  <si>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</si>
  <si>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</si>
  <si>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</si>
  <si>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</si>
  <si>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</si>
  <si>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</si>
  <si>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</si>
  <si>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</si>
  <si>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</si>
  <si>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</si>
  <si>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</si>
  <si>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</si>
  <si>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</si>
  <si>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</si>
  <si>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</si>
  <si>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</si>
  <si>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</si>
  <si>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</si>
  <si>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</si>
  <si>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</si>
  <si>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</si>
  <si>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</si>
  <si>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</si>
  <si>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</si>
  <si>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</si>
  <si>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</si>
  <si>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</si>
  <si>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</si>
  <si>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</si>
  <si>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</si>
  <si>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</si>
  <si>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GSC 2005-0435</t>
  </si>
  <si>
    <t>CVn</t>
  </si>
  <si>
    <t>EW</t>
  </si>
  <si>
    <t>OEJV 0147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</si>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</sst>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2005-0435 -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-2.9420000064419582E-3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50-41D4-AEBA-14D072FD64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50-41D4-AEBA-14D072FD64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50-41D4-AEBA-14D072FD64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50-41D4-AEBA-14D072FD64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50-41D4-AEBA-14D072FD64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50-41D4-AEBA-14D072FD64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50-41D4-AEBA-14D072FD64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-2.9420000064419582E-3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50-41D4-AEBA-14D072FD64B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50-41D4-AEBA-14D072FD6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164888"/>
        <c:axId val="1"/>
      </c:scatterChart>
      <c:valAx>
        <c:axId val="42316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164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D2823C-E6B3-AAA3-3E3F-B60F08A9C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s="30" t="s">
        <v>44</v>
      </c>
      <c r="C2" s="3"/>
      <c r="D2" s="3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51273.728000000003</v>
      </c>
      <c r="D7" s="30" t="s">
        <v>45</v>
      </c>
    </row>
    <row r="8" spans="1:7" x14ac:dyDescent="0.2">
      <c r="A8" t="s">
        <v>3</v>
      </c>
      <c r="C8" s="34">
        <v>0.41642600000000002</v>
      </c>
      <c r="D8" s="30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-4.2227644702769604E-7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60339.753317708331</v>
      </c>
    </row>
    <row r="15" spans="1:7" x14ac:dyDescent="0.2">
      <c r="A15" s="12" t="s">
        <v>17</v>
      </c>
      <c r="B15" s="10"/>
      <c r="C15" s="13">
        <f ca="1">(C7+C11)+(C8+C12)*INT(MAX(F21:F3533))</f>
        <v>54174.964999999997</v>
      </c>
      <c r="D15" s="14" t="s">
        <v>38</v>
      </c>
      <c r="E15" s="15">
        <f ca="1">ROUND(2*(E14-$C$7)/$C$8,0)/2+E13</f>
        <v>21772</v>
      </c>
    </row>
    <row r="16" spans="1:7" x14ac:dyDescent="0.2">
      <c r="A16" s="16" t="s">
        <v>4</v>
      </c>
      <c r="B16" s="10"/>
      <c r="C16" s="17">
        <f ca="1">+C8+C12</f>
        <v>0.41642557772355299</v>
      </c>
      <c r="D16" s="14" t="s">
        <v>39</v>
      </c>
      <c r="E16" s="24">
        <f ca="1">ROUND(2*(E14-$C$15)/$C$16,0)/2+E13</f>
        <v>14805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45322.041511530537</v>
      </c>
    </row>
    <row r="18" spans="1:18" ht="14.25" thickTop="1" thickBot="1" x14ac:dyDescent="0.25">
      <c r="A18" s="16" t="s">
        <v>5</v>
      </c>
      <c r="B18" s="10"/>
      <c r="C18" s="19">
        <f ca="1">+C15</f>
        <v>54174.964999999997</v>
      </c>
      <c r="D18" s="20">
        <f ca="1">+C16</f>
        <v>0.41642557772355299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45</v>
      </c>
      <c r="C21" s="8">
        <v>51273.728000000003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36255.228000000003</v>
      </c>
    </row>
    <row r="22" spans="1:18" x14ac:dyDescent="0.2">
      <c r="A22" s="31" t="s">
        <v>45</v>
      </c>
      <c r="B22" s="32" t="s">
        <v>46</v>
      </c>
      <c r="C22" s="33">
        <v>54174.964999999997</v>
      </c>
      <c r="D22" s="33">
        <v>8.0000000000000002E-3</v>
      </c>
      <c r="E22">
        <f>+(C22-C$7)/C$8</f>
        <v>6966.9929351193095</v>
      </c>
      <c r="F22">
        <f>ROUND(2*E22,0)/2</f>
        <v>6967</v>
      </c>
      <c r="G22">
        <f>+C22-(C$7+F22*C$8)</f>
        <v>-2.9420000064419582E-3</v>
      </c>
      <c r="H22">
        <f>+G22</f>
        <v>-2.9420000064419582E-3</v>
      </c>
      <c r="O22">
        <f ca="1">+C$11+C$12*$F22</f>
        <v>-2.9420000064419582E-3</v>
      </c>
      <c r="Q22" s="2">
        <f>+C22-15018.5</f>
        <v>39156.464999999997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2024-01-30T05:04:46Z</dcterms:modified>
</cp:coreProperties>
</file>