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6B06B4-7913-413C-B92C-C8779D768C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Q_fit" sheetId="2" r:id="rId2"/>
  </sheets>
  <definedNames>
    <definedName name="solver_adj" localSheetId="0" hidden="1">Active!$E$12:$E$14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Active!$E$15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2" i="1" l="1"/>
  <c r="U3" i="1" s="1"/>
  <c r="D13" i="1"/>
  <c r="Q34" i="1"/>
  <c r="E21" i="2"/>
  <c r="E22" i="2"/>
  <c r="I22" i="2" s="1"/>
  <c r="J22" i="2"/>
  <c r="E23" i="2"/>
  <c r="E24" i="2"/>
  <c r="E25" i="2"/>
  <c r="E26" i="2"/>
  <c r="E27" i="2"/>
  <c r="E28" i="2"/>
  <c r="I28" i="2" s="1"/>
  <c r="E29" i="2"/>
  <c r="I29" i="2" s="1"/>
  <c r="J29" i="2" s="1"/>
  <c r="E30" i="2"/>
  <c r="E31" i="2"/>
  <c r="E32" i="2"/>
  <c r="E33" i="2"/>
  <c r="E34" i="2"/>
  <c r="I34" i="2" s="1"/>
  <c r="J34" i="2" s="1"/>
  <c r="D21" i="2"/>
  <c r="I21" i="2" s="1"/>
  <c r="J21" i="2" s="1"/>
  <c r="F21" i="2"/>
  <c r="D22" i="2"/>
  <c r="G22" i="2"/>
  <c r="F22" i="2"/>
  <c r="H22" i="2"/>
  <c r="D23" i="2"/>
  <c r="D24" i="2"/>
  <c r="F24" i="2" s="1"/>
  <c r="D25" i="2"/>
  <c r="F25" i="2" s="1"/>
  <c r="D26" i="2"/>
  <c r="I26" i="2" s="1"/>
  <c r="J26" i="2" s="1"/>
  <c r="F26" i="2"/>
  <c r="D27" i="2"/>
  <c r="F27" i="2"/>
  <c r="D28" i="2"/>
  <c r="F28" i="2" s="1"/>
  <c r="G28" i="2" s="1"/>
  <c r="D29" i="2"/>
  <c r="F29" i="2"/>
  <c r="H29" i="2"/>
  <c r="D30" i="2"/>
  <c r="F30" i="2"/>
  <c r="H30" i="2" s="1"/>
  <c r="D31" i="2"/>
  <c r="F31" i="2"/>
  <c r="H31" i="2"/>
  <c r="D32" i="2"/>
  <c r="F32" i="2"/>
  <c r="G32" i="2" s="1"/>
  <c r="D33" i="2"/>
  <c r="G33" i="2" s="1"/>
  <c r="F33" i="2"/>
  <c r="H33" i="2" s="1"/>
  <c r="D34" i="2"/>
  <c r="F34" i="2" s="1"/>
  <c r="I24" i="2"/>
  <c r="J24" i="2"/>
  <c r="I25" i="2"/>
  <c r="J25" i="2"/>
  <c r="I31" i="2"/>
  <c r="I32" i="2"/>
  <c r="J32" i="2" s="1"/>
  <c r="I33" i="2"/>
  <c r="J33" i="2" s="1"/>
  <c r="J28" i="2"/>
  <c r="J31" i="2"/>
  <c r="D17" i="2"/>
  <c r="E297" i="2"/>
  <c r="E16" i="2"/>
  <c r="E15" i="2"/>
  <c r="E35" i="2"/>
  <c r="E36" i="2"/>
  <c r="I36" i="2" s="1"/>
  <c r="J36" i="2" s="1"/>
  <c r="E37" i="2"/>
  <c r="E38" i="2"/>
  <c r="I38" i="2" s="1"/>
  <c r="J38" i="2" s="1"/>
  <c r="E39" i="2"/>
  <c r="E40" i="2"/>
  <c r="E41" i="2"/>
  <c r="E42" i="2"/>
  <c r="E43" i="2"/>
  <c r="E44" i="2"/>
  <c r="I44" i="2" s="1"/>
  <c r="J44" i="2" s="1"/>
  <c r="E45" i="2"/>
  <c r="E46" i="2"/>
  <c r="I46" i="2" s="1"/>
  <c r="J46" i="2" s="1"/>
  <c r="E47" i="2"/>
  <c r="E48" i="2"/>
  <c r="E49" i="2"/>
  <c r="E50" i="2"/>
  <c r="E51" i="2"/>
  <c r="E52" i="2"/>
  <c r="I52" i="2" s="1"/>
  <c r="J52" i="2" s="1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F16" i="2"/>
  <c r="F15" i="2"/>
  <c r="D35" i="2"/>
  <c r="F35" i="2"/>
  <c r="H35" i="2" s="1"/>
  <c r="D36" i="2"/>
  <c r="F36" i="2"/>
  <c r="G36" i="2" s="1"/>
  <c r="D37" i="2"/>
  <c r="F37" i="2" s="1"/>
  <c r="D38" i="2"/>
  <c r="F38" i="2" s="1"/>
  <c r="D39" i="2"/>
  <c r="D40" i="2"/>
  <c r="F40" i="2" s="1"/>
  <c r="D41" i="2"/>
  <c r="F41" i="2"/>
  <c r="D42" i="2"/>
  <c r="F42" i="2"/>
  <c r="G42" i="2" s="1"/>
  <c r="D43" i="2"/>
  <c r="F43" i="2"/>
  <c r="G43" i="2" s="1"/>
  <c r="D44" i="2"/>
  <c r="F44" i="2" s="1"/>
  <c r="H44" i="2" s="1"/>
  <c r="D45" i="2"/>
  <c r="F45" i="2"/>
  <c r="D46" i="2"/>
  <c r="F46" i="2"/>
  <c r="D47" i="2"/>
  <c r="D48" i="2"/>
  <c r="F48" i="2"/>
  <c r="D49" i="2"/>
  <c r="F49" i="2"/>
  <c r="H49" i="2" s="1"/>
  <c r="D50" i="2"/>
  <c r="F50" i="2"/>
  <c r="D51" i="2"/>
  <c r="F51" i="2" s="1"/>
  <c r="H51" i="2" s="1"/>
  <c r="D52" i="2"/>
  <c r="F52" i="2"/>
  <c r="D53" i="2"/>
  <c r="F53" i="2"/>
  <c r="D54" i="2"/>
  <c r="F54" i="2"/>
  <c r="H54" i="2"/>
  <c r="D55" i="2"/>
  <c r="F55" i="2"/>
  <c r="H55" i="2"/>
  <c r="D56" i="2"/>
  <c r="F56" i="2"/>
  <c r="D57" i="2"/>
  <c r="F57" i="2"/>
  <c r="D58" i="2"/>
  <c r="F58" i="2"/>
  <c r="D59" i="2"/>
  <c r="F59" i="2"/>
  <c r="D60" i="2"/>
  <c r="F60" i="2"/>
  <c r="D61" i="2"/>
  <c r="F61" i="2"/>
  <c r="D62" i="2"/>
  <c r="F62" i="2"/>
  <c r="H62" i="2"/>
  <c r="D63" i="2"/>
  <c r="F63" i="2"/>
  <c r="H63" i="2"/>
  <c r="D64" i="2"/>
  <c r="F64" i="2"/>
  <c r="D65" i="2"/>
  <c r="F65" i="2"/>
  <c r="D66" i="2"/>
  <c r="F66" i="2"/>
  <c r="D67" i="2"/>
  <c r="F67" i="2"/>
  <c r="D68" i="2"/>
  <c r="F68" i="2"/>
  <c r="D69" i="2"/>
  <c r="F69" i="2"/>
  <c r="D70" i="2"/>
  <c r="F70" i="2"/>
  <c r="H70" i="2"/>
  <c r="D71" i="2"/>
  <c r="F71" i="2"/>
  <c r="H71" i="2"/>
  <c r="D72" i="2"/>
  <c r="F72" i="2"/>
  <c r="D73" i="2"/>
  <c r="F73" i="2"/>
  <c r="D74" i="2"/>
  <c r="F74" i="2"/>
  <c r="D75" i="2"/>
  <c r="F75" i="2"/>
  <c r="D76" i="2"/>
  <c r="F76" i="2"/>
  <c r="D77" i="2"/>
  <c r="F77" i="2"/>
  <c r="D78" i="2"/>
  <c r="F78" i="2"/>
  <c r="H78" i="2"/>
  <c r="D79" i="2"/>
  <c r="F79" i="2"/>
  <c r="H79" i="2"/>
  <c r="D80" i="2"/>
  <c r="F80" i="2"/>
  <c r="D81" i="2"/>
  <c r="F81" i="2"/>
  <c r="D82" i="2"/>
  <c r="F82" i="2"/>
  <c r="D83" i="2"/>
  <c r="F83" i="2"/>
  <c r="D84" i="2"/>
  <c r="F84" i="2"/>
  <c r="D85" i="2"/>
  <c r="F85" i="2"/>
  <c r="D86" i="2"/>
  <c r="F86" i="2"/>
  <c r="H86" i="2"/>
  <c r="D87" i="2"/>
  <c r="F87" i="2"/>
  <c r="H87" i="2"/>
  <c r="D88" i="2"/>
  <c r="F88" i="2"/>
  <c r="D89" i="2"/>
  <c r="F89" i="2"/>
  <c r="D90" i="2"/>
  <c r="F90" i="2"/>
  <c r="D91" i="2"/>
  <c r="F91" i="2"/>
  <c r="D92" i="2"/>
  <c r="F92" i="2"/>
  <c r="D93" i="2"/>
  <c r="F93" i="2"/>
  <c r="D94" i="2"/>
  <c r="F94" i="2"/>
  <c r="H94" i="2"/>
  <c r="D95" i="2"/>
  <c r="F95" i="2"/>
  <c r="H95" i="2"/>
  <c r="D96" i="2"/>
  <c r="F96" i="2"/>
  <c r="D97" i="2"/>
  <c r="F97" i="2"/>
  <c r="D98" i="2"/>
  <c r="F98" i="2"/>
  <c r="D99" i="2"/>
  <c r="F99" i="2"/>
  <c r="D100" i="2"/>
  <c r="F100" i="2"/>
  <c r="D101" i="2"/>
  <c r="F101" i="2"/>
  <c r="H101" i="2"/>
  <c r="D102" i="2"/>
  <c r="F102" i="2"/>
  <c r="H102" i="2"/>
  <c r="D103" i="2"/>
  <c r="F103" i="2"/>
  <c r="H103" i="2"/>
  <c r="D104" i="2"/>
  <c r="F104" i="2"/>
  <c r="D105" i="2"/>
  <c r="F105" i="2"/>
  <c r="D106" i="2"/>
  <c r="F106" i="2"/>
  <c r="D107" i="2"/>
  <c r="F107" i="2"/>
  <c r="D108" i="2"/>
  <c r="F108" i="2"/>
  <c r="D109" i="2"/>
  <c r="F109" i="2"/>
  <c r="H109" i="2"/>
  <c r="D110" i="2"/>
  <c r="F110" i="2"/>
  <c r="H110" i="2"/>
  <c r="D111" i="2"/>
  <c r="F111" i="2"/>
  <c r="H111" i="2"/>
  <c r="D112" i="2"/>
  <c r="F112" i="2"/>
  <c r="D113" i="2"/>
  <c r="F113" i="2"/>
  <c r="D114" i="2"/>
  <c r="F114" i="2"/>
  <c r="D115" i="2"/>
  <c r="F115" i="2"/>
  <c r="D116" i="2"/>
  <c r="F116" i="2"/>
  <c r="D117" i="2"/>
  <c r="F117" i="2"/>
  <c r="H117" i="2"/>
  <c r="D118" i="2"/>
  <c r="F118" i="2"/>
  <c r="H118" i="2"/>
  <c r="D119" i="2"/>
  <c r="F119" i="2"/>
  <c r="H119" i="2"/>
  <c r="D120" i="2"/>
  <c r="F120" i="2"/>
  <c r="D121" i="2"/>
  <c r="F121" i="2"/>
  <c r="D122" i="2"/>
  <c r="F122" i="2"/>
  <c r="D123" i="2"/>
  <c r="F123" i="2"/>
  <c r="D124" i="2"/>
  <c r="F124" i="2"/>
  <c r="D125" i="2"/>
  <c r="F125" i="2"/>
  <c r="H125" i="2"/>
  <c r="D126" i="2"/>
  <c r="F126" i="2"/>
  <c r="H126" i="2"/>
  <c r="D127" i="2"/>
  <c r="F127" i="2"/>
  <c r="H127" i="2"/>
  <c r="D128" i="2"/>
  <c r="F128" i="2"/>
  <c r="D129" i="2"/>
  <c r="F129" i="2"/>
  <c r="D130" i="2"/>
  <c r="F130" i="2"/>
  <c r="D131" i="2"/>
  <c r="F131" i="2"/>
  <c r="D132" i="2"/>
  <c r="F132" i="2"/>
  <c r="D133" i="2"/>
  <c r="F133" i="2"/>
  <c r="H133" i="2"/>
  <c r="D134" i="2"/>
  <c r="F134" i="2"/>
  <c r="H134" i="2"/>
  <c r="D135" i="2"/>
  <c r="F135" i="2"/>
  <c r="H135" i="2"/>
  <c r="D136" i="2"/>
  <c r="F136" i="2"/>
  <c r="D137" i="2"/>
  <c r="F137" i="2"/>
  <c r="H137" i="2"/>
  <c r="D138" i="2"/>
  <c r="F138" i="2"/>
  <c r="D139" i="2"/>
  <c r="F139" i="2"/>
  <c r="D140" i="2"/>
  <c r="F140" i="2"/>
  <c r="D141" i="2"/>
  <c r="F141" i="2"/>
  <c r="H141" i="2"/>
  <c r="D142" i="2"/>
  <c r="F142" i="2"/>
  <c r="H142" i="2"/>
  <c r="D143" i="2"/>
  <c r="F143" i="2"/>
  <c r="H143" i="2"/>
  <c r="D144" i="2"/>
  <c r="F144" i="2"/>
  <c r="D145" i="2"/>
  <c r="F145" i="2"/>
  <c r="H145" i="2"/>
  <c r="D146" i="2"/>
  <c r="F146" i="2"/>
  <c r="D147" i="2"/>
  <c r="F147" i="2"/>
  <c r="D148" i="2"/>
  <c r="F148" i="2"/>
  <c r="D149" i="2"/>
  <c r="F149" i="2"/>
  <c r="H149" i="2"/>
  <c r="D150" i="2"/>
  <c r="F150" i="2"/>
  <c r="H150" i="2"/>
  <c r="D151" i="2"/>
  <c r="F151" i="2"/>
  <c r="G151" i="2"/>
  <c r="D152" i="2"/>
  <c r="F152" i="2"/>
  <c r="D153" i="2"/>
  <c r="F153" i="2"/>
  <c r="H153" i="2"/>
  <c r="D154" i="2"/>
  <c r="F154" i="2"/>
  <c r="H154" i="2"/>
  <c r="D155" i="2"/>
  <c r="F155" i="2"/>
  <c r="H155" i="2"/>
  <c r="D156" i="2"/>
  <c r="F156" i="2"/>
  <c r="H156" i="2"/>
  <c r="D157" i="2"/>
  <c r="F157" i="2"/>
  <c r="H157" i="2"/>
  <c r="D158" i="2"/>
  <c r="F158" i="2"/>
  <c r="H158" i="2"/>
  <c r="D159" i="2"/>
  <c r="F159" i="2"/>
  <c r="H159" i="2"/>
  <c r="D160" i="2"/>
  <c r="F160" i="2"/>
  <c r="D161" i="2"/>
  <c r="F161" i="2"/>
  <c r="H161" i="2"/>
  <c r="D162" i="2"/>
  <c r="F162" i="2"/>
  <c r="H162" i="2"/>
  <c r="D163" i="2"/>
  <c r="F163" i="2"/>
  <c r="H163" i="2"/>
  <c r="D164" i="2"/>
  <c r="F164" i="2"/>
  <c r="H164" i="2"/>
  <c r="D165" i="2"/>
  <c r="F165" i="2"/>
  <c r="H165" i="2"/>
  <c r="D166" i="2"/>
  <c r="F166" i="2"/>
  <c r="H166" i="2"/>
  <c r="D167" i="2"/>
  <c r="F167" i="2"/>
  <c r="G167" i="2"/>
  <c r="D168" i="2"/>
  <c r="F168" i="2"/>
  <c r="H16" i="2"/>
  <c r="H15" i="2"/>
  <c r="H36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132" i="2"/>
  <c r="H136" i="2"/>
  <c r="H140" i="2"/>
  <c r="H144" i="2"/>
  <c r="H148" i="2"/>
  <c r="H152" i="2"/>
  <c r="H160" i="2"/>
  <c r="H168" i="2"/>
  <c r="G16" i="2"/>
  <c r="G15" i="2"/>
  <c r="G44" i="2"/>
  <c r="G48" i="2"/>
  <c r="G52" i="2"/>
  <c r="G54" i="2"/>
  <c r="G55" i="2"/>
  <c r="G56" i="2"/>
  <c r="G60" i="2"/>
  <c r="G62" i="2"/>
  <c r="G63" i="2"/>
  <c r="G64" i="2"/>
  <c r="G68" i="2"/>
  <c r="G70" i="2"/>
  <c r="G71" i="2"/>
  <c r="G72" i="2"/>
  <c r="G76" i="2"/>
  <c r="G78" i="2"/>
  <c r="G79" i="2"/>
  <c r="G80" i="2"/>
  <c r="G84" i="2"/>
  <c r="G86" i="2"/>
  <c r="G87" i="2"/>
  <c r="G88" i="2"/>
  <c r="G92" i="2"/>
  <c r="G94" i="2"/>
  <c r="G95" i="2"/>
  <c r="G96" i="2"/>
  <c r="G100" i="2"/>
  <c r="G102" i="2"/>
  <c r="G104" i="2"/>
  <c r="G108" i="2"/>
  <c r="G110" i="2"/>
  <c r="G111" i="2"/>
  <c r="G112" i="2"/>
  <c r="G116" i="2"/>
  <c r="G118" i="2"/>
  <c r="G120" i="2"/>
  <c r="G124" i="2"/>
  <c r="G125" i="2"/>
  <c r="G126" i="2"/>
  <c r="G127" i="2"/>
  <c r="G128" i="2"/>
  <c r="G132" i="2"/>
  <c r="G134" i="2"/>
  <c r="G136" i="2"/>
  <c r="G137" i="2"/>
  <c r="G140" i="2"/>
  <c r="G142" i="2"/>
  <c r="G144" i="2"/>
  <c r="G145" i="2"/>
  <c r="G148" i="2"/>
  <c r="G150" i="2"/>
  <c r="G152" i="2"/>
  <c r="G153" i="2"/>
  <c r="G155" i="2"/>
  <c r="G156" i="2"/>
  <c r="G158" i="2"/>
  <c r="G160" i="2"/>
  <c r="G161" i="2"/>
  <c r="G163" i="2"/>
  <c r="G164" i="2"/>
  <c r="G166" i="2"/>
  <c r="G168" i="2"/>
  <c r="I16" i="2"/>
  <c r="I15" i="2"/>
  <c r="I12" i="2"/>
  <c r="I35" i="2"/>
  <c r="I37" i="2"/>
  <c r="I40" i="2"/>
  <c r="J40" i="2" s="1"/>
  <c r="I41" i="2"/>
  <c r="I42" i="2"/>
  <c r="J42" i="2" s="1"/>
  <c r="I43" i="2"/>
  <c r="I45" i="2"/>
  <c r="I48" i="2"/>
  <c r="J48" i="2" s="1"/>
  <c r="I49" i="2"/>
  <c r="I50" i="2"/>
  <c r="J50" i="2" s="1"/>
  <c r="I51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D16" i="2"/>
  <c r="D15" i="2"/>
  <c r="J16" i="2"/>
  <c r="J15" i="2"/>
  <c r="J12" i="2"/>
  <c r="J35" i="2"/>
  <c r="J37" i="2"/>
  <c r="J41" i="2"/>
  <c r="J43" i="2"/>
  <c r="J45" i="2"/>
  <c r="J49" i="2"/>
  <c r="J51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D297" i="2"/>
  <c r="I297" i="2"/>
  <c r="J297" i="2"/>
  <c r="E296" i="2"/>
  <c r="D296" i="2"/>
  <c r="F296" i="2"/>
  <c r="H296" i="2"/>
  <c r="E295" i="2"/>
  <c r="D295" i="2"/>
  <c r="I295" i="2"/>
  <c r="J295" i="2"/>
  <c r="E294" i="2"/>
  <c r="D294" i="2"/>
  <c r="F294" i="2"/>
  <c r="H294" i="2"/>
  <c r="E293" i="2"/>
  <c r="D293" i="2"/>
  <c r="I293" i="2"/>
  <c r="J293" i="2"/>
  <c r="E292" i="2"/>
  <c r="D292" i="2"/>
  <c r="F292" i="2"/>
  <c r="H292" i="2"/>
  <c r="G292" i="2"/>
  <c r="E291" i="2"/>
  <c r="D291" i="2"/>
  <c r="I291" i="2"/>
  <c r="J291" i="2"/>
  <c r="E290" i="2"/>
  <c r="D290" i="2"/>
  <c r="F290" i="2"/>
  <c r="H290" i="2"/>
  <c r="G290" i="2"/>
  <c r="E289" i="2"/>
  <c r="D289" i="2"/>
  <c r="I289" i="2"/>
  <c r="J289" i="2"/>
  <c r="E288" i="2"/>
  <c r="D288" i="2"/>
  <c r="F288" i="2"/>
  <c r="H288" i="2"/>
  <c r="G288" i="2"/>
  <c r="E287" i="2"/>
  <c r="D287" i="2"/>
  <c r="I287" i="2"/>
  <c r="J287" i="2"/>
  <c r="E286" i="2"/>
  <c r="D286" i="2"/>
  <c r="F286" i="2"/>
  <c r="H286" i="2"/>
  <c r="G286" i="2"/>
  <c r="E285" i="2"/>
  <c r="D285" i="2"/>
  <c r="I285" i="2"/>
  <c r="J285" i="2"/>
  <c r="E284" i="2"/>
  <c r="D284" i="2"/>
  <c r="F284" i="2"/>
  <c r="H284" i="2"/>
  <c r="E283" i="2"/>
  <c r="D283" i="2"/>
  <c r="I283" i="2"/>
  <c r="J283" i="2"/>
  <c r="E282" i="2"/>
  <c r="D282" i="2"/>
  <c r="F282" i="2"/>
  <c r="H282" i="2"/>
  <c r="E281" i="2"/>
  <c r="D281" i="2"/>
  <c r="I281" i="2"/>
  <c r="J281" i="2"/>
  <c r="E280" i="2"/>
  <c r="D280" i="2"/>
  <c r="F280" i="2"/>
  <c r="H280" i="2"/>
  <c r="E279" i="2"/>
  <c r="D279" i="2"/>
  <c r="I279" i="2"/>
  <c r="J279" i="2"/>
  <c r="E278" i="2"/>
  <c r="D278" i="2"/>
  <c r="F278" i="2"/>
  <c r="H278" i="2"/>
  <c r="E277" i="2"/>
  <c r="D277" i="2"/>
  <c r="I277" i="2"/>
  <c r="J277" i="2"/>
  <c r="E276" i="2"/>
  <c r="D276" i="2"/>
  <c r="F276" i="2"/>
  <c r="H276" i="2"/>
  <c r="G276" i="2"/>
  <c r="E275" i="2"/>
  <c r="D275" i="2"/>
  <c r="I275" i="2"/>
  <c r="J275" i="2"/>
  <c r="E274" i="2"/>
  <c r="D274" i="2"/>
  <c r="F274" i="2"/>
  <c r="H274" i="2"/>
  <c r="G274" i="2"/>
  <c r="E273" i="2"/>
  <c r="D273" i="2"/>
  <c r="I273" i="2"/>
  <c r="J273" i="2"/>
  <c r="E272" i="2"/>
  <c r="D272" i="2"/>
  <c r="F272" i="2"/>
  <c r="H272" i="2"/>
  <c r="G272" i="2"/>
  <c r="E271" i="2"/>
  <c r="D271" i="2"/>
  <c r="I271" i="2"/>
  <c r="J271" i="2"/>
  <c r="E270" i="2"/>
  <c r="D270" i="2"/>
  <c r="F270" i="2"/>
  <c r="H270" i="2"/>
  <c r="G270" i="2"/>
  <c r="E269" i="2"/>
  <c r="D269" i="2"/>
  <c r="E268" i="2"/>
  <c r="D268" i="2"/>
  <c r="F268" i="2"/>
  <c r="E267" i="2"/>
  <c r="D267" i="2"/>
  <c r="I267" i="2"/>
  <c r="J267" i="2"/>
  <c r="E266" i="2"/>
  <c r="D266" i="2"/>
  <c r="F266" i="2"/>
  <c r="E265" i="2"/>
  <c r="D265" i="2"/>
  <c r="I265" i="2"/>
  <c r="J265" i="2"/>
  <c r="E264" i="2"/>
  <c r="D264" i="2"/>
  <c r="F264" i="2"/>
  <c r="H264" i="2"/>
  <c r="E263" i="2"/>
  <c r="D263" i="2"/>
  <c r="I263" i="2"/>
  <c r="J263" i="2"/>
  <c r="E262" i="2"/>
  <c r="D262" i="2"/>
  <c r="F262" i="2"/>
  <c r="H262" i="2"/>
  <c r="E261" i="2"/>
  <c r="D261" i="2"/>
  <c r="I261" i="2"/>
  <c r="J261" i="2"/>
  <c r="E260" i="2"/>
  <c r="D260" i="2"/>
  <c r="F260" i="2"/>
  <c r="H260" i="2"/>
  <c r="G260" i="2"/>
  <c r="E259" i="2"/>
  <c r="D259" i="2"/>
  <c r="I259" i="2"/>
  <c r="J259" i="2"/>
  <c r="E258" i="2"/>
  <c r="D258" i="2"/>
  <c r="F258" i="2"/>
  <c r="H258" i="2"/>
  <c r="G258" i="2"/>
  <c r="E257" i="2"/>
  <c r="D257" i="2"/>
  <c r="I257" i="2"/>
  <c r="J257" i="2"/>
  <c r="E256" i="2"/>
  <c r="D256" i="2"/>
  <c r="F256" i="2"/>
  <c r="H256" i="2"/>
  <c r="G256" i="2"/>
  <c r="E255" i="2"/>
  <c r="D255" i="2"/>
  <c r="E254" i="2"/>
  <c r="D254" i="2"/>
  <c r="F254" i="2"/>
  <c r="H254" i="2"/>
  <c r="G254" i="2"/>
  <c r="E253" i="2"/>
  <c r="D253" i="2"/>
  <c r="E252" i="2"/>
  <c r="D252" i="2"/>
  <c r="F252" i="2"/>
  <c r="E251" i="2"/>
  <c r="D251" i="2"/>
  <c r="F251" i="2"/>
  <c r="I251" i="2"/>
  <c r="J251" i="2"/>
  <c r="E250" i="2"/>
  <c r="D250" i="2"/>
  <c r="F250" i="2"/>
  <c r="G250" i="2"/>
  <c r="H250" i="2"/>
  <c r="E249" i="2"/>
  <c r="D249" i="2"/>
  <c r="E248" i="2"/>
  <c r="D248" i="2"/>
  <c r="F248" i="2"/>
  <c r="E247" i="2"/>
  <c r="D247" i="2"/>
  <c r="E246" i="2"/>
  <c r="D246" i="2"/>
  <c r="F246" i="2"/>
  <c r="H246" i="2"/>
  <c r="E245" i="2"/>
  <c r="D245" i="2"/>
  <c r="E244" i="2"/>
  <c r="I244" i="2"/>
  <c r="J244" i="2"/>
  <c r="D244" i="2"/>
  <c r="F244" i="2"/>
  <c r="E243" i="2"/>
  <c r="D243" i="2"/>
  <c r="F243" i="2"/>
  <c r="H243" i="2"/>
  <c r="G243" i="2"/>
  <c r="E242" i="2"/>
  <c r="I242" i="2"/>
  <c r="D242" i="2"/>
  <c r="F242" i="2"/>
  <c r="H242" i="2"/>
  <c r="J242" i="2"/>
  <c r="E241" i="2"/>
  <c r="D241" i="2"/>
  <c r="I241" i="2"/>
  <c r="J241" i="2"/>
  <c r="E240" i="2"/>
  <c r="I240" i="2"/>
  <c r="J240" i="2"/>
  <c r="D240" i="2"/>
  <c r="F240" i="2"/>
  <c r="H240" i="2"/>
  <c r="G240" i="2"/>
  <c r="E239" i="2"/>
  <c r="D239" i="2"/>
  <c r="I239" i="2"/>
  <c r="J239" i="2"/>
  <c r="E238" i="2"/>
  <c r="D238" i="2"/>
  <c r="F238" i="2"/>
  <c r="H238" i="2"/>
  <c r="I238" i="2"/>
  <c r="J238" i="2"/>
  <c r="E237" i="2"/>
  <c r="D237" i="2"/>
  <c r="F237" i="2"/>
  <c r="H237" i="2"/>
  <c r="E236" i="2"/>
  <c r="I236" i="2"/>
  <c r="D236" i="2"/>
  <c r="F236" i="2"/>
  <c r="J236" i="2"/>
  <c r="H236" i="2"/>
  <c r="G236" i="2"/>
  <c r="E235" i="2"/>
  <c r="D235" i="2"/>
  <c r="I235" i="2"/>
  <c r="J235" i="2"/>
  <c r="E234" i="2"/>
  <c r="I234" i="2"/>
  <c r="J234" i="2"/>
  <c r="D234" i="2"/>
  <c r="F234" i="2"/>
  <c r="H234" i="2"/>
  <c r="E233" i="2"/>
  <c r="I233" i="2"/>
  <c r="J233" i="2"/>
  <c r="D233" i="2"/>
  <c r="F233" i="2"/>
  <c r="E232" i="2"/>
  <c r="I232" i="2"/>
  <c r="D232" i="2"/>
  <c r="F232" i="2"/>
  <c r="H232" i="2"/>
  <c r="J232" i="2"/>
  <c r="G232" i="2"/>
  <c r="E231" i="2"/>
  <c r="D231" i="2"/>
  <c r="I231" i="2"/>
  <c r="J231" i="2"/>
  <c r="E230" i="2"/>
  <c r="D230" i="2"/>
  <c r="I230" i="2"/>
  <c r="J230" i="2"/>
  <c r="E229" i="2"/>
  <c r="D229" i="2"/>
  <c r="F229" i="2"/>
  <c r="H229" i="2"/>
  <c r="I229" i="2"/>
  <c r="J229" i="2"/>
  <c r="E228" i="2"/>
  <c r="I228" i="2"/>
  <c r="D228" i="2"/>
  <c r="F228" i="2"/>
  <c r="J228" i="2"/>
  <c r="H228" i="2"/>
  <c r="G228" i="2"/>
  <c r="E227" i="2"/>
  <c r="D227" i="2"/>
  <c r="I227" i="2"/>
  <c r="J227" i="2"/>
  <c r="E226" i="2"/>
  <c r="D226" i="2"/>
  <c r="F226" i="2"/>
  <c r="E225" i="2"/>
  <c r="D225" i="2"/>
  <c r="F225" i="2"/>
  <c r="H225" i="2"/>
  <c r="I225" i="2"/>
  <c r="J225" i="2"/>
  <c r="E224" i="2"/>
  <c r="I224" i="2"/>
  <c r="D224" i="2"/>
  <c r="F224" i="2"/>
  <c r="G224" i="2"/>
  <c r="J224" i="2"/>
  <c r="E223" i="2"/>
  <c r="D223" i="2"/>
  <c r="E222" i="2"/>
  <c r="D222" i="2"/>
  <c r="F222" i="2"/>
  <c r="H222" i="2"/>
  <c r="I222" i="2"/>
  <c r="J222" i="2"/>
  <c r="E221" i="2"/>
  <c r="D221" i="2"/>
  <c r="F221" i="2"/>
  <c r="E220" i="2"/>
  <c r="I220" i="2"/>
  <c r="D220" i="2"/>
  <c r="F220" i="2"/>
  <c r="H220" i="2"/>
  <c r="J220" i="2"/>
  <c r="E219" i="2"/>
  <c r="D219" i="2"/>
  <c r="E218" i="2"/>
  <c r="D218" i="2"/>
  <c r="F218" i="2"/>
  <c r="H218" i="2"/>
  <c r="I218" i="2"/>
  <c r="J218" i="2"/>
  <c r="E217" i="2"/>
  <c r="D217" i="2"/>
  <c r="F217" i="2"/>
  <c r="E216" i="2"/>
  <c r="I216" i="2"/>
  <c r="D216" i="2"/>
  <c r="F216" i="2"/>
  <c r="H216" i="2"/>
  <c r="J216" i="2"/>
  <c r="G216" i="2"/>
  <c r="E215" i="2"/>
  <c r="D215" i="2"/>
  <c r="I215" i="2"/>
  <c r="J215" i="2"/>
  <c r="E214" i="2"/>
  <c r="D214" i="2"/>
  <c r="F214" i="2"/>
  <c r="E213" i="2"/>
  <c r="D213" i="2"/>
  <c r="F213" i="2"/>
  <c r="G213" i="2"/>
  <c r="I213" i="2"/>
  <c r="J213" i="2"/>
  <c r="E212" i="2"/>
  <c r="I212" i="2"/>
  <c r="D212" i="2"/>
  <c r="F212" i="2"/>
  <c r="J212" i="2"/>
  <c r="H212" i="2"/>
  <c r="G212" i="2"/>
  <c r="E211" i="2"/>
  <c r="D211" i="2"/>
  <c r="I211" i="2"/>
  <c r="J211" i="2"/>
  <c r="E210" i="2"/>
  <c r="D210" i="2"/>
  <c r="F210" i="2"/>
  <c r="E209" i="2"/>
  <c r="D209" i="2"/>
  <c r="F209" i="2"/>
  <c r="H209" i="2"/>
  <c r="I209" i="2"/>
  <c r="J209" i="2"/>
  <c r="G209" i="2"/>
  <c r="E208" i="2"/>
  <c r="I208" i="2"/>
  <c r="J208" i="2"/>
  <c r="D208" i="2"/>
  <c r="F208" i="2"/>
  <c r="H208" i="2"/>
  <c r="G208" i="2"/>
  <c r="E207" i="2"/>
  <c r="I207" i="2"/>
  <c r="J207" i="2"/>
  <c r="D207" i="2"/>
  <c r="F207" i="2"/>
  <c r="H207" i="2"/>
  <c r="G207" i="2"/>
  <c r="E206" i="2"/>
  <c r="D206" i="2"/>
  <c r="F206" i="2"/>
  <c r="H206" i="2"/>
  <c r="I206" i="2"/>
  <c r="J206" i="2"/>
  <c r="E205" i="2"/>
  <c r="I205" i="2"/>
  <c r="J205" i="2"/>
  <c r="D205" i="2"/>
  <c r="F205" i="2"/>
  <c r="H205" i="2"/>
  <c r="G205" i="2"/>
  <c r="E204" i="2"/>
  <c r="D204" i="2"/>
  <c r="F204" i="2"/>
  <c r="I204" i="2"/>
  <c r="J204" i="2"/>
  <c r="H204" i="2"/>
  <c r="G204" i="2"/>
  <c r="E203" i="2"/>
  <c r="I203" i="2"/>
  <c r="J203" i="2"/>
  <c r="D203" i="2"/>
  <c r="F203" i="2"/>
  <c r="H203" i="2"/>
  <c r="G203" i="2"/>
  <c r="E202" i="2"/>
  <c r="D202" i="2"/>
  <c r="F202" i="2"/>
  <c r="H202" i="2"/>
  <c r="I202" i="2"/>
  <c r="J202" i="2"/>
  <c r="E201" i="2"/>
  <c r="D201" i="2"/>
  <c r="F201" i="2"/>
  <c r="H201" i="2"/>
  <c r="G201" i="2"/>
  <c r="E200" i="2"/>
  <c r="I200" i="2"/>
  <c r="J200" i="2"/>
  <c r="D200" i="2"/>
  <c r="F200" i="2"/>
  <c r="H200" i="2"/>
  <c r="G200" i="2"/>
  <c r="E199" i="2"/>
  <c r="I199" i="2"/>
  <c r="J199" i="2"/>
  <c r="D199" i="2"/>
  <c r="F199" i="2"/>
  <c r="H199" i="2"/>
  <c r="G199" i="2"/>
  <c r="E198" i="2"/>
  <c r="D198" i="2"/>
  <c r="F198" i="2"/>
  <c r="H198" i="2"/>
  <c r="I198" i="2"/>
  <c r="J198" i="2"/>
  <c r="E197" i="2"/>
  <c r="I197" i="2"/>
  <c r="J197" i="2"/>
  <c r="D197" i="2"/>
  <c r="F197" i="2"/>
  <c r="H197" i="2"/>
  <c r="G197" i="2"/>
  <c r="E196" i="2"/>
  <c r="D196" i="2"/>
  <c r="F196" i="2"/>
  <c r="H196" i="2"/>
  <c r="I196" i="2"/>
  <c r="J196" i="2"/>
  <c r="E195" i="2"/>
  <c r="I195" i="2"/>
  <c r="J195" i="2"/>
  <c r="D195" i="2"/>
  <c r="F195" i="2"/>
  <c r="H195" i="2"/>
  <c r="G195" i="2"/>
  <c r="E194" i="2"/>
  <c r="D194" i="2"/>
  <c r="F194" i="2"/>
  <c r="H194" i="2"/>
  <c r="I194" i="2"/>
  <c r="J194" i="2"/>
  <c r="E193" i="2"/>
  <c r="D193" i="2"/>
  <c r="F193" i="2"/>
  <c r="H193" i="2"/>
  <c r="G193" i="2"/>
  <c r="E192" i="2"/>
  <c r="I192" i="2"/>
  <c r="J192" i="2"/>
  <c r="D192" i="2"/>
  <c r="F192" i="2"/>
  <c r="H192" i="2"/>
  <c r="G192" i="2"/>
  <c r="E191" i="2"/>
  <c r="I191" i="2"/>
  <c r="J191" i="2"/>
  <c r="D191" i="2"/>
  <c r="F191" i="2"/>
  <c r="H191" i="2"/>
  <c r="G191" i="2"/>
  <c r="E190" i="2"/>
  <c r="D190" i="2"/>
  <c r="F190" i="2"/>
  <c r="H190" i="2"/>
  <c r="I190" i="2"/>
  <c r="J190" i="2"/>
  <c r="E189" i="2"/>
  <c r="D189" i="2"/>
  <c r="F189" i="2"/>
  <c r="H189" i="2"/>
  <c r="G189" i="2"/>
  <c r="E188" i="2"/>
  <c r="D188" i="2"/>
  <c r="F188" i="2"/>
  <c r="H188" i="2"/>
  <c r="I188" i="2"/>
  <c r="J188" i="2"/>
  <c r="E187" i="2"/>
  <c r="I187" i="2"/>
  <c r="D187" i="2"/>
  <c r="F187" i="2"/>
  <c r="H187" i="2"/>
  <c r="J187" i="2"/>
  <c r="G187" i="2"/>
  <c r="E186" i="2"/>
  <c r="D186" i="2"/>
  <c r="I186" i="2"/>
  <c r="J186" i="2"/>
  <c r="E185" i="2"/>
  <c r="D185" i="2"/>
  <c r="F185" i="2"/>
  <c r="E184" i="2"/>
  <c r="I184" i="2"/>
  <c r="J184" i="2"/>
  <c r="D184" i="2"/>
  <c r="F184" i="2"/>
  <c r="H184" i="2"/>
  <c r="G184" i="2"/>
  <c r="E183" i="2"/>
  <c r="I183" i="2"/>
  <c r="J183" i="2"/>
  <c r="D183" i="2"/>
  <c r="F183" i="2"/>
  <c r="H183" i="2"/>
  <c r="G183" i="2"/>
  <c r="E182" i="2"/>
  <c r="D182" i="2"/>
  <c r="I182" i="2"/>
  <c r="J182" i="2"/>
  <c r="E181" i="2"/>
  <c r="D181" i="2"/>
  <c r="F181" i="2"/>
  <c r="E180" i="2"/>
  <c r="D180" i="2"/>
  <c r="F180" i="2"/>
  <c r="H180" i="2"/>
  <c r="I180" i="2"/>
  <c r="J180" i="2"/>
  <c r="E179" i="2"/>
  <c r="I179" i="2"/>
  <c r="D179" i="2"/>
  <c r="F179" i="2"/>
  <c r="H179" i="2"/>
  <c r="J179" i="2"/>
  <c r="G179" i="2"/>
  <c r="E178" i="2"/>
  <c r="D178" i="2"/>
  <c r="I178" i="2"/>
  <c r="J178" i="2"/>
  <c r="E177" i="2"/>
  <c r="D177" i="2"/>
  <c r="F177" i="2"/>
  <c r="E176" i="2"/>
  <c r="I176" i="2"/>
  <c r="J176" i="2"/>
  <c r="D176" i="2"/>
  <c r="F176" i="2"/>
  <c r="H176" i="2"/>
  <c r="G176" i="2"/>
  <c r="E175" i="2"/>
  <c r="D175" i="2"/>
  <c r="F175" i="2"/>
  <c r="H175" i="2"/>
  <c r="G175" i="2"/>
  <c r="E174" i="2"/>
  <c r="D174" i="2"/>
  <c r="E173" i="2"/>
  <c r="D173" i="2"/>
  <c r="F173" i="2"/>
  <c r="H173" i="2"/>
  <c r="I173" i="2"/>
  <c r="J173" i="2"/>
  <c r="G173" i="2"/>
  <c r="E172" i="2"/>
  <c r="D172" i="2"/>
  <c r="F172" i="2"/>
  <c r="H172" i="2"/>
  <c r="E171" i="2"/>
  <c r="I171" i="2"/>
  <c r="J171" i="2"/>
  <c r="D171" i="2"/>
  <c r="F171" i="2"/>
  <c r="G171" i="2"/>
  <c r="E170" i="2"/>
  <c r="D170" i="2"/>
  <c r="I170" i="2"/>
  <c r="J170" i="2"/>
  <c r="E169" i="2"/>
  <c r="D169" i="2"/>
  <c r="F169" i="2"/>
  <c r="H169" i="2"/>
  <c r="G169" i="2"/>
  <c r="O16" i="2"/>
  <c r="O15" i="2"/>
  <c r="O12" i="2"/>
  <c r="N16" i="2"/>
  <c r="N15" i="2"/>
  <c r="M16" i="2"/>
  <c r="M15" i="2"/>
  <c r="L16" i="2"/>
  <c r="L15" i="2"/>
  <c r="L12" i="2"/>
  <c r="K16" i="2"/>
  <c r="K15" i="2"/>
  <c r="K12" i="2"/>
  <c r="A13" i="2"/>
  <c r="G6" i="2"/>
  <c r="G7" i="2"/>
  <c r="G5" i="2"/>
  <c r="G4" i="2"/>
  <c r="D14" i="1"/>
  <c r="U2" i="1"/>
  <c r="R22" i="1" s="1"/>
  <c r="C8" i="1"/>
  <c r="C9" i="1"/>
  <c r="D10" i="1"/>
  <c r="E10" i="1"/>
  <c r="E16" i="1"/>
  <c r="C18" i="1"/>
  <c r="Q22" i="1"/>
  <c r="Q23" i="1"/>
  <c r="Q24" i="1"/>
  <c r="E25" i="1"/>
  <c r="F25" i="1"/>
  <c r="Q25" i="1"/>
  <c r="Q26" i="1"/>
  <c r="Q27" i="1"/>
  <c r="Q28" i="1"/>
  <c r="Q29" i="1"/>
  <c r="Q30" i="1"/>
  <c r="Q31" i="1"/>
  <c r="Q32" i="1"/>
  <c r="Q33" i="1"/>
  <c r="Q35" i="1"/>
  <c r="Q36" i="1"/>
  <c r="U12" i="1"/>
  <c r="U10" i="1"/>
  <c r="P25" i="1"/>
  <c r="U15" i="1"/>
  <c r="U8" i="1"/>
  <c r="U16" i="1"/>
  <c r="U14" i="1"/>
  <c r="U17" i="1"/>
  <c r="U13" i="1"/>
  <c r="M12" i="2"/>
  <c r="M13" i="2"/>
  <c r="N13" i="2"/>
  <c r="N12" i="2"/>
  <c r="G172" i="2"/>
  <c r="I172" i="2"/>
  <c r="J172" i="2"/>
  <c r="I189" i="2"/>
  <c r="J189" i="2"/>
  <c r="E34" i="1"/>
  <c r="F34" i="1"/>
  <c r="G34" i="1"/>
  <c r="N34" i="1"/>
  <c r="E30" i="1"/>
  <c r="F30" i="1"/>
  <c r="P30" i="1"/>
  <c r="E33" i="1"/>
  <c r="F33" i="1"/>
  <c r="P33" i="1"/>
  <c r="R33" i="1" s="1"/>
  <c r="E28" i="1"/>
  <c r="F28" i="1"/>
  <c r="P28" i="1"/>
  <c r="E31" i="1"/>
  <c r="F31" i="1"/>
  <c r="P31" i="1"/>
  <c r="R31" i="1" s="1"/>
  <c r="E15" i="1" s="1"/>
  <c r="E26" i="1"/>
  <c r="F26" i="1"/>
  <c r="P26" i="1"/>
  <c r="G28" i="1"/>
  <c r="I28" i="1"/>
  <c r="E35" i="1"/>
  <c r="F35" i="1"/>
  <c r="P35" i="1"/>
  <c r="R35" i="1" s="1"/>
  <c r="E29" i="1"/>
  <c r="F29" i="1"/>
  <c r="P29" i="1"/>
  <c r="E32" i="1"/>
  <c r="F32" i="1"/>
  <c r="P32" i="1"/>
  <c r="E27" i="1"/>
  <c r="F27" i="1"/>
  <c r="P27" i="1"/>
  <c r="E36" i="1"/>
  <c r="F36" i="1"/>
  <c r="P36" i="1"/>
  <c r="G22" i="1"/>
  <c r="H22" i="1"/>
  <c r="U11" i="1"/>
  <c r="U7" i="1"/>
  <c r="E22" i="1"/>
  <c r="U6" i="1"/>
  <c r="L13" i="2"/>
  <c r="F174" i="2"/>
  <c r="H174" i="2"/>
  <c r="I174" i="2"/>
  <c r="J174" i="2"/>
  <c r="H214" i="2"/>
  <c r="G214" i="2"/>
  <c r="H233" i="2"/>
  <c r="G233" i="2"/>
  <c r="U4" i="1"/>
  <c r="I169" i="2"/>
  <c r="J169" i="2"/>
  <c r="I175" i="2"/>
  <c r="J175" i="2"/>
  <c r="H177" i="2"/>
  <c r="G177" i="2"/>
  <c r="H181" i="2"/>
  <c r="G181" i="2"/>
  <c r="G25" i="1"/>
  <c r="I25" i="1"/>
  <c r="E23" i="1"/>
  <c r="F23" i="1"/>
  <c r="P23" i="1"/>
  <c r="U18" i="1"/>
  <c r="U9" i="1"/>
  <c r="O13" i="2"/>
  <c r="H185" i="2"/>
  <c r="G185" i="2"/>
  <c r="E24" i="1"/>
  <c r="F24" i="1"/>
  <c r="K13" i="2"/>
  <c r="H171" i="2"/>
  <c r="I177" i="2"/>
  <c r="J177" i="2"/>
  <c r="I181" i="2"/>
  <c r="J181" i="2"/>
  <c r="I185" i="2"/>
  <c r="J185" i="2"/>
  <c r="H221" i="2"/>
  <c r="G221" i="2"/>
  <c r="H226" i="2"/>
  <c r="G226" i="2"/>
  <c r="F170" i="2"/>
  <c r="H170" i="2"/>
  <c r="G170" i="2"/>
  <c r="F182" i="2"/>
  <c r="H182" i="2"/>
  <c r="F186" i="2"/>
  <c r="H186" i="2"/>
  <c r="G186" i="2"/>
  <c r="H210" i="2"/>
  <c r="G210" i="2"/>
  <c r="H217" i="2"/>
  <c r="G217" i="2"/>
  <c r="G241" i="2"/>
  <c r="F178" i="2"/>
  <c r="H178" i="2"/>
  <c r="G178" i="2"/>
  <c r="I193" i="2"/>
  <c r="J193" i="2"/>
  <c r="I201" i="2"/>
  <c r="J201" i="2"/>
  <c r="H213" i="2"/>
  <c r="H224" i="2"/>
  <c r="H244" i="2"/>
  <c r="G244" i="2"/>
  <c r="F253" i="2"/>
  <c r="H253" i="2"/>
  <c r="I253" i="2"/>
  <c r="J253" i="2"/>
  <c r="F269" i="2"/>
  <c r="H269" i="2"/>
  <c r="G269" i="2"/>
  <c r="I269" i="2"/>
  <c r="J269" i="2"/>
  <c r="I237" i="2"/>
  <c r="J237" i="2"/>
  <c r="G194" i="2"/>
  <c r="G202" i="2"/>
  <c r="I210" i="2"/>
  <c r="J210" i="2"/>
  <c r="F211" i="2"/>
  <c r="H211" i="2"/>
  <c r="G211" i="2"/>
  <c r="I217" i="2"/>
  <c r="J217" i="2"/>
  <c r="G218" i="2"/>
  <c r="G225" i="2"/>
  <c r="G238" i="2"/>
  <c r="F241" i="2"/>
  <c r="H241" i="2"/>
  <c r="H248" i="2"/>
  <c r="G248" i="2"/>
  <c r="I214" i="2"/>
  <c r="J214" i="2"/>
  <c r="F215" i="2"/>
  <c r="H215" i="2"/>
  <c r="G215" i="2"/>
  <c r="I221" i="2"/>
  <c r="J221" i="2"/>
  <c r="G222" i="2"/>
  <c r="G229" i="2"/>
  <c r="F230" i="2"/>
  <c r="G237" i="2"/>
  <c r="H252" i="2"/>
  <c r="G252" i="2"/>
  <c r="I258" i="2"/>
  <c r="J258" i="2"/>
  <c r="H268" i="2"/>
  <c r="G268" i="2"/>
  <c r="G180" i="2"/>
  <c r="G188" i="2"/>
  <c r="G196" i="2"/>
  <c r="F219" i="2"/>
  <c r="H219" i="2"/>
  <c r="G219" i="2"/>
  <c r="I246" i="2"/>
  <c r="J246" i="2"/>
  <c r="I256" i="2"/>
  <c r="J256" i="2"/>
  <c r="H266" i="2"/>
  <c r="G266" i="2"/>
  <c r="I272" i="2"/>
  <c r="J272" i="2"/>
  <c r="F223" i="2"/>
  <c r="H223" i="2"/>
  <c r="G223" i="2"/>
  <c r="I250" i="2"/>
  <c r="J250" i="2"/>
  <c r="G190" i="2"/>
  <c r="G198" i="2"/>
  <c r="G206" i="2"/>
  <c r="I219" i="2"/>
  <c r="J219" i="2"/>
  <c r="G220" i="2"/>
  <c r="I226" i="2"/>
  <c r="J226" i="2"/>
  <c r="F227" i="2"/>
  <c r="H227" i="2"/>
  <c r="G227" i="2"/>
  <c r="G234" i="2"/>
  <c r="I223" i="2"/>
  <c r="J223" i="2"/>
  <c r="F231" i="2"/>
  <c r="H231" i="2"/>
  <c r="G231" i="2"/>
  <c r="F235" i="2"/>
  <c r="H235" i="2"/>
  <c r="G235" i="2"/>
  <c r="F239" i="2"/>
  <c r="H239" i="2"/>
  <c r="I243" i="2"/>
  <c r="J243" i="2"/>
  <c r="I247" i="2"/>
  <c r="J247" i="2"/>
  <c r="F247" i="2"/>
  <c r="H251" i="2"/>
  <c r="G251" i="2"/>
  <c r="F255" i="2"/>
  <c r="H255" i="2"/>
  <c r="I255" i="2"/>
  <c r="J255" i="2"/>
  <c r="F245" i="2"/>
  <c r="H245" i="2"/>
  <c r="G245" i="2"/>
  <c r="F263" i="2"/>
  <c r="H263" i="2"/>
  <c r="G263" i="2"/>
  <c r="I266" i="2"/>
  <c r="J266" i="2"/>
  <c r="F279" i="2"/>
  <c r="H279" i="2"/>
  <c r="G279" i="2"/>
  <c r="I282" i="2"/>
  <c r="J282" i="2"/>
  <c r="G284" i="2"/>
  <c r="F295" i="2"/>
  <c r="H295" i="2"/>
  <c r="G295" i="2"/>
  <c r="D12" i="2"/>
  <c r="D13" i="2"/>
  <c r="G242" i="2"/>
  <c r="I248" i="2"/>
  <c r="J248" i="2"/>
  <c r="F249" i="2"/>
  <c r="H249" i="2"/>
  <c r="F261" i="2"/>
  <c r="H261" i="2"/>
  <c r="G261" i="2"/>
  <c r="I264" i="2"/>
  <c r="J264" i="2"/>
  <c r="F277" i="2"/>
  <c r="H277" i="2"/>
  <c r="G277" i="2"/>
  <c r="I280" i="2"/>
  <c r="J280" i="2"/>
  <c r="G282" i="2"/>
  <c r="F293" i="2"/>
  <c r="H293" i="2"/>
  <c r="I296" i="2"/>
  <c r="J296" i="2"/>
  <c r="I245" i="2"/>
  <c r="J245" i="2"/>
  <c r="G246" i="2"/>
  <c r="F259" i="2"/>
  <c r="H259" i="2"/>
  <c r="G259" i="2"/>
  <c r="I262" i="2"/>
  <c r="J262" i="2"/>
  <c r="G264" i="2"/>
  <c r="F275" i="2"/>
  <c r="H275" i="2"/>
  <c r="G275" i="2"/>
  <c r="I278" i="2"/>
  <c r="J278" i="2"/>
  <c r="G280" i="2"/>
  <c r="F291" i="2"/>
  <c r="H291" i="2"/>
  <c r="I294" i="2"/>
  <c r="J294" i="2"/>
  <c r="G296" i="2"/>
  <c r="I249" i="2"/>
  <c r="J249" i="2"/>
  <c r="F257" i="2"/>
  <c r="H257" i="2"/>
  <c r="G257" i="2"/>
  <c r="I260" i="2"/>
  <c r="J260" i="2"/>
  <c r="G262" i="2"/>
  <c r="F273" i="2"/>
  <c r="H273" i="2"/>
  <c r="G273" i="2"/>
  <c r="I276" i="2"/>
  <c r="J276" i="2"/>
  <c r="G278" i="2"/>
  <c r="F289" i="2"/>
  <c r="H289" i="2"/>
  <c r="I292" i="2"/>
  <c r="J292" i="2"/>
  <c r="G294" i="2"/>
  <c r="F271" i="2"/>
  <c r="H271" i="2"/>
  <c r="I274" i="2"/>
  <c r="J274" i="2"/>
  <c r="F287" i="2"/>
  <c r="H287" i="2"/>
  <c r="G287" i="2"/>
  <c r="I290" i="2"/>
  <c r="J290" i="2"/>
  <c r="F285" i="2"/>
  <c r="H285" i="2"/>
  <c r="I288" i="2"/>
  <c r="J288" i="2"/>
  <c r="I254" i="2"/>
  <c r="J254" i="2"/>
  <c r="F267" i="2"/>
  <c r="H267" i="2"/>
  <c r="G267" i="2"/>
  <c r="I270" i="2"/>
  <c r="J270" i="2"/>
  <c r="F283" i="2"/>
  <c r="H283" i="2"/>
  <c r="G283" i="2"/>
  <c r="I286" i="2"/>
  <c r="J286" i="2"/>
  <c r="I252" i="2"/>
  <c r="J252" i="2"/>
  <c r="F265" i="2"/>
  <c r="H265" i="2"/>
  <c r="G265" i="2"/>
  <c r="I268" i="2"/>
  <c r="J268" i="2"/>
  <c r="F281" i="2"/>
  <c r="H281" i="2"/>
  <c r="I284" i="2"/>
  <c r="J284" i="2"/>
  <c r="F297" i="2"/>
  <c r="H297" i="2"/>
  <c r="G297" i="2"/>
  <c r="G165" i="2"/>
  <c r="G157" i="2"/>
  <c r="G149" i="2"/>
  <c r="G101" i="2"/>
  <c r="H151" i="2"/>
  <c r="G129" i="2"/>
  <c r="H129" i="2"/>
  <c r="H123" i="2"/>
  <c r="G123" i="2"/>
  <c r="G97" i="2"/>
  <c r="H97" i="2"/>
  <c r="H91" i="2"/>
  <c r="G91" i="2"/>
  <c r="G65" i="2"/>
  <c r="H65" i="2"/>
  <c r="H59" i="2"/>
  <c r="G59" i="2"/>
  <c r="H122" i="2"/>
  <c r="G122" i="2"/>
  <c r="H90" i="2"/>
  <c r="G90" i="2"/>
  <c r="H77" i="2"/>
  <c r="G77" i="2"/>
  <c r="H58" i="2"/>
  <c r="G58" i="2"/>
  <c r="H45" i="2"/>
  <c r="G45" i="2"/>
  <c r="I13" i="2"/>
  <c r="G135" i="2"/>
  <c r="G12" i="2"/>
  <c r="G13" i="2"/>
  <c r="H147" i="2"/>
  <c r="G147" i="2"/>
  <c r="G121" i="2"/>
  <c r="H121" i="2"/>
  <c r="H115" i="2"/>
  <c r="G115" i="2"/>
  <c r="G89" i="2"/>
  <c r="H89" i="2"/>
  <c r="H83" i="2"/>
  <c r="G83" i="2"/>
  <c r="G57" i="2"/>
  <c r="H57" i="2"/>
  <c r="G51" i="2"/>
  <c r="G162" i="2"/>
  <c r="G154" i="2"/>
  <c r="G109" i="2"/>
  <c r="H146" i="2"/>
  <c r="G146" i="2"/>
  <c r="H114" i="2"/>
  <c r="G114" i="2"/>
  <c r="H82" i="2"/>
  <c r="G82" i="2"/>
  <c r="H69" i="2"/>
  <c r="G69" i="2"/>
  <c r="H28" i="2"/>
  <c r="G143" i="2"/>
  <c r="G133" i="2"/>
  <c r="G119" i="2"/>
  <c r="H167" i="2"/>
  <c r="H139" i="2"/>
  <c r="G139" i="2"/>
  <c r="G113" i="2"/>
  <c r="H113" i="2"/>
  <c r="H107" i="2"/>
  <c r="G107" i="2"/>
  <c r="G81" i="2"/>
  <c r="H81" i="2"/>
  <c r="H75" i="2"/>
  <c r="G75" i="2"/>
  <c r="G49" i="2"/>
  <c r="H43" i="2"/>
  <c r="H138" i="2"/>
  <c r="G138" i="2"/>
  <c r="H106" i="2"/>
  <c r="G106" i="2"/>
  <c r="H93" i="2"/>
  <c r="G93" i="2"/>
  <c r="H74" i="2"/>
  <c r="G74" i="2"/>
  <c r="H61" i="2"/>
  <c r="G61" i="2"/>
  <c r="H42" i="2"/>
  <c r="H32" i="2"/>
  <c r="J13" i="2"/>
  <c r="G159" i="2"/>
  <c r="G141" i="2"/>
  <c r="G117" i="2"/>
  <c r="G103" i="2"/>
  <c r="H12" i="2"/>
  <c r="H13" i="2"/>
  <c r="H131" i="2"/>
  <c r="G131" i="2"/>
  <c r="G105" i="2"/>
  <c r="H105" i="2"/>
  <c r="H99" i="2"/>
  <c r="G99" i="2"/>
  <c r="G73" i="2"/>
  <c r="H73" i="2"/>
  <c r="H67" i="2"/>
  <c r="G67" i="2"/>
  <c r="G41" i="2"/>
  <c r="H41" i="2"/>
  <c r="G35" i="2"/>
  <c r="E13" i="2"/>
  <c r="E12" i="2"/>
  <c r="H130" i="2"/>
  <c r="G130" i="2"/>
  <c r="H98" i="2"/>
  <c r="G98" i="2"/>
  <c r="H85" i="2"/>
  <c r="G85" i="2"/>
  <c r="H66" i="2"/>
  <c r="G66" i="2"/>
  <c r="H53" i="2"/>
  <c r="G53" i="2"/>
  <c r="F13" i="2"/>
  <c r="F12" i="2"/>
  <c r="P34" i="1"/>
  <c r="G31" i="2"/>
  <c r="G29" i="2"/>
  <c r="I27" i="2"/>
  <c r="J27" i="2"/>
  <c r="G30" i="1"/>
  <c r="I30" i="1"/>
  <c r="G29" i="1"/>
  <c r="I29" i="1"/>
  <c r="G23" i="1"/>
  <c r="I23" i="1"/>
  <c r="G26" i="1"/>
  <c r="I26" i="1"/>
  <c r="R34" i="1"/>
  <c r="H247" i="2"/>
  <c r="G247" i="2"/>
  <c r="R30" i="1"/>
  <c r="R25" i="1"/>
  <c r="G281" i="2"/>
  <c r="R23" i="1"/>
  <c r="G31" i="1"/>
  <c r="I31" i="1"/>
  <c r="R28" i="1"/>
  <c r="G24" i="1"/>
  <c r="I24" i="1"/>
  <c r="P24" i="1"/>
  <c r="R24" i="1" s="1"/>
  <c r="R29" i="1"/>
  <c r="G289" i="2"/>
  <c r="G291" i="2"/>
  <c r="G293" i="2"/>
  <c r="G255" i="2"/>
  <c r="G239" i="2"/>
  <c r="G253" i="2"/>
  <c r="G174" i="2"/>
  <c r="G36" i="1"/>
  <c r="K36" i="1"/>
  <c r="H230" i="2"/>
  <c r="G230" i="2"/>
  <c r="R26" i="1"/>
  <c r="G27" i="1"/>
  <c r="G285" i="2"/>
  <c r="G271" i="2"/>
  <c r="G249" i="2"/>
  <c r="G182" i="2"/>
  <c r="G35" i="1"/>
  <c r="N35" i="1"/>
  <c r="G33" i="1"/>
  <c r="J33" i="1"/>
  <c r="G32" i="1"/>
  <c r="J32" i="1"/>
  <c r="I27" i="1"/>
  <c r="R27" i="1"/>
  <c r="R32" i="1"/>
  <c r="R36" i="1"/>
  <c r="C13" i="1"/>
  <c r="C12" i="1"/>
  <c r="F18" i="2"/>
  <c r="E18" i="2"/>
  <c r="D18" i="2"/>
  <c r="M6" i="2" l="1"/>
  <c r="O28" i="1"/>
  <c r="O36" i="1"/>
  <c r="O35" i="1"/>
  <c r="C16" i="1"/>
  <c r="O30" i="1"/>
  <c r="O32" i="1"/>
  <c r="O27" i="1"/>
  <c r="O34" i="1"/>
  <c r="O33" i="1"/>
  <c r="O31" i="1"/>
  <c r="O29" i="1"/>
  <c r="O26" i="1"/>
  <c r="C17" i="1"/>
  <c r="D19" i="1" s="1"/>
  <c r="I30" i="2"/>
  <c r="G34" i="2"/>
  <c r="H34" i="2"/>
  <c r="H26" i="2"/>
  <c r="G26" i="2"/>
  <c r="H40" i="2"/>
  <c r="G40" i="2"/>
  <c r="H50" i="2"/>
  <c r="G50" i="2"/>
  <c r="H27" i="2"/>
  <c r="G27" i="2"/>
  <c r="G30" i="2"/>
  <c r="I39" i="2"/>
  <c r="J39" i="2" s="1"/>
  <c r="F39" i="2"/>
  <c r="H39" i="2" s="1"/>
  <c r="H25" i="2"/>
  <c r="G25" i="2"/>
  <c r="H21" i="2"/>
  <c r="G21" i="2"/>
  <c r="G38" i="2"/>
  <c r="H38" i="2"/>
  <c r="H24" i="2"/>
  <c r="G24" i="2"/>
  <c r="F47" i="2"/>
  <c r="I47" i="2"/>
  <c r="J47" i="2" s="1"/>
  <c r="H37" i="2"/>
  <c r="G37" i="2"/>
  <c r="H46" i="2"/>
  <c r="G46" i="2"/>
  <c r="I23" i="2"/>
  <c r="J23" i="2" s="1"/>
  <c r="F23" i="2"/>
  <c r="H23" i="2" s="1"/>
  <c r="G23" i="2"/>
  <c r="I18" i="2"/>
  <c r="H18" i="2"/>
  <c r="G18" i="2"/>
  <c r="M5" i="2" l="1"/>
  <c r="M3" i="2"/>
  <c r="M4" i="2"/>
  <c r="M2" i="2"/>
  <c r="M1" i="2"/>
  <c r="H47" i="2"/>
  <c r="G47" i="2"/>
  <c r="C19" i="1"/>
  <c r="E17" i="1"/>
  <c r="E18" i="1" s="1"/>
  <c r="J30" i="2"/>
  <c r="G39" i="2"/>
  <c r="J18" i="2"/>
  <c r="N293" i="2" l="1"/>
  <c r="N275" i="2"/>
  <c r="N273" i="2"/>
  <c r="N255" i="2"/>
  <c r="N262" i="2"/>
  <c r="N282" i="2"/>
  <c r="N254" i="2"/>
  <c r="N256" i="2"/>
  <c r="N205" i="2"/>
  <c r="N208" i="2"/>
  <c r="N203" i="2"/>
  <c r="N182" i="2"/>
  <c r="N201" i="2"/>
  <c r="N227" i="2"/>
  <c r="N230" i="2"/>
  <c r="N202" i="2"/>
  <c r="N129" i="2"/>
  <c r="N173" i="2"/>
  <c r="N121" i="2"/>
  <c r="N124" i="2"/>
  <c r="N82" i="2"/>
  <c r="N158" i="2"/>
  <c r="N79" i="2"/>
  <c r="N154" i="2"/>
  <c r="N76" i="2"/>
  <c r="N165" i="2"/>
  <c r="N73" i="2"/>
  <c r="N146" i="2"/>
  <c r="N70" i="2"/>
  <c r="N135" i="2"/>
  <c r="N59" i="2"/>
  <c r="N24" i="2"/>
  <c r="N72" i="2"/>
  <c r="N117" i="2"/>
  <c r="N53" i="2"/>
  <c r="N285" i="2"/>
  <c r="N267" i="2"/>
  <c r="N265" i="2"/>
  <c r="N247" i="2"/>
  <c r="N242" i="2"/>
  <c r="N284" i="2"/>
  <c r="N244" i="2"/>
  <c r="N236" i="2"/>
  <c r="N197" i="2"/>
  <c r="N200" i="2"/>
  <c r="N195" i="2"/>
  <c r="N174" i="2"/>
  <c r="N193" i="2"/>
  <c r="N216" i="2"/>
  <c r="N223" i="2"/>
  <c r="N194" i="2"/>
  <c r="N120" i="2"/>
  <c r="N164" i="2"/>
  <c r="N183" i="2"/>
  <c r="N155" i="2"/>
  <c r="N74" i="2"/>
  <c r="N151" i="2"/>
  <c r="N71" i="2"/>
  <c r="N147" i="2"/>
  <c r="N68" i="2"/>
  <c r="N150" i="2"/>
  <c r="N65" i="2"/>
  <c r="N139" i="2"/>
  <c r="N62" i="2"/>
  <c r="N115" i="2"/>
  <c r="N51" i="2"/>
  <c r="N138" i="2"/>
  <c r="N64" i="2"/>
  <c r="N109" i="2"/>
  <c r="N45" i="2"/>
  <c r="N277" i="2"/>
  <c r="N259" i="2"/>
  <c r="N257" i="2"/>
  <c r="N292" i="2"/>
  <c r="N237" i="2"/>
  <c r="N268" i="2"/>
  <c r="N241" i="2"/>
  <c r="N290" i="2"/>
  <c r="N189" i="2"/>
  <c r="N192" i="2"/>
  <c r="N245" i="2"/>
  <c r="N266" i="2"/>
  <c r="N185" i="2"/>
  <c r="N209" i="2"/>
  <c r="N212" i="2"/>
  <c r="N186" i="2"/>
  <c r="N157" i="2"/>
  <c r="N162" i="2"/>
  <c r="N187" i="2"/>
  <c r="N130" i="2"/>
  <c r="N66" i="2"/>
  <c r="N126" i="2"/>
  <c r="N63" i="2"/>
  <c r="N122" i="2"/>
  <c r="N60" i="2"/>
  <c r="N143" i="2"/>
  <c r="N57" i="2"/>
  <c r="N118" i="2"/>
  <c r="N54" i="2"/>
  <c r="N107" i="2"/>
  <c r="N49" i="2"/>
  <c r="N131" i="2"/>
  <c r="N56" i="2"/>
  <c r="N269" i="2"/>
  <c r="N251" i="2"/>
  <c r="N295" i="2"/>
  <c r="N276" i="2"/>
  <c r="N229" i="2"/>
  <c r="N252" i="2"/>
  <c r="N233" i="2"/>
  <c r="N274" i="2"/>
  <c r="N181" i="2"/>
  <c r="N184" i="2"/>
  <c r="N224" i="2"/>
  <c r="N264" i="2"/>
  <c r="N177" i="2"/>
  <c r="N204" i="2"/>
  <c r="N207" i="2"/>
  <c r="N178" i="2"/>
  <c r="N148" i="2"/>
  <c r="N160" i="2"/>
  <c r="N171" i="2"/>
  <c r="N123" i="2"/>
  <c r="N58" i="2"/>
  <c r="N119" i="2"/>
  <c r="N55" i="2"/>
  <c r="N116" i="2"/>
  <c r="N52" i="2"/>
  <c r="N113" i="2"/>
  <c r="N46" i="2"/>
  <c r="N110" i="2"/>
  <c r="N44" i="2"/>
  <c r="N99" i="2"/>
  <c r="N42" i="2"/>
  <c r="N112" i="2"/>
  <c r="N47" i="2"/>
  <c r="N93" i="2"/>
  <c r="N261" i="2"/>
  <c r="N243" i="2"/>
  <c r="N287" i="2"/>
  <c r="N260" i="2"/>
  <c r="N221" i="2"/>
  <c r="N248" i="2"/>
  <c r="N225" i="2"/>
  <c r="N258" i="2"/>
  <c r="N249" i="2"/>
  <c r="N176" i="2"/>
  <c r="N210" i="2"/>
  <c r="N240" i="2"/>
  <c r="N169" i="2"/>
  <c r="N196" i="2"/>
  <c r="N199" i="2"/>
  <c r="N161" i="2"/>
  <c r="N141" i="2"/>
  <c r="N153" i="2"/>
  <c r="N156" i="2"/>
  <c r="N114" i="2"/>
  <c r="N43" i="2"/>
  <c r="N111" i="2"/>
  <c r="N50" i="2"/>
  <c r="N108" i="2"/>
  <c r="N48" i="2"/>
  <c r="N105" i="2"/>
  <c r="N37" i="2"/>
  <c r="N102" i="2"/>
  <c r="N35" i="2"/>
  <c r="N91" i="2"/>
  <c r="N33" i="2"/>
  <c r="N104" i="2"/>
  <c r="N175" i="2"/>
  <c r="N85" i="2"/>
  <c r="N22" i="2"/>
  <c r="N291" i="2"/>
  <c r="N289" i="2"/>
  <c r="N271" i="2"/>
  <c r="N294" i="2"/>
  <c r="N296" i="2"/>
  <c r="N286" i="2"/>
  <c r="N288" i="2"/>
  <c r="N222" i="2"/>
  <c r="N218" i="2"/>
  <c r="N228" i="2"/>
  <c r="N198" i="2"/>
  <c r="N231" i="2"/>
  <c r="N163" i="2"/>
  <c r="N180" i="2"/>
  <c r="N226" i="2"/>
  <c r="N145" i="2"/>
  <c r="N125" i="2"/>
  <c r="N137" i="2"/>
  <c r="N140" i="2"/>
  <c r="N98" i="2"/>
  <c r="N27" i="2"/>
  <c r="N95" i="2"/>
  <c r="N34" i="2"/>
  <c r="N92" i="2"/>
  <c r="N32" i="2"/>
  <c r="N89" i="2"/>
  <c r="N21" i="2"/>
  <c r="N86" i="2"/>
  <c r="N168" i="2"/>
  <c r="N75" i="2"/>
  <c r="N40" i="2"/>
  <c r="N88" i="2"/>
  <c r="N134" i="2"/>
  <c r="N69" i="2"/>
  <c r="N253" i="2"/>
  <c r="N213" i="2"/>
  <c r="N232" i="2"/>
  <c r="N167" i="2"/>
  <c r="N132" i="2"/>
  <c r="N36" i="2"/>
  <c r="N39" i="2"/>
  <c r="N28" i="2"/>
  <c r="N159" i="2"/>
  <c r="N283" i="2"/>
  <c r="N280" i="2"/>
  <c r="N211" i="2"/>
  <c r="N234" i="2"/>
  <c r="N179" i="2"/>
  <c r="N166" i="2"/>
  <c r="N23" i="2"/>
  <c r="N142" i="2"/>
  <c r="N127" i="2"/>
  <c r="N297" i="2"/>
  <c r="N238" i="2"/>
  <c r="N239" i="2"/>
  <c r="N188" i="2"/>
  <c r="N144" i="2"/>
  <c r="N103" i="2"/>
  <c r="N97" i="2"/>
  <c r="N83" i="2"/>
  <c r="N101" i="2"/>
  <c r="N281" i="2"/>
  <c r="N270" i="2"/>
  <c r="N214" i="2"/>
  <c r="N172" i="2"/>
  <c r="N128" i="2"/>
  <c r="N87" i="2"/>
  <c r="N81" i="2"/>
  <c r="N67" i="2"/>
  <c r="N77" i="2"/>
  <c r="N279" i="2"/>
  <c r="N217" i="2"/>
  <c r="N206" i="2"/>
  <c r="N191" i="2"/>
  <c r="N149" i="2"/>
  <c r="N41" i="2"/>
  <c r="N30" i="2"/>
  <c r="N26" i="2"/>
  <c r="N61" i="2"/>
  <c r="N246" i="2"/>
  <c r="N250" i="2"/>
  <c r="N235" i="2"/>
  <c r="N152" i="2"/>
  <c r="N106" i="2"/>
  <c r="N100" i="2"/>
  <c r="N94" i="2"/>
  <c r="N96" i="2"/>
  <c r="N29" i="2"/>
  <c r="N278" i="2"/>
  <c r="N215" i="2"/>
  <c r="N220" i="2"/>
  <c r="N136" i="2"/>
  <c r="N90" i="2"/>
  <c r="N84" i="2"/>
  <c r="N78" i="2"/>
  <c r="N80" i="2"/>
  <c r="N133" i="2"/>
  <c r="N25" i="2"/>
  <c r="N170" i="2"/>
  <c r="N31" i="2"/>
  <c r="N263" i="2"/>
  <c r="N38" i="2"/>
  <c r="N272" i="2"/>
  <c r="N190" i="2"/>
  <c r="N219" i="2"/>
  <c r="M288" i="2"/>
  <c r="M278" i="2"/>
  <c r="M260" i="2"/>
  <c r="M277" i="2"/>
  <c r="M279" i="2"/>
  <c r="M269" i="2"/>
  <c r="M271" i="2"/>
  <c r="M265" i="2"/>
  <c r="M225" i="2"/>
  <c r="M161" i="2"/>
  <c r="M129" i="2"/>
  <c r="M211" i="2"/>
  <c r="M195" i="2"/>
  <c r="M182" i="2"/>
  <c r="M177" i="2"/>
  <c r="M143" i="2"/>
  <c r="M209" i="2"/>
  <c r="M199" i="2"/>
  <c r="M116" i="2"/>
  <c r="M84" i="2"/>
  <c r="M52" i="2"/>
  <c r="M150" i="2"/>
  <c r="M93" i="2"/>
  <c r="M61" i="2"/>
  <c r="M110" i="2"/>
  <c r="M78" i="2"/>
  <c r="M46" i="2"/>
  <c r="M280" i="2"/>
  <c r="M270" i="2"/>
  <c r="M252" i="2"/>
  <c r="M261" i="2"/>
  <c r="M297" i="2"/>
  <c r="M253" i="2"/>
  <c r="M255" i="2"/>
  <c r="M263" i="2"/>
  <c r="M215" i="2"/>
  <c r="M157" i="2"/>
  <c r="M125" i="2"/>
  <c r="M208" i="2"/>
  <c r="M187" i="2"/>
  <c r="M174" i="2"/>
  <c r="M169" i="2"/>
  <c r="M139" i="2"/>
  <c r="M204" i="2"/>
  <c r="M191" i="2"/>
  <c r="M112" i="2"/>
  <c r="M80" i="2"/>
  <c r="M48" i="2"/>
  <c r="M134" i="2"/>
  <c r="M89" i="2"/>
  <c r="M57" i="2"/>
  <c r="M106" i="2"/>
  <c r="M290" i="2"/>
  <c r="M272" i="2"/>
  <c r="M262" i="2"/>
  <c r="M244" i="2"/>
  <c r="M246" i="2"/>
  <c r="M281" i="2"/>
  <c r="M251" i="2"/>
  <c r="M247" i="2"/>
  <c r="M229" i="2"/>
  <c r="M205" i="2"/>
  <c r="M153" i="2"/>
  <c r="M121" i="2"/>
  <c r="M200" i="2"/>
  <c r="M179" i="2"/>
  <c r="M240" i="2"/>
  <c r="M167" i="2"/>
  <c r="M135" i="2"/>
  <c r="M196" i="2"/>
  <c r="M183" i="2"/>
  <c r="M108" i="2"/>
  <c r="M76" i="2"/>
  <c r="M44" i="2"/>
  <c r="M274" i="2"/>
  <c r="M256" i="2"/>
  <c r="M292" i="2"/>
  <c r="M275" i="2"/>
  <c r="M226" i="2"/>
  <c r="M267" i="2"/>
  <c r="M230" i="2"/>
  <c r="M289" i="2"/>
  <c r="M202" i="2"/>
  <c r="M189" i="2"/>
  <c r="M258" i="2"/>
  <c r="M294" i="2"/>
  <c r="M276" i="2"/>
  <c r="M250" i="2"/>
  <c r="M210" i="2"/>
  <c r="M235" i="2"/>
  <c r="M214" i="2"/>
  <c r="M257" i="2"/>
  <c r="M186" i="2"/>
  <c r="M173" i="2"/>
  <c r="M137" i="2"/>
  <c r="M232" i="2"/>
  <c r="M217" i="2"/>
  <c r="M198" i="2"/>
  <c r="M193" i="2"/>
  <c r="M151" i="2"/>
  <c r="M227" i="2"/>
  <c r="M212" i="2"/>
  <c r="M138" i="2"/>
  <c r="M92" i="2"/>
  <c r="M60" i="2"/>
  <c r="M28" i="2"/>
  <c r="M264" i="2"/>
  <c r="M293" i="2"/>
  <c r="M222" i="2"/>
  <c r="M197" i="2"/>
  <c r="M237" i="2"/>
  <c r="M213" i="2"/>
  <c r="M159" i="2"/>
  <c r="M233" i="2"/>
  <c r="M100" i="2"/>
  <c r="M36" i="2"/>
  <c r="M97" i="2"/>
  <c r="M172" i="2"/>
  <c r="M90" i="2"/>
  <c r="M54" i="2"/>
  <c r="M184" i="2"/>
  <c r="M115" i="2"/>
  <c r="M83" i="2"/>
  <c r="M51" i="2"/>
  <c r="M25" i="2"/>
  <c r="M21" i="2"/>
  <c r="M124" i="2"/>
  <c r="M248" i="2"/>
  <c r="M234" i="2"/>
  <c r="M287" i="2"/>
  <c r="M181" i="2"/>
  <c r="M236" i="2"/>
  <c r="M206" i="2"/>
  <c r="M155" i="2"/>
  <c r="M223" i="2"/>
  <c r="M96" i="2"/>
  <c r="M32" i="2"/>
  <c r="M85" i="2"/>
  <c r="M146" i="2"/>
  <c r="M86" i="2"/>
  <c r="M50" i="2"/>
  <c r="M176" i="2"/>
  <c r="M111" i="2"/>
  <c r="M79" i="2"/>
  <c r="M148" i="2"/>
  <c r="M140" i="2"/>
  <c r="M188" i="2"/>
  <c r="M49" i="2"/>
  <c r="M286" i="2"/>
  <c r="M218" i="2"/>
  <c r="M241" i="2"/>
  <c r="M165" i="2"/>
  <c r="M221" i="2"/>
  <c r="M190" i="2"/>
  <c r="M147" i="2"/>
  <c r="M207" i="2"/>
  <c r="M88" i="2"/>
  <c r="M24" i="2"/>
  <c r="M81" i="2"/>
  <c r="M130" i="2"/>
  <c r="M82" i="2"/>
  <c r="M42" i="2"/>
  <c r="M168" i="2"/>
  <c r="M107" i="2"/>
  <c r="M75" i="2"/>
  <c r="M45" i="2"/>
  <c r="M41" i="2"/>
  <c r="M180" i="2"/>
  <c r="M33" i="2"/>
  <c r="M254" i="2"/>
  <c r="M295" i="2"/>
  <c r="M273" i="2"/>
  <c r="M149" i="2"/>
  <c r="M192" i="2"/>
  <c r="M231" i="2"/>
  <c r="M131" i="2"/>
  <c r="M175" i="2"/>
  <c r="M72" i="2"/>
  <c r="M117" i="2"/>
  <c r="M77" i="2"/>
  <c r="M118" i="2"/>
  <c r="M74" i="2"/>
  <c r="M38" i="2"/>
  <c r="M166" i="2"/>
  <c r="M103" i="2"/>
  <c r="M71" i="2"/>
  <c r="M29" i="2"/>
  <c r="M136" i="2"/>
  <c r="M164" i="2"/>
  <c r="M171" i="2"/>
  <c r="M7" i="2"/>
  <c r="E5" i="2" s="1"/>
  <c r="M284" i="2"/>
  <c r="M283" i="2"/>
  <c r="M243" i="2"/>
  <c r="M145" i="2"/>
  <c r="M239" i="2"/>
  <c r="M220" i="2"/>
  <c r="M127" i="2"/>
  <c r="M170" i="2"/>
  <c r="M68" i="2"/>
  <c r="M113" i="2"/>
  <c r="M73" i="2"/>
  <c r="M114" i="2"/>
  <c r="M70" i="2"/>
  <c r="M34" i="2"/>
  <c r="M158" i="2"/>
  <c r="M99" i="2"/>
  <c r="M67" i="2"/>
  <c r="M162" i="2"/>
  <c r="M39" i="2"/>
  <c r="M160" i="2"/>
  <c r="M152" i="2"/>
  <c r="M266" i="2"/>
  <c r="M291" i="2"/>
  <c r="M285" i="2"/>
  <c r="M194" i="2"/>
  <c r="M133" i="2"/>
  <c r="M203" i="2"/>
  <c r="M185" i="2"/>
  <c r="M216" i="2"/>
  <c r="M122" i="2"/>
  <c r="M56" i="2"/>
  <c r="M105" i="2"/>
  <c r="M65" i="2"/>
  <c r="M98" i="2"/>
  <c r="M62" i="2"/>
  <c r="M26" i="2"/>
  <c r="M126" i="2"/>
  <c r="M91" i="2"/>
  <c r="M59" i="2"/>
  <c r="M43" i="2"/>
  <c r="M132" i="2"/>
  <c r="M35" i="2"/>
  <c r="M47" i="2"/>
  <c r="M245" i="2"/>
  <c r="M201" i="2"/>
  <c r="M109" i="2"/>
  <c r="M30" i="2"/>
  <c r="M144" i="2"/>
  <c r="M238" i="2"/>
  <c r="M163" i="2"/>
  <c r="M101" i="2"/>
  <c r="M22" i="2"/>
  <c r="M27" i="2"/>
  <c r="M219" i="2"/>
  <c r="M123" i="2"/>
  <c r="M69" i="2"/>
  <c r="M142" i="2"/>
  <c r="M23" i="2"/>
  <c r="M178" i="2"/>
  <c r="M242" i="2"/>
  <c r="M53" i="2"/>
  <c r="M119" i="2"/>
  <c r="M37" i="2"/>
  <c r="M282" i="2"/>
  <c r="M141" i="2"/>
  <c r="M154" i="2"/>
  <c r="M102" i="2"/>
  <c r="M95" i="2"/>
  <c r="M128" i="2"/>
  <c r="M268" i="2"/>
  <c r="M228" i="2"/>
  <c r="M64" i="2"/>
  <c r="M66" i="2"/>
  <c r="M63" i="2"/>
  <c r="M120" i="2"/>
  <c r="M259" i="2"/>
  <c r="M224" i="2"/>
  <c r="M40" i="2"/>
  <c r="M58" i="2"/>
  <c r="M55" i="2"/>
  <c r="M31" i="2"/>
  <c r="M104" i="2"/>
  <c r="M94" i="2"/>
  <c r="M87" i="2"/>
  <c r="M156" i="2"/>
  <c r="M249" i="2"/>
  <c r="M296" i="2"/>
  <c r="E4" i="2"/>
  <c r="O288" i="2"/>
  <c r="O270" i="2"/>
  <c r="O260" i="2"/>
  <c r="O242" i="2"/>
  <c r="O240" i="2"/>
  <c r="O269" i="2"/>
  <c r="O247" i="2"/>
  <c r="O243" i="2"/>
  <c r="O211" i="2"/>
  <c r="O203" i="2"/>
  <c r="O154" i="2"/>
  <c r="O122" i="2"/>
  <c r="O231" i="2"/>
  <c r="O209" i="2"/>
  <c r="O207" i="2"/>
  <c r="O156" i="2"/>
  <c r="O124" i="2"/>
  <c r="O265" i="2"/>
  <c r="O165" i="2"/>
  <c r="O105" i="2"/>
  <c r="O73" i="2"/>
  <c r="O41" i="2"/>
  <c r="O139" i="2"/>
  <c r="O94" i="2"/>
  <c r="O62" i="2"/>
  <c r="O107" i="2"/>
  <c r="O75" i="2"/>
  <c r="O43" i="2"/>
  <c r="O147" i="2"/>
  <c r="O92" i="2"/>
  <c r="O60" i="2"/>
  <c r="O48" i="2"/>
  <c r="O157" i="2"/>
  <c r="O174" i="2"/>
  <c r="O182" i="2"/>
  <c r="O280" i="2"/>
  <c r="O262" i="2"/>
  <c r="O252" i="2"/>
  <c r="O293" i="2"/>
  <c r="O232" i="2"/>
  <c r="O253" i="2"/>
  <c r="O236" i="2"/>
  <c r="O239" i="2"/>
  <c r="O208" i="2"/>
  <c r="O195" i="2"/>
  <c r="O150" i="2"/>
  <c r="O245" i="2"/>
  <c r="O213" i="2"/>
  <c r="O204" i="2"/>
  <c r="O199" i="2"/>
  <c r="O152" i="2"/>
  <c r="O120" i="2"/>
  <c r="O229" i="2"/>
  <c r="O163" i="2"/>
  <c r="O101" i="2"/>
  <c r="O69" i="2"/>
  <c r="O37" i="2"/>
  <c r="O123" i="2"/>
  <c r="O90" i="2"/>
  <c r="O58" i="2"/>
  <c r="O103" i="2"/>
  <c r="O71" i="2"/>
  <c r="O39" i="2"/>
  <c r="O131" i="2"/>
  <c r="O88" i="2"/>
  <c r="O56" i="2"/>
  <c r="O32" i="2"/>
  <c r="O125" i="2"/>
  <c r="O149" i="2"/>
  <c r="O167" i="2"/>
  <c r="O272" i="2"/>
  <c r="O254" i="2"/>
  <c r="O290" i="2"/>
  <c r="O277" i="2"/>
  <c r="O224" i="2"/>
  <c r="O251" i="2"/>
  <c r="O228" i="2"/>
  <c r="O291" i="2"/>
  <c r="O200" i="2"/>
  <c r="O187" i="2"/>
  <c r="O146" i="2"/>
  <c r="O238" i="2"/>
  <c r="O201" i="2"/>
  <c r="O196" i="2"/>
  <c r="O191" i="2"/>
  <c r="O148" i="2"/>
  <c r="O248" i="2"/>
  <c r="O222" i="2"/>
  <c r="O159" i="2"/>
  <c r="O97" i="2"/>
  <c r="O65" i="2"/>
  <c r="O33" i="2"/>
  <c r="O118" i="2"/>
  <c r="O86" i="2"/>
  <c r="O54" i="2"/>
  <c r="O99" i="2"/>
  <c r="O67" i="2"/>
  <c r="O35" i="2"/>
  <c r="O116" i="2"/>
  <c r="O84" i="2"/>
  <c r="O52" i="2"/>
  <c r="O173" i="2"/>
  <c r="O44" i="2"/>
  <c r="O40" i="2"/>
  <c r="O141" i="2"/>
  <c r="O264" i="2"/>
  <c r="O246" i="2"/>
  <c r="O282" i="2"/>
  <c r="O261" i="2"/>
  <c r="O216" i="2"/>
  <c r="O244" i="2"/>
  <c r="O220" i="2"/>
  <c r="O275" i="2"/>
  <c r="O192" i="2"/>
  <c r="O179" i="2"/>
  <c r="O142" i="2"/>
  <c r="O217" i="2"/>
  <c r="O193" i="2"/>
  <c r="O188" i="2"/>
  <c r="O183" i="2"/>
  <c r="O144" i="2"/>
  <c r="O233" i="2"/>
  <c r="O215" i="2"/>
  <c r="O143" i="2"/>
  <c r="O93" i="2"/>
  <c r="O61" i="2"/>
  <c r="O29" i="2"/>
  <c r="O114" i="2"/>
  <c r="O82" i="2"/>
  <c r="O151" i="2"/>
  <c r="O95" i="2"/>
  <c r="O63" i="2"/>
  <c r="O31" i="2"/>
  <c r="O112" i="2"/>
  <c r="O80" i="2"/>
  <c r="O176" i="2"/>
  <c r="O169" i="2"/>
  <c r="O256" i="2"/>
  <c r="O292" i="2"/>
  <c r="O274" i="2"/>
  <c r="O295" i="2"/>
  <c r="O297" i="2"/>
  <c r="O241" i="2"/>
  <c r="O212" i="2"/>
  <c r="O259" i="2"/>
  <c r="O184" i="2"/>
  <c r="O171" i="2"/>
  <c r="O138" i="2"/>
  <c r="O210" i="2"/>
  <c r="O185" i="2"/>
  <c r="O180" i="2"/>
  <c r="O175" i="2"/>
  <c r="O140" i="2"/>
  <c r="O226" i="2"/>
  <c r="O205" i="2"/>
  <c r="O127" i="2"/>
  <c r="O89" i="2"/>
  <c r="O57" i="2"/>
  <c r="O25" i="2"/>
  <c r="O110" i="2"/>
  <c r="O78" i="2"/>
  <c r="O135" i="2"/>
  <c r="O91" i="2"/>
  <c r="O59" i="2"/>
  <c r="O27" i="2"/>
  <c r="O108" i="2"/>
  <c r="O76" i="2"/>
  <c r="O137" i="2"/>
  <c r="O161" i="2"/>
  <c r="O153" i="2"/>
  <c r="O186" i="2"/>
  <c r="O286" i="2"/>
  <c r="O276" i="2"/>
  <c r="O258" i="2"/>
  <c r="O263" i="2"/>
  <c r="O283" i="2"/>
  <c r="O271" i="2"/>
  <c r="O273" i="2"/>
  <c r="O225" i="2"/>
  <c r="O221" i="2"/>
  <c r="O162" i="2"/>
  <c r="O130" i="2"/>
  <c r="O198" i="2"/>
  <c r="O234" i="2"/>
  <c r="O230" i="2"/>
  <c r="O164" i="2"/>
  <c r="O132" i="2"/>
  <c r="O202" i="2"/>
  <c r="O189" i="2"/>
  <c r="O113" i="2"/>
  <c r="O81" i="2"/>
  <c r="O49" i="2"/>
  <c r="O178" i="2"/>
  <c r="O102" i="2"/>
  <c r="O70" i="2"/>
  <c r="O115" i="2"/>
  <c r="O83" i="2"/>
  <c r="O51" i="2"/>
  <c r="O190" i="2"/>
  <c r="O100" i="2"/>
  <c r="O68" i="2"/>
  <c r="O34" i="2"/>
  <c r="O46" i="2"/>
  <c r="O42" i="2"/>
  <c r="O38" i="2"/>
  <c r="O266" i="2"/>
  <c r="O289" i="2"/>
  <c r="O134" i="2"/>
  <c r="O168" i="2"/>
  <c r="O117" i="2"/>
  <c r="O106" i="2"/>
  <c r="O55" i="2"/>
  <c r="O50" i="2"/>
  <c r="O145" i="2"/>
  <c r="O250" i="2"/>
  <c r="O257" i="2"/>
  <c r="O126" i="2"/>
  <c r="O160" i="2"/>
  <c r="O109" i="2"/>
  <c r="O98" i="2"/>
  <c r="O47" i="2"/>
  <c r="O133" i="2"/>
  <c r="O22" i="2"/>
  <c r="O279" i="2"/>
  <c r="O267" i="2"/>
  <c r="O206" i="2"/>
  <c r="O136" i="2"/>
  <c r="O85" i="2"/>
  <c r="O74" i="2"/>
  <c r="O23" i="2"/>
  <c r="O129" i="2"/>
  <c r="O36" i="2"/>
  <c r="O296" i="2"/>
  <c r="O249" i="2"/>
  <c r="O218" i="2"/>
  <c r="O235" i="2"/>
  <c r="O128" i="2"/>
  <c r="O77" i="2"/>
  <c r="O66" i="2"/>
  <c r="O170" i="2"/>
  <c r="O30" i="2"/>
  <c r="O294" i="2"/>
  <c r="O281" i="2"/>
  <c r="O237" i="2"/>
  <c r="O177" i="2"/>
  <c r="O219" i="2"/>
  <c r="O53" i="2"/>
  <c r="O119" i="2"/>
  <c r="O104" i="2"/>
  <c r="O28" i="2"/>
  <c r="O284" i="2"/>
  <c r="O287" i="2"/>
  <c r="O166" i="2"/>
  <c r="O172" i="2"/>
  <c r="O197" i="2"/>
  <c r="O21" i="2"/>
  <c r="O87" i="2"/>
  <c r="O72" i="2"/>
  <c r="O26" i="2"/>
  <c r="O268" i="2"/>
  <c r="O255" i="2"/>
  <c r="O158" i="2"/>
  <c r="O227" i="2"/>
  <c r="O96" i="2"/>
  <c r="O223" i="2"/>
  <c r="O64" i="2"/>
  <c r="O194" i="2"/>
  <c r="O121" i="2"/>
  <c r="O181" i="2"/>
  <c r="O24" i="2"/>
  <c r="O45" i="2"/>
  <c r="O285" i="2"/>
  <c r="O111" i="2"/>
  <c r="O214" i="2"/>
  <c r="O79" i="2"/>
  <c r="O278" i="2"/>
  <c r="O155" i="2"/>
  <c r="E6" i="2"/>
  <c r="E9" i="2" s="1"/>
  <c r="M18" i="2"/>
  <c r="O18" i="2"/>
  <c r="N18" i="2"/>
  <c r="V8" i="2" l="1"/>
  <c r="V2" i="2"/>
  <c r="V13" i="2"/>
  <c r="K295" i="2"/>
  <c r="K285" i="2"/>
  <c r="K267" i="2"/>
  <c r="K282" i="2"/>
  <c r="K284" i="2"/>
  <c r="K258" i="2"/>
  <c r="V16" i="2"/>
  <c r="V3" i="2"/>
  <c r="V21" i="2"/>
  <c r="K287" i="2"/>
  <c r="K277" i="2"/>
  <c r="K259" i="2"/>
  <c r="K266" i="2"/>
  <c r="K286" i="2"/>
  <c r="K246" i="2"/>
  <c r="K242" i="2"/>
  <c r="K210" i="2"/>
  <c r="K220" i="2"/>
  <c r="K159" i="2"/>
  <c r="K127" i="2"/>
  <c r="K191" i="2"/>
  <c r="K202" i="2"/>
  <c r="V22" i="2"/>
  <c r="V17" i="2"/>
  <c r="V4" i="2"/>
  <c r="K281" i="2"/>
  <c r="K263" i="2"/>
  <c r="K253" i="2"/>
  <c r="K296" i="2"/>
  <c r="K233" i="2"/>
  <c r="K256" i="2"/>
  <c r="K221" i="2"/>
  <c r="K278" i="2"/>
  <c r="K185" i="2"/>
  <c r="K188" i="2"/>
  <c r="K147" i="2"/>
  <c r="K234" i="2"/>
  <c r="K254" i="2"/>
  <c r="V15" i="2"/>
  <c r="V10" i="2"/>
  <c r="V20" i="2"/>
  <c r="K265" i="2"/>
  <c r="K247" i="2"/>
  <c r="K283" i="2"/>
  <c r="K264" i="2"/>
  <c r="K217" i="2"/>
  <c r="V18" i="2"/>
  <c r="K257" i="2"/>
  <c r="K275" i="2"/>
  <c r="K209" i="2"/>
  <c r="K213" i="2"/>
  <c r="K238" i="2"/>
  <c r="K204" i="2"/>
  <c r="K143" i="2"/>
  <c r="K207" i="2"/>
  <c r="K194" i="2"/>
  <c r="K181" i="2"/>
  <c r="K176" i="2"/>
  <c r="K137" i="2"/>
  <c r="K211" i="2"/>
  <c r="K190" i="2"/>
  <c r="K106" i="2"/>
  <c r="K74" i="2"/>
  <c r="K42" i="2"/>
  <c r="K160" i="2"/>
  <c r="K95" i="2"/>
  <c r="K63" i="2"/>
  <c r="K124" i="2"/>
  <c r="K88" i="2"/>
  <c r="K56" i="2"/>
  <c r="K24" i="2"/>
  <c r="K101" i="2"/>
  <c r="K69" i="2"/>
  <c r="K126" i="2"/>
  <c r="K35" i="2"/>
  <c r="K47" i="2"/>
  <c r="K134" i="2"/>
  <c r="V6" i="2"/>
  <c r="V11" i="2"/>
  <c r="K279" i="2"/>
  <c r="K251" i="2"/>
  <c r="K288" i="2"/>
  <c r="K292" i="2"/>
  <c r="K224" i="2"/>
  <c r="K196" i="2"/>
  <c r="K139" i="2"/>
  <c r="K199" i="2"/>
  <c r="K186" i="2"/>
  <c r="K173" i="2"/>
  <c r="K165" i="2"/>
  <c r="K133" i="2"/>
  <c r="K203" i="2"/>
  <c r="K182" i="2"/>
  <c r="K102" i="2"/>
  <c r="K70" i="2"/>
  <c r="K38" i="2"/>
  <c r="K144" i="2"/>
  <c r="K91" i="2"/>
  <c r="K59" i="2"/>
  <c r="K116" i="2"/>
  <c r="K84" i="2"/>
  <c r="K52" i="2"/>
  <c r="K152" i="2"/>
  <c r="K97" i="2"/>
  <c r="K65" i="2"/>
  <c r="K39" i="2"/>
  <c r="K150" i="2"/>
  <c r="K31" i="2"/>
  <c r="K43" i="2"/>
  <c r="V14" i="2"/>
  <c r="V19" i="2"/>
  <c r="K271" i="2"/>
  <c r="K243" i="2"/>
  <c r="K272" i="2"/>
  <c r="K276" i="2"/>
  <c r="K201" i="2"/>
  <c r="K180" i="2"/>
  <c r="K135" i="2"/>
  <c r="K270" i="2"/>
  <c r="K178" i="2"/>
  <c r="K222" i="2"/>
  <c r="K161" i="2"/>
  <c r="K129" i="2"/>
  <c r="K195" i="2"/>
  <c r="K174" i="2"/>
  <c r="K98" i="2"/>
  <c r="K66" i="2"/>
  <c r="K34" i="2"/>
  <c r="K128" i="2"/>
  <c r="K87" i="2"/>
  <c r="K55" i="2"/>
  <c r="K112" i="2"/>
  <c r="K80" i="2"/>
  <c r="K48" i="2"/>
  <c r="K136" i="2"/>
  <c r="K93" i="2"/>
  <c r="K61" i="2"/>
  <c r="K23" i="2"/>
  <c r="K170" i="2"/>
  <c r="K175" i="2"/>
  <c r="K130" i="2"/>
  <c r="V7" i="2"/>
  <c r="V12" i="2"/>
  <c r="K255" i="2"/>
  <c r="K280" i="2"/>
  <c r="K250" i="2"/>
  <c r="K260" i="2"/>
  <c r="K193" i="2"/>
  <c r="K172" i="2"/>
  <c r="K131" i="2"/>
  <c r="K268" i="2"/>
  <c r="K226" i="2"/>
  <c r="K215" i="2"/>
  <c r="K157" i="2"/>
  <c r="K125" i="2"/>
  <c r="K236" i="2"/>
  <c r="K148" i="2"/>
  <c r="K94" i="2"/>
  <c r="K62" i="2"/>
  <c r="K30" i="2"/>
  <c r="K115" i="2"/>
  <c r="K83" i="2"/>
  <c r="K51" i="2"/>
  <c r="K108" i="2"/>
  <c r="K76" i="2"/>
  <c r="K44" i="2"/>
  <c r="K120" i="2"/>
  <c r="K89" i="2"/>
  <c r="K57" i="2"/>
  <c r="K183" i="2"/>
  <c r="K146" i="2"/>
  <c r="K171" i="2"/>
  <c r="K41" i="2"/>
  <c r="V23" i="2"/>
  <c r="V5" i="2"/>
  <c r="K293" i="2"/>
  <c r="K245" i="2"/>
  <c r="K290" i="2"/>
  <c r="K240" i="2"/>
  <c r="K177" i="2"/>
  <c r="K167" i="2"/>
  <c r="K123" i="2"/>
  <c r="K252" i="2"/>
  <c r="K219" i="2"/>
  <c r="K208" i="2"/>
  <c r="K153" i="2"/>
  <c r="K121" i="2"/>
  <c r="K228" i="2"/>
  <c r="K132" i="2"/>
  <c r="K90" i="2"/>
  <c r="K58" i="2"/>
  <c r="K26" i="2"/>
  <c r="K111" i="2"/>
  <c r="K79" i="2"/>
  <c r="K187" i="2"/>
  <c r="K104" i="2"/>
  <c r="K72" i="2"/>
  <c r="K40" i="2"/>
  <c r="K117" i="2"/>
  <c r="K85" i="2"/>
  <c r="K53" i="2"/>
  <c r="K154" i="2"/>
  <c r="K49" i="2"/>
  <c r="K138" i="2"/>
  <c r="K25" i="2"/>
  <c r="V9" i="2"/>
  <c r="K289" i="2"/>
  <c r="K261" i="2"/>
  <c r="K241" i="2"/>
  <c r="K237" i="2"/>
  <c r="K262" i="2"/>
  <c r="K235" i="2"/>
  <c r="K155" i="2"/>
  <c r="K227" i="2"/>
  <c r="K223" i="2"/>
  <c r="K197" i="2"/>
  <c r="K192" i="2"/>
  <c r="K145" i="2"/>
  <c r="K232" i="2"/>
  <c r="K206" i="2"/>
  <c r="K114" i="2"/>
  <c r="K82" i="2"/>
  <c r="K50" i="2"/>
  <c r="K179" i="2"/>
  <c r="K103" i="2"/>
  <c r="K71" i="2"/>
  <c r="K156" i="2"/>
  <c r="K96" i="2"/>
  <c r="K64" i="2"/>
  <c r="K32" i="2"/>
  <c r="K109" i="2"/>
  <c r="K77" i="2"/>
  <c r="K166" i="2"/>
  <c r="K37" i="2"/>
  <c r="K164" i="2"/>
  <c r="K29" i="2"/>
  <c r="V25" i="2"/>
  <c r="K273" i="2"/>
  <c r="K291" i="2"/>
  <c r="K225" i="2"/>
  <c r="K229" i="2"/>
  <c r="K249" i="2"/>
  <c r="K231" i="2"/>
  <c r="K151" i="2"/>
  <c r="K216" i="2"/>
  <c r="K212" i="2"/>
  <c r="K189" i="2"/>
  <c r="K184" i="2"/>
  <c r="K141" i="2"/>
  <c r="K218" i="2"/>
  <c r="K198" i="2"/>
  <c r="K110" i="2"/>
  <c r="K78" i="2"/>
  <c r="K46" i="2"/>
  <c r="K162" i="2"/>
  <c r="K99" i="2"/>
  <c r="K67" i="2"/>
  <c r="K140" i="2"/>
  <c r="K92" i="2"/>
  <c r="K60" i="2"/>
  <c r="K28" i="2"/>
  <c r="K105" i="2"/>
  <c r="K73" i="2"/>
  <c r="K158" i="2"/>
  <c r="K21" i="2"/>
  <c r="K142" i="2"/>
  <c r="K27" i="2"/>
  <c r="K248" i="2"/>
  <c r="K200" i="2"/>
  <c r="K107" i="2"/>
  <c r="K169" i="2"/>
  <c r="K205" i="2"/>
  <c r="K274" i="2"/>
  <c r="K149" i="2"/>
  <c r="K75" i="2"/>
  <c r="K122" i="2"/>
  <c r="K81" i="2"/>
  <c r="K294" i="2"/>
  <c r="K244" i="2"/>
  <c r="K168" i="2"/>
  <c r="K33" i="2"/>
  <c r="K22" i="2"/>
  <c r="K239" i="2"/>
  <c r="K214" i="2"/>
  <c r="K100" i="2"/>
  <c r="K45" i="2"/>
  <c r="K163" i="2"/>
  <c r="K118" i="2"/>
  <c r="K68" i="2"/>
  <c r="K269" i="2"/>
  <c r="V24" i="2"/>
  <c r="K119" i="2"/>
  <c r="K86" i="2"/>
  <c r="K36" i="2"/>
  <c r="K297" i="2"/>
  <c r="K230" i="2"/>
  <c r="K54" i="2"/>
  <c r="K113" i="2"/>
  <c r="L75" i="2" l="1"/>
  <c r="P75" i="2"/>
  <c r="L232" i="2"/>
  <c r="P232" i="2"/>
  <c r="L51" i="2"/>
  <c r="P51" i="2"/>
  <c r="P129" i="2"/>
  <c r="L129" i="2"/>
  <c r="P63" i="2"/>
  <c r="L63" i="2"/>
  <c r="P247" i="2"/>
  <c r="L247" i="2"/>
  <c r="L22" i="2"/>
  <c r="P22" i="2"/>
  <c r="L149" i="2"/>
  <c r="P149" i="2"/>
  <c r="P142" i="2"/>
  <c r="L142" i="2"/>
  <c r="P140" i="2"/>
  <c r="L140" i="2"/>
  <c r="P218" i="2"/>
  <c r="L218" i="2"/>
  <c r="L249" i="2"/>
  <c r="P249" i="2"/>
  <c r="L37" i="2"/>
  <c r="P37" i="2"/>
  <c r="L71" i="2"/>
  <c r="P71" i="2"/>
  <c r="L145" i="2"/>
  <c r="P145" i="2"/>
  <c r="L237" i="2"/>
  <c r="P237" i="2"/>
  <c r="P154" i="2"/>
  <c r="L154" i="2"/>
  <c r="P79" i="2"/>
  <c r="L79" i="2"/>
  <c r="P153" i="2"/>
  <c r="L153" i="2"/>
  <c r="P290" i="2"/>
  <c r="L290" i="2"/>
  <c r="L183" i="2"/>
  <c r="P183" i="2"/>
  <c r="P83" i="2"/>
  <c r="L83" i="2"/>
  <c r="P157" i="2"/>
  <c r="L157" i="2"/>
  <c r="L250" i="2"/>
  <c r="P250" i="2"/>
  <c r="P23" i="2"/>
  <c r="L23" i="2"/>
  <c r="P87" i="2"/>
  <c r="L87" i="2"/>
  <c r="P161" i="2"/>
  <c r="L161" i="2"/>
  <c r="P272" i="2"/>
  <c r="L272" i="2"/>
  <c r="P39" i="2"/>
  <c r="L39" i="2"/>
  <c r="L91" i="2"/>
  <c r="P91" i="2"/>
  <c r="L165" i="2"/>
  <c r="P165" i="2"/>
  <c r="P288" i="2"/>
  <c r="L288" i="2"/>
  <c r="P126" i="2"/>
  <c r="L126" i="2"/>
  <c r="P95" i="2"/>
  <c r="L95" i="2"/>
  <c r="L176" i="2"/>
  <c r="P176" i="2"/>
  <c r="L209" i="2"/>
  <c r="P209" i="2"/>
  <c r="L265" i="2"/>
  <c r="P265" i="2"/>
  <c r="L185" i="2"/>
  <c r="P185" i="2"/>
  <c r="P281" i="2"/>
  <c r="L281" i="2"/>
  <c r="L220" i="2"/>
  <c r="P220" i="2"/>
  <c r="P287" i="2"/>
  <c r="L287" i="2"/>
  <c r="L285" i="2"/>
  <c r="P285" i="2"/>
  <c r="P27" i="2"/>
  <c r="L27" i="2"/>
  <c r="L49" i="2"/>
  <c r="P49" i="2"/>
  <c r="L125" i="2"/>
  <c r="P125" i="2"/>
  <c r="P59" i="2"/>
  <c r="L59" i="2"/>
  <c r="P137" i="2"/>
  <c r="L137" i="2"/>
  <c r="L213" i="2"/>
  <c r="P213" i="2"/>
  <c r="L113" i="2"/>
  <c r="P113" i="2"/>
  <c r="P21" i="2"/>
  <c r="L21" i="2"/>
  <c r="P67" i="2"/>
  <c r="L67" i="2"/>
  <c r="P141" i="2"/>
  <c r="L141" i="2"/>
  <c r="L229" i="2"/>
  <c r="P229" i="2"/>
  <c r="L166" i="2"/>
  <c r="P166" i="2"/>
  <c r="P103" i="2"/>
  <c r="L103" i="2"/>
  <c r="L192" i="2"/>
  <c r="P192" i="2"/>
  <c r="L241" i="2"/>
  <c r="P241" i="2"/>
  <c r="L53" i="2"/>
  <c r="P53" i="2"/>
  <c r="L111" i="2"/>
  <c r="P111" i="2"/>
  <c r="P208" i="2"/>
  <c r="L208" i="2"/>
  <c r="P245" i="2"/>
  <c r="L245" i="2"/>
  <c r="P57" i="2"/>
  <c r="L57" i="2"/>
  <c r="P115" i="2"/>
  <c r="L115" i="2"/>
  <c r="L215" i="2"/>
  <c r="P215" i="2"/>
  <c r="L280" i="2"/>
  <c r="P280" i="2"/>
  <c r="L61" i="2"/>
  <c r="P61" i="2"/>
  <c r="L128" i="2"/>
  <c r="P128" i="2"/>
  <c r="L222" i="2"/>
  <c r="P222" i="2"/>
  <c r="L243" i="2"/>
  <c r="P243" i="2"/>
  <c r="P65" i="2"/>
  <c r="L65" i="2"/>
  <c r="L144" i="2"/>
  <c r="P144" i="2"/>
  <c r="L173" i="2"/>
  <c r="P173" i="2"/>
  <c r="L251" i="2"/>
  <c r="P251" i="2"/>
  <c r="L69" i="2"/>
  <c r="P69" i="2"/>
  <c r="L160" i="2"/>
  <c r="P160" i="2"/>
  <c r="L181" i="2"/>
  <c r="P181" i="2"/>
  <c r="L275" i="2"/>
  <c r="P275" i="2"/>
  <c r="L278" i="2"/>
  <c r="P278" i="2"/>
  <c r="L210" i="2"/>
  <c r="P210" i="2"/>
  <c r="L295" i="2"/>
  <c r="P295" i="2"/>
  <c r="L239" i="2"/>
  <c r="P239" i="2"/>
  <c r="P164" i="2"/>
  <c r="L164" i="2"/>
  <c r="P121" i="2"/>
  <c r="L121" i="2"/>
  <c r="P55" i="2"/>
  <c r="L55" i="2"/>
  <c r="P35" i="2"/>
  <c r="L35" i="2"/>
  <c r="L188" i="2"/>
  <c r="P188" i="2"/>
  <c r="L269" i="2"/>
  <c r="P269" i="2"/>
  <c r="P118" i="2"/>
  <c r="L118" i="2"/>
  <c r="P99" i="2"/>
  <c r="L99" i="2"/>
  <c r="L184" i="2"/>
  <c r="P184" i="2"/>
  <c r="L225" i="2"/>
  <c r="P225" i="2"/>
  <c r="P77" i="2"/>
  <c r="L77" i="2"/>
  <c r="L179" i="2"/>
  <c r="P179" i="2"/>
  <c r="L197" i="2"/>
  <c r="P197" i="2"/>
  <c r="L261" i="2"/>
  <c r="P261" i="2"/>
  <c r="L85" i="2"/>
  <c r="P85" i="2"/>
  <c r="L26" i="2"/>
  <c r="P26" i="2"/>
  <c r="P219" i="2"/>
  <c r="L219" i="2"/>
  <c r="L293" i="2"/>
  <c r="P293" i="2"/>
  <c r="P89" i="2"/>
  <c r="L89" i="2"/>
  <c r="L30" i="2"/>
  <c r="P30" i="2"/>
  <c r="L226" i="2"/>
  <c r="P226" i="2"/>
  <c r="L255" i="2"/>
  <c r="P255" i="2"/>
  <c r="L93" i="2"/>
  <c r="P93" i="2"/>
  <c r="P34" i="2"/>
  <c r="L34" i="2"/>
  <c r="L178" i="2"/>
  <c r="P178" i="2"/>
  <c r="P271" i="2"/>
  <c r="L271" i="2"/>
  <c r="P97" i="2"/>
  <c r="L97" i="2"/>
  <c r="L38" i="2"/>
  <c r="P38" i="2"/>
  <c r="P186" i="2"/>
  <c r="L186" i="2"/>
  <c r="P279" i="2"/>
  <c r="L279" i="2"/>
  <c r="P101" i="2"/>
  <c r="L101" i="2"/>
  <c r="L42" i="2"/>
  <c r="P42" i="2"/>
  <c r="P194" i="2"/>
  <c r="L194" i="2"/>
  <c r="P257" i="2"/>
  <c r="L257" i="2"/>
  <c r="L221" i="2"/>
  <c r="P221" i="2"/>
  <c r="P242" i="2"/>
  <c r="L242" i="2"/>
  <c r="P92" i="2"/>
  <c r="L92" i="2"/>
  <c r="L187" i="2"/>
  <c r="P187" i="2"/>
  <c r="L170" i="2"/>
  <c r="P170" i="2"/>
  <c r="P292" i="2"/>
  <c r="L292" i="2"/>
  <c r="L263" i="2"/>
  <c r="P263" i="2"/>
  <c r="P68" i="2"/>
  <c r="L68" i="2"/>
  <c r="L230" i="2"/>
  <c r="P230" i="2"/>
  <c r="P163" i="2"/>
  <c r="L163" i="2"/>
  <c r="P73" i="2"/>
  <c r="L73" i="2"/>
  <c r="L189" i="2"/>
  <c r="P189" i="2"/>
  <c r="L109" i="2"/>
  <c r="P109" i="2"/>
  <c r="L50" i="2"/>
  <c r="P50" i="2"/>
  <c r="P223" i="2"/>
  <c r="L223" i="2"/>
  <c r="L289" i="2"/>
  <c r="P289" i="2"/>
  <c r="L117" i="2"/>
  <c r="P117" i="2"/>
  <c r="L58" i="2"/>
  <c r="P58" i="2"/>
  <c r="P252" i="2"/>
  <c r="L252" i="2"/>
  <c r="P120" i="2"/>
  <c r="L120" i="2"/>
  <c r="L62" i="2"/>
  <c r="P62" i="2"/>
  <c r="L268" i="2"/>
  <c r="P268" i="2"/>
  <c r="P136" i="2"/>
  <c r="L136" i="2"/>
  <c r="L66" i="2"/>
  <c r="P66" i="2"/>
  <c r="L270" i="2"/>
  <c r="P270" i="2"/>
  <c r="L152" i="2"/>
  <c r="P152" i="2"/>
  <c r="P70" i="2"/>
  <c r="L70" i="2"/>
  <c r="P199" i="2"/>
  <c r="L199" i="2"/>
  <c r="P24" i="2"/>
  <c r="L24" i="2"/>
  <c r="L74" i="2"/>
  <c r="P74" i="2"/>
  <c r="P207" i="2"/>
  <c r="L207" i="2"/>
  <c r="P256" i="2"/>
  <c r="L256" i="2"/>
  <c r="L246" i="2"/>
  <c r="P246" i="2"/>
  <c r="L231" i="2"/>
  <c r="P231" i="2"/>
  <c r="L240" i="2"/>
  <c r="P240" i="2"/>
  <c r="L276" i="2"/>
  <c r="P276" i="2"/>
  <c r="L267" i="2"/>
  <c r="P267" i="2"/>
  <c r="L274" i="2"/>
  <c r="P274" i="2"/>
  <c r="L168" i="2"/>
  <c r="P168" i="2"/>
  <c r="L297" i="2"/>
  <c r="P297" i="2"/>
  <c r="P244" i="2"/>
  <c r="L244" i="2"/>
  <c r="L169" i="2"/>
  <c r="P169" i="2"/>
  <c r="L162" i="2"/>
  <c r="P162" i="2"/>
  <c r="L291" i="2"/>
  <c r="P291" i="2"/>
  <c r="P36" i="2"/>
  <c r="L36" i="2"/>
  <c r="L45" i="2"/>
  <c r="P45" i="2"/>
  <c r="L294" i="2"/>
  <c r="P294" i="2"/>
  <c r="P107" i="2"/>
  <c r="L107" i="2"/>
  <c r="L105" i="2"/>
  <c r="P105" i="2"/>
  <c r="L46" i="2"/>
  <c r="P46" i="2"/>
  <c r="L212" i="2"/>
  <c r="P212" i="2"/>
  <c r="P273" i="2"/>
  <c r="L273" i="2"/>
  <c r="L32" i="2"/>
  <c r="P32" i="2"/>
  <c r="P82" i="2"/>
  <c r="L82" i="2"/>
  <c r="L227" i="2"/>
  <c r="P227" i="2"/>
  <c r="P40" i="2"/>
  <c r="L40" i="2"/>
  <c r="L90" i="2"/>
  <c r="P90" i="2"/>
  <c r="L123" i="2"/>
  <c r="P123" i="2"/>
  <c r="P44" i="2"/>
  <c r="L44" i="2"/>
  <c r="P94" i="2"/>
  <c r="L94" i="2"/>
  <c r="L131" i="2"/>
  <c r="P131" i="2"/>
  <c r="P48" i="2"/>
  <c r="L48" i="2"/>
  <c r="L98" i="2"/>
  <c r="P98" i="2"/>
  <c r="L135" i="2"/>
  <c r="P135" i="2"/>
  <c r="P52" i="2"/>
  <c r="L52" i="2"/>
  <c r="P102" i="2"/>
  <c r="L102" i="2"/>
  <c r="P139" i="2"/>
  <c r="L139" i="2"/>
  <c r="P56" i="2"/>
  <c r="L56" i="2"/>
  <c r="L106" i="2"/>
  <c r="P106" i="2"/>
  <c r="L143" i="2"/>
  <c r="P143" i="2"/>
  <c r="L217" i="2"/>
  <c r="P217" i="2"/>
  <c r="L254" i="2"/>
  <c r="P254" i="2"/>
  <c r="L233" i="2"/>
  <c r="P233" i="2"/>
  <c r="P202" i="2"/>
  <c r="L202" i="2"/>
  <c r="P286" i="2"/>
  <c r="L286" i="2"/>
  <c r="P258" i="2"/>
  <c r="L258" i="2"/>
  <c r="P198" i="2"/>
  <c r="L198" i="2"/>
  <c r="L262" i="2"/>
  <c r="P262" i="2"/>
  <c r="L260" i="2"/>
  <c r="P260" i="2"/>
  <c r="P133" i="2"/>
  <c r="L133" i="2"/>
  <c r="L159" i="2"/>
  <c r="P159" i="2"/>
  <c r="L54" i="2"/>
  <c r="P54" i="2"/>
  <c r="P158" i="2"/>
  <c r="L158" i="2"/>
  <c r="P81" i="2"/>
  <c r="L81" i="2"/>
  <c r="P78" i="2"/>
  <c r="L78" i="2"/>
  <c r="P64" i="2"/>
  <c r="L64" i="2"/>
  <c r="L114" i="2"/>
  <c r="P114" i="2"/>
  <c r="L155" i="2"/>
  <c r="P155" i="2"/>
  <c r="P25" i="2"/>
  <c r="L25" i="2"/>
  <c r="L72" i="2"/>
  <c r="P72" i="2"/>
  <c r="P132" i="2"/>
  <c r="L132" i="2"/>
  <c r="P167" i="2"/>
  <c r="L167" i="2"/>
  <c r="P41" i="2"/>
  <c r="L41" i="2"/>
  <c r="P76" i="2"/>
  <c r="L76" i="2"/>
  <c r="L148" i="2"/>
  <c r="P148" i="2"/>
  <c r="L172" i="2"/>
  <c r="P172" i="2"/>
  <c r="P130" i="2"/>
  <c r="L130" i="2"/>
  <c r="P80" i="2"/>
  <c r="L80" i="2"/>
  <c r="L174" i="2"/>
  <c r="P174" i="2"/>
  <c r="L180" i="2"/>
  <c r="P180" i="2"/>
  <c r="L43" i="2"/>
  <c r="P43" i="2"/>
  <c r="P84" i="2"/>
  <c r="L84" i="2"/>
  <c r="P182" i="2"/>
  <c r="L182" i="2"/>
  <c r="L196" i="2"/>
  <c r="P196" i="2"/>
  <c r="L134" i="2"/>
  <c r="P134" i="2"/>
  <c r="P88" i="2"/>
  <c r="L88" i="2"/>
  <c r="P190" i="2"/>
  <c r="L190" i="2"/>
  <c r="L204" i="2"/>
  <c r="P204" i="2"/>
  <c r="L264" i="2"/>
  <c r="P264" i="2"/>
  <c r="L234" i="2"/>
  <c r="P234" i="2"/>
  <c r="L296" i="2"/>
  <c r="P296" i="2"/>
  <c r="L191" i="2"/>
  <c r="P191" i="2"/>
  <c r="L266" i="2"/>
  <c r="P266" i="2"/>
  <c r="L284" i="2"/>
  <c r="P284" i="2"/>
  <c r="L156" i="2"/>
  <c r="P156" i="2"/>
  <c r="L146" i="2"/>
  <c r="P146" i="2"/>
  <c r="P150" i="2"/>
  <c r="L150" i="2"/>
  <c r="L277" i="2"/>
  <c r="P277" i="2"/>
  <c r="L33" i="2"/>
  <c r="P33" i="2"/>
  <c r="L205" i="2"/>
  <c r="P205" i="2"/>
  <c r="L86" i="2"/>
  <c r="P86" i="2"/>
  <c r="P100" i="2"/>
  <c r="L100" i="2"/>
  <c r="L200" i="2"/>
  <c r="P200" i="2"/>
  <c r="P28" i="2"/>
  <c r="L28" i="2"/>
  <c r="P216" i="2"/>
  <c r="L216" i="2"/>
  <c r="P119" i="2"/>
  <c r="L119" i="2"/>
  <c r="L214" i="2"/>
  <c r="P214" i="2"/>
  <c r="L122" i="2"/>
  <c r="P122" i="2"/>
  <c r="L248" i="2"/>
  <c r="P248" i="2"/>
  <c r="P60" i="2"/>
  <c r="L60" i="2"/>
  <c r="P110" i="2"/>
  <c r="L110" i="2"/>
  <c r="L151" i="2"/>
  <c r="P151" i="2"/>
  <c r="L29" i="2"/>
  <c r="P29" i="2"/>
  <c r="P96" i="2"/>
  <c r="L96" i="2"/>
  <c r="L206" i="2"/>
  <c r="P206" i="2"/>
  <c r="P235" i="2"/>
  <c r="L235" i="2"/>
  <c r="P138" i="2"/>
  <c r="L138" i="2"/>
  <c r="L104" i="2"/>
  <c r="P104" i="2"/>
  <c r="L228" i="2"/>
  <c r="P228" i="2"/>
  <c r="P177" i="2"/>
  <c r="L177" i="2"/>
  <c r="L171" i="2"/>
  <c r="P171" i="2"/>
  <c r="P108" i="2"/>
  <c r="L108" i="2"/>
  <c r="P236" i="2"/>
  <c r="L236" i="2"/>
  <c r="L193" i="2"/>
  <c r="P193" i="2"/>
  <c r="L175" i="2"/>
  <c r="P175" i="2"/>
  <c r="P112" i="2"/>
  <c r="L112" i="2"/>
  <c r="L195" i="2"/>
  <c r="P195" i="2"/>
  <c r="L201" i="2"/>
  <c r="P201" i="2"/>
  <c r="L31" i="2"/>
  <c r="P31" i="2"/>
  <c r="P116" i="2"/>
  <c r="L116" i="2"/>
  <c r="L203" i="2"/>
  <c r="P203" i="2"/>
  <c r="P224" i="2"/>
  <c r="L224" i="2"/>
  <c r="P47" i="2"/>
  <c r="L47" i="2"/>
  <c r="P124" i="2"/>
  <c r="L124" i="2"/>
  <c r="P211" i="2"/>
  <c r="L211" i="2"/>
  <c r="P238" i="2"/>
  <c r="L238" i="2"/>
  <c r="P283" i="2"/>
  <c r="L283" i="2"/>
  <c r="L147" i="2"/>
  <c r="P147" i="2"/>
  <c r="L253" i="2"/>
  <c r="P253" i="2"/>
  <c r="L127" i="2"/>
  <c r="P127" i="2"/>
  <c r="L259" i="2"/>
  <c r="P259" i="2"/>
  <c r="P282" i="2"/>
  <c r="L282" i="2"/>
  <c r="L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<sst xmlns="http://schemas.openxmlformats.org/spreadsheetml/2006/main" count="175" uniqueCount="141">
  <si>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</si>
  <si>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</si>
  <si>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</si>
  <si>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</si>
  <si>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</si>
  <si>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</si>
  <si>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</si>
  <si>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</si>
  <si>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</si>
  <si>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</si>
  <si>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</si>
  <si>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</si>
  <si>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</si>
  <si>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</si>
  <si>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</si>
  <si>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</si>
  <si>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</si>
  <si>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</si>
  <si>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</si>
  <si>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</si>
  <si>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</si>
  <si>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</si>
  <si>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</si>
  <si>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</si>
  <si>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</si>
  <si>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</si>
  <si>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</si>
  <si>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</si>
  <si>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</si>
  <si>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</si>
  <si>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Diethelm R</t>
  </si>
  <si>
    <t>BBSAG Bull.25</t>
  </si>
  <si>
    <t>B</t>
  </si>
  <si>
    <t>BBSAG Bull.47</t>
  </si>
  <si>
    <t>Germann R</t>
  </si>
  <si>
    <t>BBSAG Bull.61</t>
  </si>
  <si>
    <t>Martignoni M</t>
  </si>
  <si>
    <t>BBSAG Bull.106</t>
  </si>
  <si>
    <t>Locher K</t>
  </si>
  <si>
    <t>Vandenbroere</t>
  </si>
  <si>
    <t>J</t>
  </si>
  <si>
    <t>BBSAG Bull.107</t>
  </si>
  <si>
    <t>IBVS 5485</t>
  </si>
  <si>
    <r>
      <t>Possible</t>
    </r>
    <r>
      <rPr>
        <b/>
        <sz val="10"/>
        <rFont val="Arial"/>
        <family val="2"/>
      </rPr>
      <t xml:space="preserve"> Quadratic fit</t>
    </r>
  </si>
  <si>
    <t>IBVS</t>
  </si>
  <si>
    <t># of data points:</t>
  </si>
  <si>
    <t>EW</t>
  </si>
  <si>
    <t>II</t>
  </si>
  <si>
    <t>Listed as pulsator in IBVS 5657</t>
  </si>
  <si>
    <t>VW CVn / GSC 2003-0722</t>
  </si>
  <si>
    <t>Listed as EW by SIMBAD</t>
  </si>
  <si>
    <t>IBVS 5894</t>
  </si>
  <si>
    <t>I</t>
  </si>
  <si>
    <t>Local time</t>
  </si>
  <si>
    <t>JD today</t>
  </si>
  <si>
    <t>New Cycle</t>
  </si>
  <si>
    <t>Next ToM</t>
  </si>
  <si>
    <t>Start of linear fit (row #)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</si>
  <si>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</si>
  <si>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</si>
  <si>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</si>
  <si>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</si>
  <si>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</si>
  <si>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</si>
  <si>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</si>
  <si>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</si>
  <si>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</si>
  <si>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</si>
  <si>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</si>
  <si>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</si>
  <si>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</si>
  <si>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</si>
  <si>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</si>
  <si>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</si>
  <si>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</si>
  <si>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</si>
  <si>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</si>
  <si>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</si>
  <si>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</si>
  <si>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</si>
  <si>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</si>
  <si>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</si>
  <si>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</si>
  <si>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</si>
  <si>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</si>
  <si>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</si>
  <si>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</si>
  <si>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</si>
  <si>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</si>
  <si>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</si>
  <si>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</si>
  <si>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</si>
  <si>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</si>
  <si>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</si>
  <si>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</si>
  <si>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</si>
  <si>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</si>
  <si>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</si>
  <si>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</si>
  <si>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</si>
  <si>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</si>
  <si>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</si>
  <si>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</si>
  <si>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</si>
  <si>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</si>
  <si>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</si>
  <si>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</si>
  <si>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</si>
  <si>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</si>
  <si>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</si>
  <si>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</si>
  <si>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</si>
  <si>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</si>
  <si>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</si>
  <si>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</si>
  <si>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</si>
  <si>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</si>
  <si>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</si>
  <si>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</si>
  <si>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</si>
  <si>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</si>
  <si>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</si>
  <si>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</si>
  <si>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</si>
  <si>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</si>
  <si>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</si>
  <si>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</si>
  <si>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</si>
  <si>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</si>
  <si>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</si>
  <si>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</si>
  <si>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</si>
  <si>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</si>
  <si>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</si>
  <si>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</si>
  <si>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5929</t>
  </si>
  <si>
    <t>Q fit</t>
  </si>
  <si>
    <t>OEJV 0003</t>
  </si>
  <si>
    <t>My time zone &gt;&gt;&gt;&gt;&gt;&gt;&gt;</t>
  </si>
  <si>
    <t>Nelson PCV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</si>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</sst>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2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8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/>
    <xf numFmtId="0" fontId="9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9" fillId="2" borderId="0" xfId="0" applyFont="1" applyFill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9" fillId="0" borderId="0" xfId="0" applyFont="1">
      <alignment vertical="top"/>
    </xf>
    <xf numFmtId="22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>
      <alignment vertical="top"/>
    </xf>
    <xf numFmtId="0" fontId="14" fillId="0" borderId="0" xfId="0" applyFont="1" applyAlignment="1"/>
    <xf numFmtId="0" fontId="15" fillId="0" borderId="0" xfId="0" applyFont="1">
      <alignment vertical="top"/>
    </xf>
    <xf numFmtId="0" fontId="0" fillId="0" borderId="0" xfId="0">
      <alignment vertical="top"/>
    </xf>
    <xf numFmtId="0" fontId="5" fillId="0" borderId="0" xfId="0" applyFont="1">
      <alignment vertical="top"/>
    </xf>
    <xf numFmtId="0" fontId="17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9" xfId="0" applyFont="1" applyBorder="1">
      <alignment vertical="top"/>
    </xf>
    <xf numFmtId="0" fontId="18" fillId="0" borderId="10" xfId="0" applyFont="1" applyBorder="1">
      <alignment vertical="top"/>
    </xf>
    <xf numFmtId="0" fontId="7" fillId="0" borderId="6" xfId="0" applyFont="1" applyBorder="1">
      <alignment vertical="top"/>
    </xf>
    <xf numFmtId="176" fontId="7" fillId="0" borderId="6" xfId="0" applyNumberFormat="1" applyFont="1" applyBorder="1" applyAlignment="1">
      <alignment horizontal="center"/>
    </xf>
    <xf numFmtId="177" fontId="5" fillId="0" borderId="0" xfId="0" applyNumberFormat="1" applyFont="1">
      <alignment vertical="top"/>
    </xf>
    <xf numFmtId="14" fontId="0" fillId="0" borderId="0" xfId="0" applyNumberFormat="1">
      <alignment vertical="top"/>
    </xf>
    <xf numFmtId="0" fontId="5" fillId="0" borderId="11" xfId="0" applyFont="1" applyBorder="1">
      <alignment vertical="top"/>
    </xf>
    <xf numFmtId="0" fontId="18" fillId="0" borderId="12" xfId="0" applyFont="1" applyBorder="1">
      <alignment vertical="top"/>
    </xf>
    <xf numFmtId="0" fontId="7" fillId="0" borderId="7" xfId="0" applyFont="1" applyBorder="1">
      <alignment vertical="top"/>
    </xf>
    <xf numFmtId="176" fontId="7" fillId="0" borderId="7" xfId="0" applyNumberFormat="1" applyFont="1" applyBorder="1" applyAlignment="1">
      <alignment horizontal="center"/>
    </xf>
    <xf numFmtId="0" fontId="5" fillId="0" borderId="13" xfId="0" applyFont="1" applyBorder="1">
      <alignment vertical="top"/>
    </xf>
    <xf numFmtId="0" fontId="18" fillId="0" borderId="14" xfId="0" applyFont="1" applyBorder="1">
      <alignment vertical="top"/>
    </xf>
    <xf numFmtId="0" fontId="7" fillId="0" borderId="8" xfId="0" applyFont="1" applyBorder="1">
      <alignment vertical="top"/>
    </xf>
    <xf numFmtId="176" fontId="7" fillId="0" borderId="8" xfId="0" applyNumberFormat="1" applyFont="1" applyBorder="1" applyAlignment="1">
      <alignment horizontal="center"/>
    </xf>
    <xf numFmtId="0" fontId="17" fillId="0" borderId="5" xfId="0" applyFont="1" applyBorder="1">
      <alignment vertical="top"/>
    </xf>
    <xf numFmtId="0" fontId="0" fillId="0" borderId="5" xfId="0" applyBorder="1">
      <alignment vertical="top"/>
    </xf>
    <xf numFmtId="0" fontId="5" fillId="0" borderId="0" xfId="0" applyFont="1" applyFill="1" applyBorder="1">
      <alignment vertical="top"/>
    </xf>
    <xf numFmtId="0" fontId="18" fillId="0" borderId="0" xfId="0" applyFont="1">
      <alignment vertical="top"/>
    </xf>
    <xf numFmtId="176" fontId="7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12" fillId="0" borderId="0" xfId="0" applyNumberFormat="1" applyFont="1" applyFill="1" applyBorder="1">
      <alignment vertical="top"/>
    </xf>
    <xf numFmtId="0" fontId="19" fillId="0" borderId="0" xfId="0" applyFont="1">
      <alignment vertical="top"/>
    </xf>
    <xf numFmtId="177" fontId="19" fillId="0" borderId="0" xfId="0" applyNumberFormat="1" applyFont="1">
      <alignment vertical="top"/>
    </xf>
    <xf numFmtId="10" fontId="19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7" fillId="0" borderId="0" xfId="0" applyFont="1" applyFill="1">
      <alignment vertical="top"/>
    </xf>
    <xf numFmtId="0" fontId="11" fillId="0" borderId="0" xfId="0" applyFont="1" applyProtection="1">
      <alignment vertical="top"/>
      <protection locked="0"/>
    </xf>
    <xf numFmtId="0" fontId="11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2" fillId="0" borderId="0" xfId="0" applyFont="1">
      <alignment vertical="top"/>
    </xf>
    <xf numFmtId="0" fontId="5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3" borderId="1" xfId="0" applyFont="1" applyFill="1" applyBorder="1">
      <alignment vertical="top"/>
    </xf>
    <xf numFmtId="0" fontId="7" fillId="0" borderId="15" xfId="0" applyFont="1" applyFill="1" applyBorder="1">
      <alignment vertical="top"/>
    </xf>
    <xf numFmtId="0" fontId="7" fillId="0" borderId="0" xfId="0" applyFont="1">
      <alignment vertical="top"/>
    </xf>
    <xf numFmtId="0" fontId="5" fillId="0" borderId="1" xfId="0" applyFont="1" applyFill="1" applyBorder="1">
      <alignment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0" fillId="0" borderId="0" xfId="0" applyBorder="1" applyAlignment="1"/>
    <xf numFmtId="0" fontId="24" fillId="0" borderId="0" xfId="0" applyFont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CVn - O-C Diagr.</a:t>
            </a:r>
          </a:p>
        </c:rich>
      </c:tx>
      <c:layout>
        <c:manualLayout>
          <c:xMode val="edge"/>
          <c:yMode val="edge"/>
          <c:x val="0.38080991000562708"/>
          <c:y val="3.35367644261858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787220491723"/>
          <c:y val="0.14634168126798494"/>
          <c:w val="0.82908606420866537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Active!$H$21:$H$21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Active!$H$22:$H$994</c:f>
              <c:numCache>
                <c:formatCode>General</c:formatCode>
                <c:ptCount val="973"/>
                <c:pt idx="0">
                  <c:v>-0.42500599999766564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7-43D2-ABF8-3ED99EBCC4FF}"/>
            </c:ext>
          </c:extLst>
        </c:ser>
        <c:ser>
          <c:idx val="1"/>
          <c:order val="1"/>
          <c:tx>
            <c:strRef>
              <c:f>Active!$I$21:$I$21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Active!$D$22:$D$994</c:f>
                <c:numCache>
                  <c:formatCode>General</c:formatCode>
                  <c:ptCount val="9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Active!$D$22:$D$994</c:f>
                <c:numCache>
                  <c:formatCode>General</c:formatCode>
                  <c:ptCount val="9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Active!$I$22:$I$994</c:f>
              <c:numCache>
                <c:formatCode>General</c:formatCode>
                <c:ptCount val="973"/>
                <c:pt idx="1">
                  <c:v>-3.7737999999080785E-2</c:v>
                </c:pt>
                <c:pt idx="2">
                  <c:v>-5.3871999996772502E-2</c:v>
                </c:pt>
                <c:pt idx="3">
                  <c:v>-7.0434000001114327E-2</c:v>
                </c:pt>
                <c:pt idx="4">
                  <c:v>-0.20818799999688054</c:v>
                </c:pt>
                <c:pt idx="5">
                  <c:v>-0.22228400000312831</c:v>
                </c:pt>
                <c:pt idx="6">
                  <c:v>-0.23040999999648193</c:v>
                </c:pt>
                <c:pt idx="7">
                  <c:v>-0.22057800000038696</c:v>
                </c:pt>
                <c:pt idx="8">
                  <c:v>-0.22162000000389526</c:v>
                </c:pt>
                <c:pt idx="9">
                  <c:v>-0.24629799999820534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7-43D2-ABF8-3ED99EBCC4FF}"/>
            </c:ext>
          </c:extLst>
        </c:ser>
        <c:ser>
          <c:idx val="3"/>
          <c:order val="2"/>
          <c:tx>
            <c:strRef>
              <c:f>Active!$J$21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Active!$D$22:$D$45</c:f>
                <c:numCache>
                  <c:formatCode>General</c:formatCode>
                  <c:ptCount val="24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Active!$J$22:$J$994</c:f>
              <c:numCache>
                <c:formatCode>General</c:formatCode>
                <c:ptCount val="973"/>
                <c:pt idx="10">
                  <c:v>-0.56324200000381097</c:v>
                </c:pt>
                <c:pt idx="11">
                  <c:v>-0.60607199999503791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7-43D2-ABF8-3ED99EBCC4FF}"/>
            </c:ext>
          </c:extLst>
        </c:ser>
        <c:ser>
          <c:idx val="4"/>
          <c:order val="3"/>
          <c:tx>
            <c:strRef>
              <c:f>Active!$K$21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Active!$K$22:$K$994</c:f>
              <c:numCache>
                <c:formatCode>General</c:formatCode>
                <c:ptCount val="973"/>
                <c:pt idx="14">
                  <c:v>-0.88575199999468168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7-43D2-ABF8-3ED99EBCC4FF}"/>
            </c:ext>
          </c:extLst>
        </c:ser>
        <c:ser>
          <c:idx val="2"/>
          <c:order val="4"/>
          <c:tx>
            <c:strRef>
              <c:f>Active!$L$21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Active!$L$22:$L$994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7-43D2-ABF8-3ED99EBCC4FF}"/>
            </c:ext>
          </c:extLst>
        </c:ser>
        <c:ser>
          <c:idx val="5"/>
          <c:order val="5"/>
          <c:tx>
            <c:strRef>
              <c:f>Active!$M$21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Active!$M$22:$M$994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7-43D2-ABF8-3ED99EBCC4FF}"/>
            </c:ext>
          </c:extLst>
        </c:ser>
        <c:ser>
          <c:idx val="6"/>
          <c:order val="6"/>
          <c:tx>
            <c:strRef>
              <c:f>Active!$N$21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Active!$D$22:$D$94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7.0000000000000001E-3</c:v>
                  </c:pt>
                  <c:pt idx="9">
                    <c:v>8.9999999999999993E-3</c:v>
                  </c:pt>
                  <c:pt idx="10">
                    <c:v>0.01</c:v>
                  </c:pt>
                  <c:pt idx="11">
                    <c:v>3.0000000000000001E-3</c:v>
                  </c:pt>
                  <c:pt idx="12">
                    <c:v>3.0000000000000001E-3</c:v>
                  </c:pt>
                  <c:pt idx="13">
                    <c:v>1E-3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Active!$N$22:$N$994</c:f>
              <c:numCache>
                <c:formatCode>General</c:formatCode>
                <c:ptCount val="973"/>
                <c:pt idx="12">
                  <c:v>-0.8636079999996582</c:v>
                </c:pt>
                <c:pt idx="13">
                  <c:v>-0.89324399999895832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7-43D2-ABF8-3ED99EBCC4FF}"/>
            </c:ext>
          </c:extLst>
        </c:ser>
        <c:ser>
          <c:idx val="7"/>
          <c:order val="7"/>
          <c:tx>
            <c:strRef>
              <c:f>Active!$O$21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Active!$F$22:$F$994</c:f>
              <c:numCache>
                <c:formatCode>General</c:formatCode>
                <c:ptCount val="973"/>
                <c:pt idx="0">
                  <c:v>0.5</c:v>
                </c:pt>
                <c:pt idx="1">
                  <c:v>8061.5</c:v>
                </c:pt>
                <c:pt idx="2">
                  <c:v>9906</c:v>
                </c:pt>
                <c:pt idx="3">
                  <c:v>10869.5</c:v>
                </c:pt>
                <c:pt idx="4">
                  <c:v>15599</c:v>
                </c:pt>
                <c:pt idx="5">
                  <c:v>15857</c:v>
                </c:pt>
                <c:pt idx="6">
                  <c:v>15867.5</c:v>
                </c:pt>
                <c:pt idx="7">
                  <c:v>15881.5</c:v>
                </c:pt>
                <c:pt idx="8">
                  <c:v>15885</c:v>
                </c:pt>
                <c:pt idx="9">
                  <c:v>15941.5</c:v>
                </c:pt>
                <c:pt idx="10">
                  <c:v>19353.5</c:v>
                </c:pt>
                <c:pt idx="11">
                  <c:v>19756</c:v>
                </c:pt>
                <c:pt idx="12">
                  <c:v>20634</c:v>
                </c:pt>
                <c:pt idx="13">
                  <c:v>22312</c:v>
                </c:pt>
                <c:pt idx="14">
                  <c:v>22346</c:v>
                </c:pt>
              </c:numCache>
            </c:numRef>
          </c:xVal>
          <c:yVal>
            <c:numRef>
              <c:f>Active!$O$22:$O$994</c:f>
              <c:numCache>
                <c:formatCode>General</c:formatCode>
                <c:ptCount val="973"/>
                <c:pt idx="4">
                  <c:v>-0.26918775172091558</c:v>
                </c:pt>
                <c:pt idx="5">
                  <c:v>-0.29152788716273959</c:v>
                </c:pt>
                <c:pt idx="6">
                  <c:v>-0.29243707872141855</c:v>
                </c:pt>
                <c:pt idx="7">
                  <c:v>-0.29364933413299044</c:v>
                </c:pt>
                <c:pt idx="8">
                  <c:v>-0.29395239798588335</c:v>
                </c:pt>
                <c:pt idx="9">
                  <c:v>-0.29884471446829819</c:v>
                </c:pt>
                <c:pt idx="10">
                  <c:v>-0.59428867620280945</c:v>
                </c:pt>
                <c:pt idx="11">
                  <c:v>-0.62914101928550026</c:v>
                </c:pt>
                <c:pt idx="12">
                  <c:v>-0.70516675152550623</c:v>
                </c:pt>
                <c:pt idx="13">
                  <c:v>-0.85046422156961832</c:v>
                </c:pt>
                <c:pt idx="14">
                  <c:v>-0.85340827042629264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7-43D2-ABF8-3ED99EBCC4FF}"/>
            </c:ext>
          </c:extLst>
        </c:ser>
        <c:ser>
          <c:idx val="8"/>
          <c:order val="8"/>
          <c:tx>
            <c:strRef>
              <c:f>Active!$P$21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Active!$T$2:$T$994</c:f>
              <c:numCache>
                <c:formatCode>General</c:formatCode>
                <c:ptCount val="99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4">
                  <c:v>4500</c:v>
                </c:pt>
                <c:pt idx="5">
                  <c:v>6000</c:v>
                </c:pt>
                <c:pt idx="6">
                  <c:v>7500</c:v>
                </c:pt>
                <c:pt idx="7">
                  <c:v>9000</c:v>
                </c:pt>
                <c:pt idx="8">
                  <c:v>10500</c:v>
                </c:pt>
                <c:pt idx="9">
                  <c:v>12000</c:v>
                </c:pt>
                <c:pt idx="10">
                  <c:v>13500</c:v>
                </c:pt>
                <c:pt idx="11">
                  <c:v>15000</c:v>
                </c:pt>
                <c:pt idx="12">
                  <c:v>16500</c:v>
                </c:pt>
                <c:pt idx="13">
                  <c:v>18000</c:v>
                </c:pt>
                <c:pt idx="14">
                  <c:v>19500</c:v>
                </c:pt>
                <c:pt idx="15">
                  <c:v>21000</c:v>
                </c:pt>
                <c:pt idx="16">
                  <c:v>22500</c:v>
                </c:pt>
              </c:numCache>
            </c:numRef>
          </c:xVal>
          <c:yVal>
            <c:numRef>
              <c:f>Active!$U$2:$U$994</c:f>
              <c:numCache>
                <c:formatCode>General</c:formatCode>
                <c:ptCount val="993"/>
                <c:pt idx="0">
                  <c:v>-0.36695184984224682</c:v>
                </c:pt>
                <c:pt idx="1">
                  <c:v>-0.2436295414735303</c:v>
                </c:pt>
                <c:pt idx="2">
                  <c:v>-0.14356989721368968</c:v>
                </c:pt>
                <c:pt idx="4">
                  <c:v>-6.6772917062724937E-2</c:v>
                </c:pt>
                <c:pt idx="5">
                  <c:v>-1.3238601020636065E-2</c:v>
                </c:pt>
                <c:pt idx="6">
                  <c:v>1.7033050912576841E-2</c:v>
                </c:pt>
                <c:pt idx="7">
                  <c:v>2.4042038736913962E-2</c:v>
                </c:pt>
                <c:pt idx="8">
                  <c:v>7.7883624523750195E-3</c:v>
                </c:pt>
                <c:pt idx="9">
                  <c:v>-3.1727977941039542E-2</c:v>
                </c:pt>
                <c:pt idx="10">
                  <c:v>-9.4506982443330112E-2</c:v>
                </c:pt>
                <c:pt idx="11">
                  <c:v>-0.18054865105449669</c:v>
                </c:pt>
                <c:pt idx="12">
                  <c:v>-0.28985298377453916</c:v>
                </c:pt>
                <c:pt idx="13">
                  <c:v>-0.4224199806034572</c:v>
                </c:pt>
                <c:pt idx="14">
                  <c:v>-0.57824964154125147</c:v>
                </c:pt>
                <c:pt idx="15">
                  <c:v>-0.75734196658792174</c:v>
                </c:pt>
                <c:pt idx="16">
                  <c:v>-0.95969695574346736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57-43D2-ABF8-3ED99EBCC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977992"/>
        <c:axId val="1"/>
      </c:scatterChart>
      <c:valAx>
        <c:axId val="594977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4019486319828"/>
              <c:y val="0.86890364791357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841469816272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977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43643926068463"/>
          <c:y val="0.92073308227775874"/>
          <c:w val="0.82758683650300835"/>
          <c:h val="6.09757693331811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5299196574787126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45120460737726E-2"/>
          <c:y val="0.11111135715914904"/>
          <c:w val="0.91453100500205686"/>
          <c:h val="0.7573712916562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Q_fit!$D$21:$D$34</c:f>
              <c:numCache>
                <c:formatCode>General</c:formatCode>
                <c:ptCount val="14"/>
                <c:pt idx="0">
                  <c:v>5.0000000000000002E-5</c:v>
                </c:pt>
                <c:pt idx="1">
                  <c:v>0.80615000000000003</c:v>
                </c:pt>
                <c:pt idx="2">
                  <c:v>0.99060000000000004</c:v>
                </c:pt>
                <c:pt idx="3">
                  <c:v>1.0869500000000001</c:v>
                </c:pt>
                <c:pt idx="4">
                  <c:v>1.5599000000000001</c:v>
                </c:pt>
                <c:pt idx="5">
                  <c:v>1.5857000000000001</c:v>
                </c:pt>
                <c:pt idx="6">
                  <c:v>1.5867500000000001</c:v>
                </c:pt>
                <c:pt idx="7">
                  <c:v>1.58815</c:v>
                </c:pt>
                <c:pt idx="8">
                  <c:v>1.5885</c:v>
                </c:pt>
                <c:pt idx="9">
                  <c:v>1.59415</c:v>
                </c:pt>
                <c:pt idx="10">
                  <c:v>1.9353499999999999</c:v>
                </c:pt>
                <c:pt idx="11">
                  <c:v>1.9756</c:v>
                </c:pt>
                <c:pt idx="12">
                  <c:v>2.2311999999999999</c:v>
                </c:pt>
                <c:pt idx="13">
                  <c:v>2.2345999999999999</c:v>
                </c:pt>
              </c:numCache>
            </c:numRef>
          </c:xVal>
          <c:yVal>
            <c:numRef>
              <c:f>Q_fit!$E$21:$E$34</c:f>
              <c:numCache>
                <c:formatCode>General</c:formatCode>
                <c:ptCount val="14"/>
                <c:pt idx="0">
                  <c:v>-0.42500599999766564</c:v>
                </c:pt>
                <c:pt idx="1">
                  <c:v>-3.7737999999080785E-2</c:v>
                </c:pt>
                <c:pt idx="2">
                  <c:v>-5.3871999996772502E-2</c:v>
                </c:pt>
                <c:pt idx="3">
                  <c:v>-7.0434000001114327E-2</c:v>
                </c:pt>
                <c:pt idx="4">
                  <c:v>-0.20818799999688054</c:v>
                </c:pt>
                <c:pt idx="5">
                  <c:v>-0.22228400000312831</c:v>
                </c:pt>
                <c:pt idx="6">
                  <c:v>-0.23040999999648193</c:v>
                </c:pt>
                <c:pt idx="7">
                  <c:v>-0.22057800000038696</c:v>
                </c:pt>
                <c:pt idx="8">
                  <c:v>-0.22162000000389526</c:v>
                </c:pt>
                <c:pt idx="9">
                  <c:v>-0.24629799999820534</c:v>
                </c:pt>
                <c:pt idx="10">
                  <c:v>-0.56324200000381097</c:v>
                </c:pt>
                <c:pt idx="11">
                  <c:v>-0.60607199999503791</c:v>
                </c:pt>
                <c:pt idx="12">
                  <c:v>-0.89324399999895832</c:v>
                </c:pt>
                <c:pt idx="13">
                  <c:v>-0.88575199999468168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A-41F6-ADA5-3F6278F31A3E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 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0.67671455054109453</c:v>
                </c:pt>
                <c:pt idx="1">
                  <c:v>0.65000957636253109</c:v>
                </c:pt>
                <c:pt idx="2">
                  <c:v>0.61923137440436149</c:v>
                </c:pt>
                <c:pt idx="3">
                  <c:v>0.58437994466658527</c:v>
                </c:pt>
                <c:pt idx="4">
                  <c:v>0.54545528714920277</c:v>
                </c:pt>
                <c:pt idx="5">
                  <c:v>0.50245740185221377</c:v>
                </c:pt>
                <c:pt idx="6">
                  <c:v>0.45538628877561843</c:v>
                </c:pt>
                <c:pt idx="7">
                  <c:v>0.40424194791941676</c:v>
                </c:pt>
                <c:pt idx="8">
                  <c:v>0.34902437928360852</c:v>
                </c:pt>
                <c:pt idx="9">
                  <c:v>0.28973358286819406</c:v>
                </c:pt>
                <c:pt idx="10">
                  <c:v>0.22636955867317307</c:v>
                </c:pt>
                <c:pt idx="11">
                  <c:v>0.15893230669854569</c:v>
                </c:pt>
                <c:pt idx="12">
                  <c:v>8.7421826944311998E-2</c:v>
                </c:pt>
                <c:pt idx="13">
                  <c:v>1.1838119410471803E-2</c:v>
                </c:pt>
                <c:pt idx="14">
                  <c:v>-6.7818815902974672E-2</c:v>
                </c:pt>
                <c:pt idx="15">
                  <c:v>-0.15154897899602765</c:v>
                </c:pt>
                <c:pt idx="16">
                  <c:v>-0.23935236986868719</c:v>
                </c:pt>
                <c:pt idx="17">
                  <c:v>-0.33122898852095267</c:v>
                </c:pt>
                <c:pt idx="18">
                  <c:v>-0.42717883495282499</c:v>
                </c:pt>
                <c:pt idx="19">
                  <c:v>-0.52720190916430343</c:v>
                </c:pt>
                <c:pt idx="20">
                  <c:v>-0.63129821115538842</c:v>
                </c:pt>
                <c:pt idx="21">
                  <c:v>-0.73946774092607992</c:v>
                </c:pt>
                <c:pt idx="22">
                  <c:v>-0.85171049847637781</c:v>
                </c:pt>
                <c:pt idx="23">
                  <c:v>-0.96802648380628165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A-41F6-ADA5-3F6278F3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816232"/>
        <c:axId val="1"/>
      </c:scatterChart>
      <c:valAx>
        <c:axId val="588816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352946266332094"/>
              <c:y val="0.931974931704965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42177823010218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81623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9426167882860793"/>
          <c:y val="0.91836948952809472"/>
          <c:w val="0.42612993888584438"/>
          <c:h val="0.968256110843287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28575</xdr:rowOff>
    </xdr:from>
    <xdr:to>
      <xdr:col>17</xdr:col>
      <xdr:colOff>142875</xdr:colOff>
      <xdr:row>19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4F3D75-F85B-EA69-7931-BB6133691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0</xdr:row>
      <xdr:rowOff>0</xdr:rowOff>
    </xdr:from>
    <xdr:to>
      <xdr:col>21</xdr:col>
      <xdr:colOff>285750</xdr:colOff>
      <xdr:row>25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D8192BE-6B3E-CEE2-1011-0378FB81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6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8.28515625" customWidth="1"/>
    <col min="6" max="6" width="11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1" thickBot="1" x14ac:dyDescent="0.35">
      <c r="A1" s="1" t="s">
        <v>49</v>
      </c>
      <c r="C1" s="19"/>
      <c r="T1" s="6" t="s">
        <v>10</v>
      </c>
      <c r="U1" s="8" t="s">
        <v>22</v>
      </c>
    </row>
    <row r="2" spans="1:21" x14ac:dyDescent="0.2">
      <c r="A2" t="s">
        <v>25</v>
      </c>
      <c r="B2" t="s">
        <v>46</v>
      </c>
      <c r="C2" s="15" t="s">
        <v>43</v>
      </c>
      <c r="T2">
        <v>0</v>
      </c>
      <c r="U2">
        <f t="shared" ref="U2:U18" si="0">+D$12+D$13*T2+D$14*T2^2</f>
        <v>-0.36695184984224682</v>
      </c>
    </row>
    <row r="3" spans="1:21" ht="13.5" thickBot="1" x14ac:dyDescent="0.25">
      <c r="C3" s="24" t="s">
        <v>48</v>
      </c>
      <c r="T3">
        <v>1500</v>
      </c>
      <c r="U3">
        <f t="shared" si="0"/>
        <v>-0.2436295414735303</v>
      </c>
    </row>
    <row r="4" spans="1:21" ht="14.25" thickTop="1" thickBot="1" x14ac:dyDescent="0.25">
      <c r="A4" s="7" t="s">
        <v>0</v>
      </c>
      <c r="C4" s="2">
        <v>35923.245999999999</v>
      </c>
      <c r="D4" s="3">
        <v>0.85001199999999999</v>
      </c>
      <c r="E4" s="10"/>
      <c r="T4">
        <v>3000</v>
      </c>
      <c r="U4">
        <f t="shared" si="0"/>
        <v>-0.14356989721368968</v>
      </c>
    </row>
    <row r="5" spans="1:21" ht="13.5" thickTop="1" x14ac:dyDescent="0.2">
      <c r="A5" s="4" t="s">
        <v>138</v>
      </c>
      <c r="C5" s="82">
        <v>-9.5</v>
      </c>
      <c r="D5" s="81"/>
      <c r="E5" s="10"/>
    </row>
    <row r="6" spans="1:21" x14ac:dyDescent="0.2">
      <c r="C6" s="19" t="s">
        <v>50</v>
      </c>
      <c r="T6">
        <v>4500</v>
      </c>
      <c r="U6">
        <f t="shared" si="0"/>
        <v>-6.6772917062724937E-2</v>
      </c>
    </row>
    <row r="7" spans="1:21" x14ac:dyDescent="0.2">
      <c r="A7" s="7" t="s">
        <v>1</v>
      </c>
      <c r="T7">
        <v>6000</v>
      </c>
      <c r="U7">
        <f t="shared" si="0"/>
        <v>-1.3238601020636065E-2</v>
      </c>
    </row>
    <row r="8" spans="1:21" x14ac:dyDescent="0.2">
      <c r="A8" t="s">
        <v>2</v>
      </c>
      <c r="C8">
        <f>+C4</f>
        <v>35923.245999999999</v>
      </c>
      <c r="T8">
        <v>7500</v>
      </c>
      <c r="U8">
        <f t="shared" si="0"/>
        <v>1.7033050912576841E-2</v>
      </c>
    </row>
    <row r="9" spans="1:21" x14ac:dyDescent="0.2">
      <c r="A9" t="s">
        <v>3</v>
      </c>
      <c r="C9">
        <f>+D4</f>
        <v>0.85001199999999999</v>
      </c>
      <c r="T9">
        <v>9000</v>
      </c>
      <c r="U9">
        <f t="shared" si="0"/>
        <v>2.4042038736913962E-2</v>
      </c>
    </row>
    <row r="10" spans="1:21" x14ac:dyDescent="0.2">
      <c r="A10" s="35" t="s">
        <v>57</v>
      </c>
      <c r="B10" s="35"/>
      <c r="C10" s="35">
        <v>25</v>
      </c>
      <c r="D10" s="35" t="str">
        <f>"F"&amp;C10</f>
        <v>F25</v>
      </c>
      <c r="E10" s="35" t="str">
        <f>"G"&amp;C10</f>
        <v>G25</v>
      </c>
      <c r="T10">
        <v>10500</v>
      </c>
      <c r="U10">
        <f t="shared" si="0"/>
        <v>7.7883624523750195E-3</v>
      </c>
    </row>
    <row r="11" spans="1:21" ht="13.5" thickBot="1" x14ac:dyDescent="0.25">
      <c r="C11" s="6" t="s">
        <v>20</v>
      </c>
      <c r="D11" s="6" t="s">
        <v>21</v>
      </c>
      <c r="T11">
        <v>12000</v>
      </c>
      <c r="U11">
        <f t="shared" si="0"/>
        <v>-3.1727977941039542E-2</v>
      </c>
    </row>
    <row r="12" spans="1:21" x14ac:dyDescent="0.2">
      <c r="A12" t="s">
        <v>16</v>
      </c>
      <c r="C12" s="18">
        <f ca="1">INTERCEPT(INDIRECT(E10):G1006,INDIRECT(D10):$F1006)</f>
        <v>1.0815245457868923</v>
      </c>
      <c r="D12" s="5">
        <f>+E12*F12</f>
        <v>-0.36695184984224682</v>
      </c>
      <c r="E12" s="12">
        <v>-0.36695184984224682</v>
      </c>
      <c r="F12">
        <v>1</v>
      </c>
      <c r="T12">
        <v>13500</v>
      </c>
      <c r="U12">
        <f t="shared" si="0"/>
        <v>-9.4506982443330112E-2</v>
      </c>
    </row>
    <row r="13" spans="1:21" x14ac:dyDescent="0.2">
      <c r="A13" t="s">
        <v>17</v>
      </c>
      <c r="C13" s="18">
        <f ca="1">SLOPE(INDIRECT(E10):G1006,INDIRECT(D10):$F1006)</f>
        <v>-8.6589672255132238E-5</v>
      </c>
      <c r="D13" s="5">
        <f>+E13*F13</f>
        <v>8.9969093615436304E-5</v>
      </c>
      <c r="E13" s="13">
        <v>8.9969093615436293</v>
      </c>
      <c r="F13">
        <v>1.0000000000000001E-5</v>
      </c>
      <c r="T13">
        <v>15000</v>
      </c>
      <c r="U13">
        <f t="shared" si="0"/>
        <v>-0.18054865105449669</v>
      </c>
    </row>
    <row r="14" spans="1:21" ht="13.5" thickBot="1" x14ac:dyDescent="0.25">
      <c r="A14" t="s">
        <v>19</v>
      </c>
      <c r="C14" s="5" t="s">
        <v>14</v>
      </c>
      <c r="D14" s="5">
        <f>+E14*F14</f>
        <v>-5.1694809130835307E-9</v>
      </c>
      <c r="E14" s="14">
        <v>-0.51694809130835306</v>
      </c>
      <c r="F14">
        <v>1E-8</v>
      </c>
      <c r="T14">
        <v>16500</v>
      </c>
      <c r="U14">
        <f t="shared" si="0"/>
        <v>-0.28985298377453916</v>
      </c>
    </row>
    <row r="15" spans="1:21" x14ac:dyDescent="0.2">
      <c r="A15" t="s">
        <v>24</v>
      </c>
      <c r="E15">
        <f>SUM(R31:R33)</f>
        <v>2.7511119919431392E-6</v>
      </c>
      <c r="T15">
        <v>18000</v>
      </c>
      <c r="U15">
        <f t="shared" si="0"/>
        <v>-0.4224199806034572</v>
      </c>
    </row>
    <row r="16" spans="1:21" x14ac:dyDescent="0.2">
      <c r="A16" s="4" t="s">
        <v>18</v>
      </c>
      <c r="C16" s="16">
        <f ca="1">(C8+C12)+(C9+C13)*INT(MAX(F22:F3534))</f>
        <v>54916.760743729566</v>
      </c>
      <c r="D16" s="34" t="s">
        <v>54</v>
      </c>
      <c r="E16" s="30">
        <f ca="1">TODAY()+15018.5-B10/24</f>
        <v>60339.5</v>
      </c>
      <c r="T16">
        <v>19500</v>
      </c>
      <c r="U16">
        <f t="shared" si="0"/>
        <v>-0.57824964154125147</v>
      </c>
    </row>
    <row r="17" spans="1:32" x14ac:dyDescent="0.2">
      <c r="A17" s="7" t="s">
        <v>4</v>
      </c>
      <c r="C17" s="17">
        <f ca="1">+C9+C13</f>
        <v>0.84992541032774482</v>
      </c>
      <c r="D17" s="34" t="s">
        <v>55</v>
      </c>
      <c r="E17" s="30">
        <f ca="1">ROUND(2*(E16-C16)/C17,0)/2+1</f>
        <v>6381.5</v>
      </c>
      <c r="T17">
        <v>21000</v>
      </c>
      <c r="U17">
        <f t="shared" si="0"/>
        <v>-0.75734196658792174</v>
      </c>
    </row>
    <row r="18" spans="1:32" ht="13.5" thickBot="1" x14ac:dyDescent="0.25">
      <c r="A18" s="18" t="s">
        <v>45</v>
      </c>
      <c r="C18">
        <f>COUNT(C22:C2192)</f>
        <v>15</v>
      </c>
      <c r="D18" s="34" t="s">
        <v>56</v>
      </c>
      <c r="E18" s="31">
        <f ca="1">+C16+C17*E17-15018.5-C5/24</f>
        <v>45322.455583069408</v>
      </c>
      <c r="T18">
        <v>22500</v>
      </c>
      <c r="U18">
        <f t="shared" si="0"/>
        <v>-0.95969695574346736</v>
      </c>
    </row>
    <row r="19" spans="1:32" ht="14.25" thickTop="1" thickBot="1" x14ac:dyDescent="0.25">
      <c r="A19" s="7" t="s">
        <v>5</v>
      </c>
      <c r="C19" s="2">
        <f ca="1">+C16</f>
        <v>54916.760743729566</v>
      </c>
      <c r="D19" s="3">
        <f ca="1">+C17</f>
        <v>0.84992541032774482</v>
      </c>
      <c r="E19" s="32" t="s">
        <v>53</v>
      </c>
    </row>
    <row r="20" spans="1:32" ht="13.5" thickTop="1" x14ac:dyDescent="0.2">
      <c r="E20" s="33"/>
    </row>
    <row r="21" spans="1:32" ht="13.5" thickBot="1" x14ac:dyDescent="0.25">
      <c r="A21" s="6" t="s">
        <v>6</v>
      </c>
      <c r="B21" s="6" t="s">
        <v>7</v>
      </c>
      <c r="C21" s="6" t="s">
        <v>8</v>
      </c>
      <c r="D21" s="6" t="s">
        <v>13</v>
      </c>
      <c r="E21" s="6" t="s">
        <v>9</v>
      </c>
      <c r="F21" s="6" t="s">
        <v>10</v>
      </c>
      <c r="G21" s="6" t="s">
        <v>11</v>
      </c>
      <c r="H21" s="9" t="s">
        <v>12</v>
      </c>
      <c r="I21" s="9" t="s">
        <v>29</v>
      </c>
      <c r="J21" s="9" t="s">
        <v>44</v>
      </c>
      <c r="K21" s="9" t="s">
        <v>140</v>
      </c>
      <c r="L21" s="9" t="s">
        <v>26</v>
      </c>
      <c r="M21" s="9" t="s">
        <v>27</v>
      </c>
      <c r="N21" s="9" t="s">
        <v>28</v>
      </c>
      <c r="O21" s="9" t="s">
        <v>23</v>
      </c>
      <c r="P21" s="8" t="s">
        <v>22</v>
      </c>
      <c r="Q21" s="6" t="s">
        <v>15</v>
      </c>
    </row>
    <row r="22" spans="1:32" x14ac:dyDescent="0.2">
      <c r="A22" s="20" t="s">
        <v>12</v>
      </c>
      <c r="B22" s="21"/>
      <c r="C22" s="22">
        <v>35923.245999999999</v>
      </c>
      <c r="D22" s="22" t="s">
        <v>14</v>
      </c>
      <c r="E22" s="20">
        <f t="shared" ref="E22:E36" si="1">+(C22-C$8)/C$9</f>
        <v>0</v>
      </c>
      <c r="F22" s="20">
        <v>0.5</v>
      </c>
      <c r="G22" s="20">
        <f t="shared" ref="G22:G36" si="2">+C22-(C$8+F22*C$9)</f>
        <v>-0.42500599999766564</v>
      </c>
      <c r="H22" s="20">
        <f>G22</f>
        <v>-0.42500599999766564</v>
      </c>
      <c r="I22" s="20"/>
      <c r="J22" s="20"/>
      <c r="K22" s="20"/>
      <c r="L22" s="20"/>
      <c r="M22" s="20"/>
      <c r="N22" s="20"/>
      <c r="O22" s="20"/>
      <c r="P22" s="20"/>
      <c r="Q22" s="23">
        <f t="shared" ref="Q22:Q36" si="3">+C22-15018.5</f>
        <v>20904.745999999999</v>
      </c>
      <c r="R22" s="20">
        <f>+(U2-G22)^2</f>
        <v>3.3702843502679144E-3</v>
      </c>
    </row>
    <row r="23" spans="1:32" x14ac:dyDescent="0.2">
      <c r="A23" s="20" t="s">
        <v>31</v>
      </c>
      <c r="B23" s="21" t="s">
        <v>47</v>
      </c>
      <c r="C23" s="22">
        <v>42775.58</v>
      </c>
      <c r="D23" s="22"/>
      <c r="E23" s="20">
        <f t="shared" si="1"/>
        <v>8061.4556029797259</v>
      </c>
      <c r="F23" s="20">
        <f>ROUND(2*E23,0)/2</f>
        <v>8061.5</v>
      </c>
      <c r="G23" s="20">
        <f t="shared" si="2"/>
        <v>-3.7737999999080785E-2</v>
      </c>
      <c r="H23" s="20"/>
      <c r="I23" s="20">
        <f t="shared" ref="I23:I31" si="4">+G23</f>
        <v>-3.7737999999080785E-2</v>
      </c>
      <c r="J23" s="20"/>
      <c r="K23" s="20"/>
      <c r="L23" s="20"/>
      <c r="M23" s="20"/>
      <c r="N23" s="20"/>
      <c r="O23" s="20"/>
      <c r="P23" s="20">
        <f t="shared" ref="P23:P36" si="5">+D$12+D$13*F23+D$14*F23^2</f>
        <v>2.2380898413589256E-2</v>
      </c>
      <c r="Q23" s="23">
        <f t="shared" si="3"/>
        <v>27757.08</v>
      </c>
      <c r="R23" s="20">
        <f t="shared" ref="R23:R36" si="6">+(P23-G23)^2</f>
        <v>3.6142819463529405E-3</v>
      </c>
    </row>
    <row r="24" spans="1:32" x14ac:dyDescent="0.2">
      <c r="A24" s="20" t="s">
        <v>33</v>
      </c>
      <c r="B24" s="21"/>
      <c r="C24" s="22">
        <v>44343.411</v>
      </c>
      <c r="D24" s="22"/>
      <c r="E24" s="20">
        <f t="shared" si="1"/>
        <v>9905.9366220712182</v>
      </c>
      <c r="F24" s="20">
        <f>ROUND(2*E24,0)/2</f>
        <v>9906</v>
      </c>
      <c r="G24" s="20">
        <f t="shared" si="2"/>
        <v>-5.3871999996772502E-2</v>
      </c>
      <c r="H24" s="20"/>
      <c r="I24" s="20">
        <f t="shared" si="4"/>
        <v>-5.3871999996772502E-2</v>
      </c>
      <c r="J24" s="20"/>
      <c r="K24" s="20"/>
      <c r="L24" s="20"/>
      <c r="M24" s="20"/>
      <c r="N24" s="20"/>
      <c r="O24" s="20"/>
      <c r="P24" s="20">
        <f t="shared" si="5"/>
        <v>1.7006846787161134E-2</v>
      </c>
      <c r="Q24" s="23">
        <f t="shared" si="3"/>
        <v>29324.911</v>
      </c>
      <c r="R24" s="20">
        <f t="shared" si="6"/>
        <v>5.0238109214203394E-3</v>
      </c>
    </row>
    <row r="25" spans="1:32" x14ac:dyDescent="0.2">
      <c r="A25" s="20" t="s">
        <v>35</v>
      </c>
      <c r="B25" s="21" t="s">
        <v>47</v>
      </c>
      <c r="C25" s="22">
        <v>45162.381000000001</v>
      </c>
      <c r="D25" s="22"/>
      <c r="E25" s="20">
        <f t="shared" si="1"/>
        <v>10869.417137640412</v>
      </c>
      <c r="F25" s="20">
        <f>ROUND(2*E25,0)/2</f>
        <v>10869.5</v>
      </c>
      <c r="G25" s="20">
        <f t="shared" si="2"/>
        <v>-7.0434000001114327E-2</v>
      </c>
      <c r="H25" s="20"/>
      <c r="I25" s="20">
        <f t="shared" si="4"/>
        <v>-7.0434000001114327E-2</v>
      </c>
      <c r="J25" s="20"/>
      <c r="K25" s="20"/>
      <c r="L25" s="20"/>
      <c r="M25" s="20"/>
      <c r="N25" s="20"/>
      <c r="O25" s="20"/>
      <c r="P25" s="20">
        <f t="shared" si="5"/>
        <v>2.1356487677370861E-4</v>
      </c>
      <c r="Q25" s="23">
        <f t="shared" si="3"/>
        <v>30143.881000000001</v>
      </c>
      <c r="R25" s="20">
        <f t="shared" si="6"/>
        <v>4.9910784231753996E-3</v>
      </c>
    </row>
    <row r="26" spans="1:32" x14ac:dyDescent="0.2">
      <c r="A26" s="20" t="s">
        <v>37</v>
      </c>
      <c r="B26" s="21"/>
      <c r="C26" s="22">
        <v>49182.375</v>
      </c>
      <c r="D26" s="22"/>
      <c r="E26" s="20">
        <f t="shared" si="1"/>
        <v>15598.755076398922</v>
      </c>
      <c r="F26" s="20">
        <f>ROUND(2*E26,0)/2</f>
        <v>15599</v>
      </c>
      <c r="G26" s="20">
        <f t="shared" si="2"/>
        <v>-0.20818799999688054</v>
      </c>
      <c r="H26" s="20"/>
      <c r="I26" s="20">
        <f t="shared" si="4"/>
        <v>-0.20818799999688054</v>
      </c>
      <c r="J26" s="20"/>
      <c r="K26" s="20"/>
      <c r="L26" s="20"/>
      <c r="M26" s="20"/>
      <c r="N26" s="20"/>
      <c r="O26" s="20">
        <f t="shared" ref="O26:O36" ca="1" si="7">+C$12+C$13*F26</f>
        <v>-0.26918775172091558</v>
      </c>
      <c r="P26" s="20">
        <f t="shared" si="5"/>
        <v>-0.22140755090805664</v>
      </c>
      <c r="Q26" s="23">
        <f t="shared" si="3"/>
        <v>34163.875</v>
      </c>
      <c r="R26" s="20">
        <f t="shared" si="6"/>
        <v>1.7475652629317693E-4</v>
      </c>
    </row>
    <row r="27" spans="1:32" x14ac:dyDescent="0.2">
      <c r="A27" s="20" t="s">
        <v>37</v>
      </c>
      <c r="B27" s="21"/>
      <c r="C27" s="22">
        <v>49401.663999999997</v>
      </c>
      <c r="D27" s="22"/>
      <c r="E27" s="20">
        <f t="shared" si="1"/>
        <v>15856.738493103625</v>
      </c>
      <c r="F27" s="27">
        <f t="shared" ref="F27:F33" si="8">ROUND(2*E27,0)/2+0.5</f>
        <v>15857</v>
      </c>
      <c r="G27" s="20">
        <f t="shared" si="2"/>
        <v>-0.22228400000312831</v>
      </c>
      <c r="H27" s="20"/>
      <c r="I27" s="20">
        <f t="shared" si="4"/>
        <v>-0.22228400000312831</v>
      </c>
      <c r="J27" s="20"/>
      <c r="K27" s="20"/>
      <c r="L27" s="20"/>
      <c r="M27" s="20"/>
      <c r="N27" s="20"/>
      <c r="O27" s="20">
        <f t="shared" ca="1" si="7"/>
        <v>-0.29152788716273959</v>
      </c>
      <c r="P27" s="20">
        <f t="shared" si="5"/>
        <v>-0.24014921218857865</v>
      </c>
      <c r="Q27" s="23">
        <f t="shared" si="3"/>
        <v>34383.163999999997</v>
      </c>
      <c r="R27" s="20">
        <f t="shared" si="6"/>
        <v>3.1916580643116333E-4</v>
      </c>
    </row>
    <row r="28" spans="1:32" x14ac:dyDescent="0.2">
      <c r="A28" s="20" t="s">
        <v>37</v>
      </c>
      <c r="B28" s="21" t="s">
        <v>47</v>
      </c>
      <c r="C28" s="22">
        <v>49410.580999999998</v>
      </c>
      <c r="D28" s="22"/>
      <c r="E28" s="20">
        <f t="shared" si="1"/>
        <v>15867.228933238588</v>
      </c>
      <c r="F28" s="27">
        <f t="shared" si="8"/>
        <v>15867.5</v>
      </c>
      <c r="G28" s="20">
        <f t="shared" si="2"/>
        <v>-0.23040999999648193</v>
      </c>
      <c r="H28" s="20"/>
      <c r="I28" s="20">
        <f t="shared" si="4"/>
        <v>-0.23040999999648193</v>
      </c>
      <c r="J28" s="20"/>
      <c r="K28" s="20"/>
      <c r="L28" s="20"/>
      <c r="M28" s="20"/>
      <c r="N28" s="20"/>
      <c r="O28" s="20">
        <f t="shared" ca="1" si="7"/>
        <v>-0.29243707872141855</v>
      </c>
      <c r="P28" s="20">
        <f t="shared" si="5"/>
        <v>-0.24092652827650118</v>
      </c>
      <c r="Q28" s="23">
        <f t="shared" si="3"/>
        <v>34392.080999999998</v>
      </c>
      <c r="R28" s="20">
        <f t="shared" si="6"/>
        <v>1.1059736706444476E-4</v>
      </c>
    </row>
    <row r="29" spans="1:32" x14ac:dyDescent="0.2">
      <c r="A29" s="20" t="s">
        <v>41</v>
      </c>
      <c r="B29" s="21"/>
      <c r="C29" s="22">
        <v>49422.491000000002</v>
      </c>
      <c r="D29" s="22">
        <v>3.0000000000000001E-3</v>
      </c>
      <c r="E29" s="20">
        <f t="shared" si="1"/>
        <v>15881.240500134119</v>
      </c>
      <c r="F29" s="27">
        <f t="shared" si="8"/>
        <v>15881.5</v>
      </c>
      <c r="G29" s="20">
        <f t="shared" si="2"/>
        <v>-0.22057800000038696</v>
      </c>
      <c r="H29" s="20"/>
      <c r="I29" s="20">
        <f t="shared" si="4"/>
        <v>-0.22057800000038696</v>
      </c>
      <c r="J29" s="20"/>
      <c r="K29" s="20"/>
      <c r="L29" s="20"/>
      <c r="M29" s="20"/>
      <c r="N29" s="20"/>
      <c r="O29" s="20">
        <f t="shared" ca="1" si="7"/>
        <v>-0.29364933413299044</v>
      </c>
      <c r="P29" s="20">
        <f t="shared" si="5"/>
        <v>-0.24196472285901782</v>
      </c>
      <c r="Q29" s="23">
        <f t="shared" si="3"/>
        <v>34403.991000000002</v>
      </c>
      <c r="R29" s="20">
        <f t="shared" si="6"/>
        <v>4.5739191463188366E-4</v>
      </c>
    </row>
    <row r="30" spans="1:32" x14ac:dyDescent="0.2">
      <c r="A30" s="20" t="s">
        <v>41</v>
      </c>
      <c r="B30" s="21"/>
      <c r="C30" s="22">
        <v>49425.464999999997</v>
      </c>
      <c r="D30" s="22">
        <v>7.0000000000000001E-3</v>
      </c>
      <c r="E30" s="20">
        <f t="shared" si="1"/>
        <v>15884.739274269066</v>
      </c>
      <c r="F30" s="27">
        <f t="shared" si="8"/>
        <v>15885</v>
      </c>
      <c r="G30" s="20">
        <f t="shared" si="2"/>
        <v>-0.22162000000389526</v>
      </c>
      <c r="H30" s="20"/>
      <c r="I30" s="20">
        <f t="shared" si="4"/>
        <v>-0.22162000000389526</v>
      </c>
      <c r="J30" s="20"/>
      <c r="K30" s="20"/>
      <c r="L30" s="20"/>
      <c r="M30" s="20"/>
      <c r="N30" s="20"/>
      <c r="O30" s="20">
        <f t="shared" ca="1" si="7"/>
        <v>-0.29395239798588335</v>
      </c>
      <c r="P30" s="20">
        <f t="shared" si="5"/>
        <v>-0.24222458813535308</v>
      </c>
      <c r="Q30" s="23">
        <f t="shared" si="3"/>
        <v>34406.964999999997</v>
      </c>
      <c r="R30" s="20">
        <f t="shared" si="6"/>
        <v>4.2454905206701262E-4</v>
      </c>
    </row>
    <row r="31" spans="1:32" x14ac:dyDescent="0.2">
      <c r="A31" s="20" t="s">
        <v>41</v>
      </c>
      <c r="B31" s="21"/>
      <c r="C31" s="22">
        <v>49473.466</v>
      </c>
      <c r="D31" s="22">
        <v>8.9999999999999993E-3</v>
      </c>
      <c r="E31" s="20">
        <f t="shared" si="1"/>
        <v>15941.210241737765</v>
      </c>
      <c r="F31" s="27">
        <f t="shared" si="8"/>
        <v>15941.5</v>
      </c>
      <c r="G31" s="20">
        <f t="shared" si="2"/>
        <v>-0.24629799999820534</v>
      </c>
      <c r="H31" s="20"/>
      <c r="I31" s="20">
        <f t="shared" si="4"/>
        <v>-0.24629799999820534</v>
      </c>
      <c r="J31" s="20"/>
      <c r="K31" s="20"/>
      <c r="L31" s="20"/>
      <c r="M31" s="20"/>
      <c r="N31" s="20"/>
      <c r="O31" s="20">
        <f t="shared" ca="1" si="7"/>
        <v>-0.29884471446829819</v>
      </c>
      <c r="P31" s="20">
        <f t="shared" si="5"/>
        <v>-0.24643708070791526</v>
      </c>
      <c r="Q31" s="23">
        <f t="shared" si="3"/>
        <v>34454.966</v>
      </c>
      <c r="R31" s="20">
        <f t="shared" si="6"/>
        <v>1.9343443813413811E-8</v>
      </c>
      <c r="AA31">
        <v>6</v>
      </c>
      <c r="AC31" t="s">
        <v>30</v>
      </c>
      <c r="AF31" t="s">
        <v>32</v>
      </c>
    </row>
    <row r="32" spans="1:32" x14ac:dyDescent="0.2">
      <c r="A32" s="20" t="s">
        <v>42</v>
      </c>
      <c r="B32" s="21"/>
      <c r="C32" s="22">
        <v>52373.39</v>
      </c>
      <c r="D32" s="22">
        <v>0.01</v>
      </c>
      <c r="E32" s="20">
        <f t="shared" si="1"/>
        <v>19352.837371707694</v>
      </c>
      <c r="F32" s="27">
        <f t="shared" si="8"/>
        <v>19353.5</v>
      </c>
      <c r="G32" s="20">
        <f t="shared" si="2"/>
        <v>-0.56324200000381097</v>
      </c>
      <c r="H32" s="22"/>
      <c r="I32" s="25"/>
      <c r="J32" s="21">
        <f>G32</f>
        <v>-0.56324200000381097</v>
      </c>
      <c r="K32" s="20"/>
      <c r="L32" s="20"/>
      <c r="M32" s="20"/>
      <c r="N32" s="20"/>
      <c r="O32" s="20">
        <f t="shared" ca="1" si="7"/>
        <v>-0.59428867620280945</v>
      </c>
      <c r="P32" s="20">
        <f t="shared" si="5"/>
        <v>-0.56200523325073681</v>
      </c>
      <c r="Q32" s="23">
        <f t="shared" si="3"/>
        <v>37354.89</v>
      </c>
      <c r="R32" s="20">
        <f t="shared" si="6"/>
        <v>1.5295920015095973E-6</v>
      </c>
    </row>
    <row r="33" spans="1:32" x14ac:dyDescent="0.2">
      <c r="A33" s="20" t="s">
        <v>42</v>
      </c>
      <c r="B33" s="26"/>
      <c r="C33" s="22">
        <v>52715.476999999999</v>
      </c>
      <c r="D33" s="22">
        <v>3.0000000000000001E-3</v>
      </c>
      <c r="E33" s="20">
        <f t="shared" si="1"/>
        <v>19755.286984183753</v>
      </c>
      <c r="F33" s="27">
        <f t="shared" si="8"/>
        <v>19756</v>
      </c>
      <c r="G33" s="20">
        <f t="shared" si="2"/>
        <v>-0.60607199999503791</v>
      </c>
      <c r="H33" s="22"/>
      <c r="I33" s="25"/>
      <c r="J33" s="21">
        <f>G33</f>
        <v>-0.60607199999503791</v>
      </c>
      <c r="K33" s="20"/>
      <c r="L33" s="20"/>
      <c r="M33" s="20"/>
      <c r="N33" s="20"/>
      <c r="O33" s="20">
        <f t="shared" ca="1" si="7"/>
        <v>-0.62914101928550026</v>
      </c>
      <c r="P33" s="20">
        <f t="shared" si="5"/>
        <v>-0.60716843811304555</v>
      </c>
      <c r="Q33" s="23">
        <f t="shared" si="3"/>
        <v>37696.976999999999</v>
      </c>
      <c r="R33" s="20">
        <f t="shared" si="6"/>
        <v>1.202176546620128E-6</v>
      </c>
      <c r="AA33">
        <v>6</v>
      </c>
      <c r="AC33" t="s">
        <v>30</v>
      </c>
      <c r="AF33" t="s">
        <v>32</v>
      </c>
    </row>
    <row r="34" spans="1:32" x14ac:dyDescent="0.2">
      <c r="A34" s="79" t="s">
        <v>137</v>
      </c>
      <c r="B34" s="80" t="s">
        <v>52</v>
      </c>
      <c r="C34" s="79">
        <v>53461.53</v>
      </c>
      <c r="D34" s="79">
        <v>3.0000000000000001E-3</v>
      </c>
      <c r="E34" s="20">
        <f t="shared" si="1"/>
        <v>20632.984004931695</v>
      </c>
      <c r="F34" s="27">
        <f>ROUND(2*E34,0)/2+1</f>
        <v>20634</v>
      </c>
      <c r="G34" s="20">
        <f t="shared" si="2"/>
        <v>-0.8636079999996582</v>
      </c>
      <c r="H34" s="20"/>
      <c r="I34" s="20"/>
      <c r="L34" s="20"/>
      <c r="M34" s="20"/>
      <c r="N34" s="21">
        <f>G34</f>
        <v>-0.8636079999996582</v>
      </c>
      <c r="O34" s="20">
        <f t="shared" ca="1" si="7"/>
        <v>-0.70516675152550623</v>
      </c>
      <c r="P34" s="20">
        <f t="shared" si="5"/>
        <v>-0.71149787724044411</v>
      </c>
      <c r="Q34" s="23">
        <f t="shared" si="3"/>
        <v>38443.03</v>
      </c>
      <c r="R34" s="20">
        <f t="shared" si="6"/>
        <v>2.3137489445823181E-2</v>
      </c>
    </row>
    <row r="35" spans="1:32" x14ac:dyDescent="0.2">
      <c r="A35" s="28" t="s">
        <v>51</v>
      </c>
      <c r="B35" s="29" t="s">
        <v>52</v>
      </c>
      <c r="C35" s="28">
        <v>54887.820500000002</v>
      </c>
      <c r="D35" s="28">
        <v>1E-3</v>
      </c>
      <c r="E35" s="20">
        <f t="shared" si="1"/>
        <v>22310.949139541564</v>
      </c>
      <c r="F35" s="27">
        <f>ROUND(2*E35,0)/2+1</f>
        <v>22312</v>
      </c>
      <c r="G35" s="20">
        <f t="shared" si="2"/>
        <v>-0.89324399999895832</v>
      </c>
      <c r="H35" s="22"/>
      <c r="I35" s="25"/>
      <c r="K35" s="20"/>
      <c r="L35" s="20"/>
      <c r="M35" s="20"/>
      <c r="N35" s="21">
        <f>G35</f>
        <v>-0.89324399999895832</v>
      </c>
      <c r="O35" s="20">
        <f t="shared" ca="1" si="7"/>
        <v>-0.85046422156961832</v>
      </c>
      <c r="P35" s="20">
        <f t="shared" si="5"/>
        <v>-0.93306004695187483</v>
      </c>
      <c r="Q35" s="23">
        <f t="shared" si="3"/>
        <v>39869.320500000002</v>
      </c>
      <c r="R35" s="20">
        <f t="shared" si="6"/>
        <v>1.5853175949568526E-3</v>
      </c>
      <c r="AA35">
        <v>7</v>
      </c>
      <c r="AC35" t="s">
        <v>34</v>
      </c>
      <c r="AF35" t="s">
        <v>32</v>
      </c>
    </row>
    <row r="36" spans="1:32" x14ac:dyDescent="0.2">
      <c r="A36" s="7" t="s">
        <v>135</v>
      </c>
      <c r="B36" s="21"/>
      <c r="C36" s="22">
        <v>54916.7284</v>
      </c>
      <c r="D36" s="22">
        <v>4.0000000000000002E-4</v>
      </c>
      <c r="E36" s="20">
        <f t="shared" si="1"/>
        <v>22344.957953534777</v>
      </c>
      <c r="F36" s="27">
        <f>ROUND(2*E36,0)/2+1</f>
        <v>22346</v>
      </c>
      <c r="G36" s="20">
        <f t="shared" si="2"/>
        <v>-0.88575199999468168</v>
      </c>
      <c r="H36" s="20"/>
      <c r="I36" s="20"/>
      <c r="K36" s="21">
        <f>G36</f>
        <v>-0.88575199999468168</v>
      </c>
      <c r="L36" s="20"/>
      <c r="M36" s="20"/>
      <c r="N36" s="20"/>
      <c r="O36" s="20">
        <f t="shared" ca="1" si="7"/>
        <v>-0.85340827042629264</v>
      </c>
      <c r="P36" s="20">
        <f t="shared" si="5"/>
        <v>-0.93785029284191057</v>
      </c>
      <c r="Q36" s="23">
        <f t="shared" si="3"/>
        <v>39898.2284</v>
      </c>
      <c r="R36" s="20">
        <f t="shared" si="6"/>
        <v>2.7142321175956208E-3</v>
      </c>
      <c r="AC36" s="20" t="s">
        <v>139</v>
      </c>
    </row>
    <row r="37" spans="1:32" x14ac:dyDescent="0.2">
      <c r="A37" s="20"/>
      <c r="B37" s="21"/>
      <c r="C37" s="22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3"/>
      <c r="R37" s="20"/>
    </row>
    <row r="38" spans="1:32" x14ac:dyDescent="0.2">
      <c r="A38" s="20"/>
      <c r="B38" s="21"/>
      <c r="C38" s="22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3"/>
      <c r="R38" s="20"/>
    </row>
    <row r="39" spans="1:32" x14ac:dyDescent="0.2">
      <c r="A39" s="20"/>
      <c r="B39" s="21"/>
      <c r="C39" s="22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3"/>
      <c r="R39" s="20"/>
    </row>
    <row r="40" spans="1:32" x14ac:dyDescent="0.2">
      <c r="A40" s="20"/>
      <c r="B40" s="21"/>
      <c r="C40" s="22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3"/>
      <c r="R40" s="20"/>
    </row>
    <row r="41" spans="1:32" x14ac:dyDescent="0.2">
      <c r="A41" s="20"/>
      <c r="B41" s="21"/>
      <c r="C41" s="22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3"/>
      <c r="R41" s="20"/>
      <c r="AA41">
        <v>11</v>
      </c>
      <c r="AC41" t="s">
        <v>36</v>
      </c>
      <c r="AF41" t="s">
        <v>32</v>
      </c>
    </row>
    <row r="42" spans="1:32" x14ac:dyDescent="0.2">
      <c r="B42" s="5"/>
      <c r="C42" s="11"/>
      <c r="D42" s="11"/>
      <c r="AA42">
        <v>9</v>
      </c>
      <c r="AC42" t="s">
        <v>38</v>
      </c>
      <c r="AF42" t="s">
        <v>32</v>
      </c>
    </row>
    <row r="43" spans="1:32" x14ac:dyDescent="0.2">
      <c r="B43" s="5"/>
      <c r="C43" s="11"/>
      <c r="D43" s="11"/>
      <c r="AA43">
        <v>8</v>
      </c>
      <c r="AC43" t="s">
        <v>38</v>
      </c>
      <c r="AF43" t="s">
        <v>32</v>
      </c>
    </row>
    <row r="44" spans="1:32" x14ac:dyDescent="0.2">
      <c r="B44" s="5"/>
      <c r="C44" s="11"/>
      <c r="D44" s="11"/>
      <c r="AA44">
        <v>14</v>
      </c>
      <c r="AC44" t="s">
        <v>39</v>
      </c>
      <c r="AD44" t="s">
        <v>40</v>
      </c>
      <c r="AF44" t="s">
        <v>32</v>
      </c>
    </row>
    <row r="45" spans="1:32" x14ac:dyDescent="0.2">
      <c r="B45" s="5"/>
      <c r="C45" s="11"/>
      <c r="D45" s="11"/>
      <c r="AA45">
        <v>7</v>
      </c>
      <c r="AC45" t="s">
        <v>39</v>
      </c>
      <c r="AD45" t="s">
        <v>40</v>
      </c>
      <c r="AF45" t="s">
        <v>32</v>
      </c>
    </row>
    <row r="46" spans="1:32" x14ac:dyDescent="0.2">
      <c r="B46" s="5"/>
      <c r="C46" s="11"/>
      <c r="D46" s="11"/>
      <c r="AA46">
        <v>12</v>
      </c>
      <c r="AC46" t="s">
        <v>39</v>
      </c>
      <c r="AD46" t="s">
        <v>40</v>
      </c>
      <c r="AF46" t="s">
        <v>32</v>
      </c>
    </row>
    <row r="47" spans="1:32" x14ac:dyDescent="0.2">
      <c r="B47" s="5"/>
      <c r="C47" s="11"/>
      <c r="D47" s="11"/>
    </row>
    <row r="48" spans="1:32" x14ac:dyDescent="0.2">
      <c r="B48" s="5"/>
      <c r="C48" s="11"/>
      <c r="D48" s="11"/>
    </row>
    <row r="49" spans="2:4" x14ac:dyDescent="0.2">
      <c r="B49" s="5"/>
      <c r="C49" s="11"/>
      <c r="D49" s="11"/>
    </row>
    <row r="50" spans="2:4" x14ac:dyDescent="0.2">
      <c r="B50" s="5"/>
      <c r="C50" s="11"/>
      <c r="D50" s="11"/>
    </row>
    <row r="51" spans="2:4" x14ac:dyDescent="0.2">
      <c r="B51" s="5"/>
      <c r="C51" s="11"/>
      <c r="D51" s="11"/>
    </row>
    <row r="52" spans="2:4" x14ac:dyDescent="0.2">
      <c r="B52" s="5"/>
      <c r="C52" s="11"/>
      <c r="D52" s="11"/>
    </row>
    <row r="53" spans="2:4" x14ac:dyDescent="0.2">
      <c r="B53" s="5"/>
      <c r="C53" s="11"/>
      <c r="D53" s="11"/>
    </row>
    <row r="54" spans="2:4" x14ac:dyDescent="0.2">
      <c r="B54" s="5"/>
      <c r="C54" s="11"/>
      <c r="D54" s="11"/>
    </row>
    <row r="55" spans="2:4" x14ac:dyDescent="0.2">
      <c r="B55" s="5"/>
      <c r="C55" s="11"/>
      <c r="D55" s="11"/>
    </row>
    <row r="56" spans="2:4" x14ac:dyDescent="0.2">
      <c r="B56" s="5"/>
      <c r="C56" s="11"/>
      <c r="D56" s="11"/>
    </row>
    <row r="57" spans="2:4" x14ac:dyDescent="0.2">
      <c r="B57" s="5"/>
      <c r="C57" s="11"/>
      <c r="D57" s="11"/>
    </row>
    <row r="58" spans="2:4" x14ac:dyDescent="0.2">
      <c r="B58" s="5"/>
      <c r="C58" s="11"/>
      <c r="D58" s="11"/>
    </row>
    <row r="59" spans="2:4" x14ac:dyDescent="0.2">
      <c r="B59" s="5"/>
      <c r="C59" s="11"/>
      <c r="D59" s="11"/>
    </row>
    <row r="60" spans="2:4" x14ac:dyDescent="0.2">
      <c r="B60" s="5"/>
      <c r="C60" s="11"/>
      <c r="D60" s="11"/>
    </row>
    <row r="61" spans="2:4" x14ac:dyDescent="0.2">
      <c r="B61" s="5"/>
      <c r="C61" s="11"/>
      <c r="D61" s="11"/>
    </row>
    <row r="62" spans="2:4" x14ac:dyDescent="0.2">
      <c r="B62" s="5"/>
      <c r="C62" s="11"/>
      <c r="D62" s="11"/>
    </row>
    <row r="63" spans="2:4" x14ac:dyDescent="0.2">
      <c r="B63" s="5"/>
      <c r="C63" s="11"/>
      <c r="D63" s="11"/>
    </row>
    <row r="64" spans="2:4" x14ac:dyDescent="0.2">
      <c r="B64" s="5"/>
      <c r="C64" s="11"/>
      <c r="D64" s="11"/>
    </row>
    <row r="65" spans="2:4" x14ac:dyDescent="0.2">
      <c r="B65" s="5"/>
      <c r="C65" s="11"/>
      <c r="D65" s="11"/>
    </row>
    <row r="66" spans="2:4" x14ac:dyDescent="0.2">
      <c r="B66" s="5"/>
      <c r="C66" s="11"/>
      <c r="D66" s="11"/>
    </row>
    <row r="67" spans="2:4" x14ac:dyDescent="0.2">
      <c r="B67" s="5"/>
      <c r="C67" s="11"/>
      <c r="D67" s="11"/>
    </row>
    <row r="68" spans="2:4" x14ac:dyDescent="0.2">
      <c r="B68" s="5"/>
      <c r="C68" s="11"/>
      <c r="D68" s="11"/>
    </row>
    <row r="69" spans="2:4" x14ac:dyDescent="0.2">
      <c r="B69" s="5"/>
      <c r="C69" s="11"/>
      <c r="D69" s="11"/>
    </row>
    <row r="70" spans="2:4" x14ac:dyDescent="0.2">
      <c r="B70" s="5"/>
      <c r="C70" s="11"/>
      <c r="D70" s="11"/>
    </row>
    <row r="71" spans="2:4" x14ac:dyDescent="0.2">
      <c r="B71" s="5"/>
      <c r="C71" s="11"/>
      <c r="D71" s="11"/>
    </row>
    <row r="72" spans="2:4" x14ac:dyDescent="0.2">
      <c r="B72" s="5"/>
      <c r="C72" s="11"/>
      <c r="D72" s="11"/>
    </row>
    <row r="73" spans="2:4" x14ac:dyDescent="0.2">
      <c r="B73" s="5"/>
      <c r="C73" s="11"/>
      <c r="D73" s="11"/>
    </row>
    <row r="74" spans="2:4" x14ac:dyDescent="0.2">
      <c r="B74" s="5"/>
      <c r="C74" s="11"/>
      <c r="D74" s="11"/>
    </row>
    <row r="75" spans="2:4" x14ac:dyDescent="0.2">
      <c r="B75" s="5"/>
      <c r="C75" s="11"/>
      <c r="D75" s="11"/>
    </row>
    <row r="76" spans="2:4" x14ac:dyDescent="0.2">
      <c r="B76" s="5"/>
      <c r="C76" s="11"/>
      <c r="D76" s="11"/>
    </row>
    <row r="77" spans="2:4" x14ac:dyDescent="0.2">
      <c r="B77" s="5"/>
      <c r="C77" s="11"/>
      <c r="D77" s="11"/>
    </row>
    <row r="78" spans="2:4" x14ac:dyDescent="0.2">
      <c r="B78" s="5"/>
      <c r="C78" s="11"/>
      <c r="D78" s="11"/>
    </row>
    <row r="79" spans="2:4" x14ac:dyDescent="0.2">
      <c r="B79" s="5"/>
      <c r="C79" s="11"/>
      <c r="D79" s="11"/>
    </row>
    <row r="80" spans="2:4" x14ac:dyDescent="0.2">
      <c r="B80" s="5"/>
      <c r="C80" s="11"/>
      <c r="D80" s="11"/>
    </row>
    <row r="81" spans="2:4" x14ac:dyDescent="0.2">
      <c r="B81" s="5"/>
      <c r="C81" s="11"/>
      <c r="D81" s="11"/>
    </row>
    <row r="82" spans="2:4" x14ac:dyDescent="0.2">
      <c r="B82" s="5"/>
      <c r="C82" s="11"/>
      <c r="D82" s="11"/>
    </row>
    <row r="83" spans="2:4" x14ac:dyDescent="0.2">
      <c r="B83" s="5"/>
      <c r="C83" s="11"/>
      <c r="D83" s="11"/>
    </row>
    <row r="84" spans="2:4" x14ac:dyDescent="0.2">
      <c r="B84" s="5"/>
      <c r="C84" s="11"/>
      <c r="D84" s="11"/>
    </row>
    <row r="85" spans="2:4" x14ac:dyDescent="0.2">
      <c r="B85" s="5"/>
      <c r="C85" s="11"/>
      <c r="D85" s="11"/>
    </row>
    <row r="86" spans="2:4" x14ac:dyDescent="0.2">
      <c r="B86" s="5"/>
      <c r="C86" s="11"/>
      <c r="D86" s="11"/>
    </row>
    <row r="87" spans="2:4" x14ac:dyDescent="0.2">
      <c r="B87" s="5"/>
      <c r="C87" s="11"/>
      <c r="D87" s="11"/>
    </row>
    <row r="88" spans="2:4" x14ac:dyDescent="0.2">
      <c r="B88" s="5"/>
      <c r="C88" s="11"/>
      <c r="D88" s="11"/>
    </row>
    <row r="89" spans="2:4" x14ac:dyDescent="0.2">
      <c r="B89" s="5"/>
      <c r="C89" s="11"/>
      <c r="D89" s="11"/>
    </row>
    <row r="90" spans="2:4" x14ac:dyDescent="0.2">
      <c r="B90" s="5"/>
      <c r="C90" s="11"/>
      <c r="D90" s="11"/>
    </row>
    <row r="91" spans="2:4" x14ac:dyDescent="0.2">
      <c r="B91" s="5"/>
      <c r="C91" s="11"/>
      <c r="D91" s="11"/>
    </row>
    <row r="92" spans="2:4" x14ac:dyDescent="0.2">
      <c r="B92" s="5"/>
      <c r="C92" s="11"/>
      <c r="D92" s="11"/>
    </row>
    <row r="93" spans="2:4" x14ac:dyDescent="0.2">
      <c r="B93" s="5"/>
      <c r="C93" s="11"/>
      <c r="D93" s="11"/>
    </row>
    <row r="94" spans="2:4" x14ac:dyDescent="0.2">
      <c r="B94" s="5"/>
      <c r="C94" s="11"/>
      <c r="D94" s="11"/>
    </row>
    <row r="95" spans="2:4" x14ac:dyDescent="0.2">
      <c r="B95" s="5"/>
      <c r="C95" s="11"/>
      <c r="D95" s="11"/>
    </row>
    <row r="96" spans="2:4" x14ac:dyDescent="0.2">
      <c r="B96" s="5"/>
      <c r="C96" s="11"/>
      <c r="D96" s="11"/>
    </row>
    <row r="97" spans="2:4" x14ac:dyDescent="0.2">
      <c r="B97" s="5"/>
      <c r="C97" s="11"/>
      <c r="D97" s="11"/>
    </row>
    <row r="98" spans="2:4" x14ac:dyDescent="0.2">
      <c r="B98" s="5"/>
      <c r="C98" s="11"/>
      <c r="D98" s="11"/>
    </row>
    <row r="99" spans="2:4" x14ac:dyDescent="0.2">
      <c r="B99" s="5"/>
      <c r="C99" s="11"/>
      <c r="D99" s="11"/>
    </row>
    <row r="100" spans="2:4" x14ac:dyDescent="0.2">
      <c r="B100" s="5"/>
      <c r="C100" s="11"/>
      <c r="D100" s="11"/>
    </row>
    <row r="101" spans="2:4" x14ac:dyDescent="0.2">
      <c r="B101" s="5"/>
      <c r="C101" s="11"/>
      <c r="D101" s="11"/>
    </row>
    <row r="102" spans="2:4" x14ac:dyDescent="0.2">
      <c r="B102" s="5"/>
      <c r="C102" s="11"/>
      <c r="D102" s="11"/>
    </row>
    <row r="103" spans="2:4" x14ac:dyDescent="0.2">
      <c r="B103" s="5"/>
      <c r="C103" s="11"/>
      <c r="D103" s="11"/>
    </row>
    <row r="104" spans="2:4" x14ac:dyDescent="0.2">
      <c r="B104" s="5"/>
      <c r="C104" s="11"/>
      <c r="D104" s="11"/>
    </row>
    <row r="105" spans="2:4" x14ac:dyDescent="0.2">
      <c r="B105" s="5"/>
      <c r="C105" s="11"/>
      <c r="D105" s="11"/>
    </row>
    <row r="106" spans="2:4" x14ac:dyDescent="0.2">
      <c r="B106" s="5"/>
      <c r="C106" s="11"/>
      <c r="D106" s="11"/>
    </row>
    <row r="107" spans="2:4" x14ac:dyDescent="0.2">
      <c r="B107" s="5"/>
      <c r="C107" s="11"/>
      <c r="D107" s="11"/>
    </row>
    <row r="108" spans="2:4" x14ac:dyDescent="0.2">
      <c r="B108" s="5"/>
      <c r="C108" s="11"/>
      <c r="D108" s="11"/>
    </row>
    <row r="109" spans="2:4" x14ac:dyDescent="0.2">
      <c r="B109" s="5"/>
      <c r="C109" s="11"/>
      <c r="D109" s="11"/>
    </row>
    <row r="110" spans="2:4" x14ac:dyDescent="0.2">
      <c r="B110" s="5"/>
      <c r="C110" s="11"/>
      <c r="D110" s="11"/>
    </row>
    <row r="111" spans="2:4" x14ac:dyDescent="0.2">
      <c r="B111" s="5"/>
      <c r="C111" s="11"/>
      <c r="D111" s="11"/>
    </row>
    <row r="112" spans="2:4" x14ac:dyDescent="0.2">
      <c r="B112" s="5"/>
      <c r="C112" s="11"/>
      <c r="D112" s="11"/>
    </row>
    <row r="113" spans="2:4" x14ac:dyDescent="0.2">
      <c r="B113" s="5"/>
      <c r="C113" s="11"/>
      <c r="D113" s="11"/>
    </row>
    <row r="114" spans="2:4" x14ac:dyDescent="0.2">
      <c r="B114" s="5"/>
      <c r="C114" s="11"/>
      <c r="D114" s="11"/>
    </row>
    <row r="115" spans="2:4" x14ac:dyDescent="0.2">
      <c r="B115" s="5"/>
      <c r="C115" s="11"/>
      <c r="D115" s="11"/>
    </row>
    <row r="116" spans="2:4" x14ac:dyDescent="0.2">
      <c r="B116" s="5"/>
      <c r="C116" s="11"/>
      <c r="D116" s="11"/>
    </row>
    <row r="117" spans="2:4" x14ac:dyDescent="0.2">
      <c r="B117" s="5"/>
      <c r="C117" s="11"/>
      <c r="D117" s="11"/>
    </row>
    <row r="118" spans="2:4" x14ac:dyDescent="0.2">
      <c r="B118" s="5"/>
      <c r="C118" s="11"/>
      <c r="D118" s="11"/>
    </row>
    <row r="119" spans="2:4" x14ac:dyDescent="0.2">
      <c r="B119" s="5"/>
      <c r="C119" s="11"/>
      <c r="D119" s="11"/>
    </row>
    <row r="120" spans="2:4" x14ac:dyDescent="0.2">
      <c r="B120" s="5"/>
      <c r="C120" s="11"/>
      <c r="D120" s="11"/>
    </row>
    <row r="121" spans="2:4" x14ac:dyDescent="0.2">
      <c r="B121" s="5"/>
      <c r="C121" s="11"/>
      <c r="D121" s="11"/>
    </row>
    <row r="122" spans="2:4" x14ac:dyDescent="0.2">
      <c r="B122" s="5"/>
      <c r="C122" s="11"/>
      <c r="D122" s="11"/>
    </row>
    <row r="123" spans="2:4" x14ac:dyDescent="0.2">
      <c r="B123" s="5"/>
      <c r="C123" s="11"/>
      <c r="D123" s="11"/>
    </row>
    <row r="124" spans="2:4" x14ac:dyDescent="0.2">
      <c r="B124" s="5"/>
      <c r="C124" s="11"/>
      <c r="D124" s="11"/>
    </row>
    <row r="125" spans="2:4" x14ac:dyDescent="0.2">
      <c r="B125" s="5"/>
      <c r="C125" s="11"/>
      <c r="D125" s="11"/>
    </row>
    <row r="126" spans="2:4" x14ac:dyDescent="0.2">
      <c r="B126" s="5"/>
      <c r="C126" s="11"/>
      <c r="D126" s="11"/>
    </row>
    <row r="127" spans="2:4" x14ac:dyDescent="0.2">
      <c r="B127" s="5"/>
      <c r="C127" s="11"/>
      <c r="D127" s="11"/>
    </row>
    <row r="128" spans="2:4" x14ac:dyDescent="0.2">
      <c r="B128" s="5"/>
      <c r="C128" s="11"/>
      <c r="D128" s="11"/>
    </row>
    <row r="129" spans="2:4" x14ac:dyDescent="0.2">
      <c r="B129" s="5"/>
      <c r="C129" s="11"/>
      <c r="D129" s="11"/>
    </row>
    <row r="130" spans="2:4" x14ac:dyDescent="0.2">
      <c r="B130" s="5"/>
      <c r="C130" s="11"/>
      <c r="D130" s="11"/>
    </row>
    <row r="131" spans="2:4" x14ac:dyDescent="0.2">
      <c r="B131" s="5"/>
      <c r="C131" s="11"/>
      <c r="D131" s="11"/>
    </row>
    <row r="132" spans="2:4" x14ac:dyDescent="0.2">
      <c r="B132" s="5"/>
      <c r="C132" s="11"/>
      <c r="D132" s="11"/>
    </row>
    <row r="133" spans="2:4" x14ac:dyDescent="0.2">
      <c r="B133" s="5"/>
      <c r="C133" s="11"/>
      <c r="D133" s="11"/>
    </row>
    <row r="134" spans="2:4" x14ac:dyDescent="0.2">
      <c r="B134" s="5"/>
      <c r="C134" s="11"/>
      <c r="D134" s="11"/>
    </row>
    <row r="135" spans="2:4" x14ac:dyDescent="0.2">
      <c r="B135" s="5"/>
      <c r="C135" s="11"/>
      <c r="D135" s="11"/>
    </row>
    <row r="136" spans="2:4" x14ac:dyDescent="0.2">
      <c r="B136" s="5"/>
      <c r="C136" s="11"/>
      <c r="D136" s="11"/>
    </row>
    <row r="137" spans="2:4" x14ac:dyDescent="0.2">
      <c r="B137" s="5"/>
      <c r="C137" s="11"/>
      <c r="D137" s="11"/>
    </row>
    <row r="138" spans="2:4" x14ac:dyDescent="0.2">
      <c r="B138" s="5"/>
      <c r="C138" s="11"/>
      <c r="D138" s="11"/>
    </row>
    <row r="139" spans="2:4" x14ac:dyDescent="0.2">
      <c r="B139" s="5"/>
      <c r="C139" s="11"/>
      <c r="D139" s="11"/>
    </row>
    <row r="140" spans="2:4" x14ac:dyDescent="0.2">
      <c r="B140" s="5"/>
      <c r="C140" s="11"/>
      <c r="D140" s="11"/>
    </row>
    <row r="141" spans="2:4" x14ac:dyDescent="0.2">
      <c r="B141" s="5"/>
      <c r="C141" s="11"/>
      <c r="D141" s="11"/>
    </row>
    <row r="142" spans="2:4" x14ac:dyDescent="0.2">
      <c r="B142" s="5"/>
      <c r="C142" s="11"/>
      <c r="D142" s="11"/>
    </row>
    <row r="143" spans="2:4" x14ac:dyDescent="0.2">
      <c r="B143" s="5"/>
      <c r="C143" s="11"/>
      <c r="D143" s="11"/>
    </row>
    <row r="144" spans="2:4" x14ac:dyDescent="0.2">
      <c r="B144" s="5"/>
      <c r="C144" s="11"/>
      <c r="D144" s="11"/>
    </row>
    <row r="145" spans="2:4" x14ac:dyDescent="0.2">
      <c r="B145" s="5"/>
      <c r="C145" s="11"/>
      <c r="D145" s="11"/>
    </row>
    <row r="146" spans="2:4" x14ac:dyDescent="0.2">
      <c r="B146" s="5"/>
      <c r="C146" s="11"/>
      <c r="D146" s="11"/>
    </row>
    <row r="147" spans="2:4" x14ac:dyDescent="0.2">
      <c r="B147" s="5"/>
      <c r="C147" s="11"/>
      <c r="D147" s="11"/>
    </row>
    <row r="148" spans="2:4" x14ac:dyDescent="0.2">
      <c r="B148" s="5"/>
      <c r="C148" s="11"/>
      <c r="D148" s="11"/>
    </row>
    <row r="149" spans="2:4" x14ac:dyDescent="0.2">
      <c r="B149" s="5"/>
      <c r="C149" s="11"/>
      <c r="D149" s="11"/>
    </row>
    <row r="150" spans="2:4" x14ac:dyDescent="0.2">
      <c r="B150" s="5"/>
      <c r="C150" s="11"/>
      <c r="D150" s="11"/>
    </row>
    <row r="151" spans="2:4" x14ac:dyDescent="0.2">
      <c r="B151" s="5"/>
      <c r="C151" s="11"/>
      <c r="D151" s="11"/>
    </row>
    <row r="152" spans="2:4" x14ac:dyDescent="0.2">
      <c r="B152" s="5"/>
      <c r="C152" s="11"/>
      <c r="D152" s="11"/>
    </row>
    <row r="153" spans="2:4" x14ac:dyDescent="0.2">
      <c r="B153" s="5"/>
      <c r="C153" s="11"/>
      <c r="D153" s="11"/>
    </row>
    <row r="154" spans="2:4" x14ac:dyDescent="0.2">
      <c r="B154" s="5"/>
      <c r="C154" s="11"/>
      <c r="D154" s="11"/>
    </row>
    <row r="155" spans="2:4" x14ac:dyDescent="0.2">
      <c r="B155" s="5"/>
      <c r="C155" s="11"/>
      <c r="D155" s="11"/>
    </row>
    <row r="156" spans="2:4" x14ac:dyDescent="0.2">
      <c r="B156" s="5"/>
      <c r="C156" s="11"/>
      <c r="D156" s="11"/>
    </row>
    <row r="157" spans="2:4" x14ac:dyDescent="0.2">
      <c r="B157" s="5"/>
      <c r="C157" s="11"/>
      <c r="D157" s="11"/>
    </row>
    <row r="158" spans="2:4" x14ac:dyDescent="0.2">
      <c r="B158" s="5"/>
      <c r="C158" s="11"/>
      <c r="D158" s="11"/>
    </row>
    <row r="159" spans="2:4" x14ac:dyDescent="0.2">
      <c r="B159" s="5"/>
      <c r="C159" s="11"/>
      <c r="D159" s="11"/>
    </row>
    <row r="160" spans="2:4" x14ac:dyDescent="0.2">
      <c r="B160" s="5"/>
      <c r="C160" s="11"/>
      <c r="D160" s="11"/>
    </row>
    <row r="161" spans="2:4" x14ac:dyDescent="0.2">
      <c r="B161" s="5"/>
      <c r="C161" s="11"/>
      <c r="D161" s="11"/>
    </row>
    <row r="162" spans="2:4" x14ac:dyDescent="0.2">
      <c r="B162" s="5"/>
      <c r="C162" s="11"/>
      <c r="D162" s="11"/>
    </row>
    <row r="163" spans="2:4" x14ac:dyDescent="0.2">
      <c r="B163" s="5"/>
      <c r="C163" s="11"/>
      <c r="D163" s="11"/>
    </row>
    <row r="164" spans="2:4" x14ac:dyDescent="0.2">
      <c r="B164" s="5"/>
      <c r="C164" s="11"/>
      <c r="D164" s="11"/>
    </row>
    <row r="165" spans="2:4" x14ac:dyDescent="0.2">
      <c r="B165" s="5"/>
      <c r="C165" s="11"/>
      <c r="D165" s="11"/>
    </row>
    <row r="166" spans="2:4" x14ac:dyDescent="0.2">
      <c r="B166" s="5"/>
      <c r="C166" s="11"/>
      <c r="D166" s="11"/>
    </row>
    <row r="167" spans="2:4" x14ac:dyDescent="0.2">
      <c r="B167" s="5"/>
      <c r="C167" s="11"/>
      <c r="D167" s="11"/>
    </row>
    <row r="168" spans="2:4" x14ac:dyDescent="0.2">
      <c r="B168" s="5"/>
      <c r="C168" s="11"/>
      <c r="D168" s="11"/>
    </row>
    <row r="169" spans="2:4" x14ac:dyDescent="0.2">
      <c r="B169" s="5"/>
      <c r="C169" s="11"/>
      <c r="D169" s="11"/>
    </row>
    <row r="170" spans="2:4" x14ac:dyDescent="0.2">
      <c r="B170" s="5"/>
      <c r="C170" s="11"/>
      <c r="D170" s="11"/>
    </row>
    <row r="171" spans="2:4" x14ac:dyDescent="0.2">
      <c r="B171" s="5"/>
      <c r="C171" s="11"/>
      <c r="D171" s="11"/>
    </row>
    <row r="172" spans="2:4" x14ac:dyDescent="0.2">
      <c r="B172" s="5"/>
      <c r="C172" s="11"/>
      <c r="D172" s="11"/>
    </row>
    <row r="173" spans="2:4" x14ac:dyDescent="0.2">
      <c r="B173" s="5"/>
      <c r="C173" s="11"/>
      <c r="D173" s="11"/>
    </row>
    <row r="174" spans="2:4" x14ac:dyDescent="0.2">
      <c r="B174" s="5"/>
      <c r="C174" s="11"/>
      <c r="D174" s="11"/>
    </row>
    <row r="175" spans="2:4" x14ac:dyDescent="0.2">
      <c r="B175" s="5"/>
      <c r="C175" s="11"/>
      <c r="D175" s="11"/>
    </row>
    <row r="176" spans="2:4" x14ac:dyDescent="0.2">
      <c r="B176" s="5"/>
      <c r="C176" s="11"/>
      <c r="D176" s="11"/>
    </row>
    <row r="177" spans="2:4" x14ac:dyDescent="0.2">
      <c r="B177" s="5"/>
      <c r="C177" s="11"/>
      <c r="D177" s="11"/>
    </row>
    <row r="178" spans="2:4" x14ac:dyDescent="0.2">
      <c r="B178" s="5"/>
      <c r="C178" s="11"/>
      <c r="D178" s="11"/>
    </row>
    <row r="179" spans="2:4" x14ac:dyDescent="0.2">
      <c r="B179" s="5"/>
      <c r="C179" s="11"/>
      <c r="D179" s="11"/>
    </row>
    <row r="180" spans="2:4" x14ac:dyDescent="0.2">
      <c r="B180" s="5"/>
      <c r="C180" s="11"/>
      <c r="D180" s="11"/>
    </row>
    <row r="181" spans="2:4" x14ac:dyDescent="0.2">
      <c r="B181" s="5"/>
      <c r="C181" s="11"/>
      <c r="D181" s="11"/>
    </row>
    <row r="182" spans="2:4" x14ac:dyDescent="0.2">
      <c r="B182" s="5"/>
      <c r="C182" s="11"/>
      <c r="D182" s="11"/>
    </row>
    <row r="183" spans="2:4" x14ac:dyDescent="0.2">
      <c r="B183" s="5"/>
      <c r="C183" s="11"/>
      <c r="D183" s="11"/>
    </row>
    <row r="184" spans="2:4" x14ac:dyDescent="0.2">
      <c r="B184" s="5"/>
      <c r="C184" s="11"/>
      <c r="D184" s="11"/>
    </row>
    <row r="185" spans="2:4" x14ac:dyDescent="0.2">
      <c r="B185" s="5"/>
      <c r="C185" s="11"/>
      <c r="D185" s="11"/>
    </row>
    <row r="186" spans="2:4" x14ac:dyDescent="0.2">
      <c r="B186" s="5"/>
      <c r="C186" s="11"/>
      <c r="D186" s="11"/>
    </row>
    <row r="187" spans="2:4" x14ac:dyDescent="0.2">
      <c r="B187" s="5"/>
      <c r="C187" s="11"/>
      <c r="D187" s="11"/>
    </row>
    <row r="188" spans="2:4" x14ac:dyDescent="0.2">
      <c r="B188" s="5"/>
      <c r="C188" s="11"/>
      <c r="D188" s="11"/>
    </row>
    <row r="189" spans="2:4" x14ac:dyDescent="0.2">
      <c r="B189" s="5"/>
      <c r="C189" s="11"/>
      <c r="D189" s="11"/>
    </row>
    <row r="190" spans="2:4" x14ac:dyDescent="0.2">
      <c r="B190" s="5"/>
      <c r="C190" s="11"/>
      <c r="D190" s="11"/>
    </row>
    <row r="191" spans="2:4" x14ac:dyDescent="0.2">
      <c r="B191" s="5"/>
      <c r="C191" s="11"/>
      <c r="D191" s="11"/>
    </row>
    <row r="192" spans="2:4" x14ac:dyDescent="0.2">
      <c r="B192" s="5"/>
      <c r="C192" s="11"/>
      <c r="D192" s="11"/>
    </row>
    <row r="193" spans="2:4" x14ac:dyDescent="0.2">
      <c r="B193" s="5"/>
      <c r="C193" s="11"/>
      <c r="D193" s="11"/>
    </row>
    <row r="194" spans="2:4" x14ac:dyDescent="0.2">
      <c r="B194" s="5"/>
      <c r="C194" s="11"/>
      <c r="D194" s="11"/>
    </row>
    <row r="195" spans="2:4" x14ac:dyDescent="0.2">
      <c r="B195" s="5"/>
      <c r="C195" s="11"/>
      <c r="D195" s="11"/>
    </row>
    <row r="196" spans="2:4" x14ac:dyDescent="0.2">
      <c r="B196" s="5"/>
      <c r="C196" s="11"/>
      <c r="D196" s="11"/>
    </row>
    <row r="197" spans="2:4" x14ac:dyDescent="0.2">
      <c r="B197" s="5"/>
      <c r="C197" s="11"/>
      <c r="D197" s="11"/>
    </row>
    <row r="198" spans="2:4" x14ac:dyDescent="0.2">
      <c r="B198" s="5"/>
      <c r="C198" s="11"/>
      <c r="D198" s="11"/>
    </row>
    <row r="199" spans="2:4" x14ac:dyDescent="0.2">
      <c r="B199" s="5"/>
      <c r="C199" s="11"/>
      <c r="D199" s="11"/>
    </row>
    <row r="200" spans="2:4" x14ac:dyDescent="0.2">
      <c r="B200" s="5"/>
      <c r="C200" s="11"/>
      <c r="D200" s="11"/>
    </row>
    <row r="201" spans="2:4" x14ac:dyDescent="0.2">
      <c r="B201" s="5"/>
      <c r="C201" s="11"/>
      <c r="D201" s="11"/>
    </row>
    <row r="202" spans="2:4" x14ac:dyDescent="0.2">
      <c r="B202" s="5"/>
      <c r="C202" s="11"/>
      <c r="D202" s="11"/>
    </row>
    <row r="203" spans="2:4" x14ac:dyDescent="0.2">
      <c r="B203" s="5"/>
      <c r="C203" s="11"/>
      <c r="D203" s="11"/>
    </row>
    <row r="204" spans="2:4" x14ac:dyDescent="0.2">
      <c r="B204" s="5"/>
      <c r="C204" s="11"/>
      <c r="D204" s="11"/>
    </row>
    <row r="205" spans="2:4" x14ac:dyDescent="0.2">
      <c r="B205" s="5"/>
      <c r="C205" s="11"/>
      <c r="D205" s="11"/>
    </row>
    <row r="206" spans="2:4" x14ac:dyDescent="0.2">
      <c r="B206" s="5"/>
      <c r="C206" s="11"/>
      <c r="D206" s="11"/>
    </row>
    <row r="207" spans="2:4" x14ac:dyDescent="0.2">
      <c r="B207" s="5"/>
      <c r="C207" s="11"/>
      <c r="D207" s="11"/>
    </row>
    <row r="208" spans="2:4" x14ac:dyDescent="0.2">
      <c r="B208" s="5"/>
      <c r="C208" s="11"/>
      <c r="D208" s="11"/>
    </row>
    <row r="209" spans="2:4" x14ac:dyDescent="0.2">
      <c r="B209" s="5"/>
      <c r="C209" s="11"/>
      <c r="D209" s="11"/>
    </row>
    <row r="210" spans="2:4" x14ac:dyDescent="0.2">
      <c r="B210" s="5"/>
      <c r="C210" s="11"/>
      <c r="D210" s="11"/>
    </row>
    <row r="211" spans="2:4" x14ac:dyDescent="0.2">
      <c r="B211" s="5"/>
      <c r="C211" s="11"/>
      <c r="D211" s="11"/>
    </row>
    <row r="212" spans="2:4" x14ac:dyDescent="0.2">
      <c r="B212" s="5"/>
      <c r="C212" s="11"/>
      <c r="D212" s="11"/>
    </row>
    <row r="213" spans="2:4" x14ac:dyDescent="0.2">
      <c r="B213" s="5"/>
      <c r="C213" s="11"/>
      <c r="D213" s="11"/>
    </row>
    <row r="214" spans="2:4" x14ac:dyDescent="0.2">
      <c r="B214" s="5"/>
      <c r="C214" s="11"/>
      <c r="D214" s="11"/>
    </row>
    <row r="215" spans="2:4" x14ac:dyDescent="0.2">
      <c r="B215" s="5"/>
      <c r="C215" s="11"/>
      <c r="D215" s="11"/>
    </row>
    <row r="216" spans="2:4" x14ac:dyDescent="0.2">
      <c r="B216" s="5"/>
      <c r="C216" s="11"/>
      <c r="D216" s="11"/>
    </row>
    <row r="217" spans="2:4" x14ac:dyDescent="0.2">
      <c r="B217" s="5"/>
      <c r="C217" s="11"/>
      <c r="D217" s="11"/>
    </row>
    <row r="218" spans="2:4" x14ac:dyDescent="0.2">
      <c r="B218" s="5"/>
      <c r="C218" s="11"/>
      <c r="D218" s="11"/>
    </row>
    <row r="219" spans="2:4" x14ac:dyDescent="0.2">
      <c r="B219" s="5"/>
      <c r="C219" s="11"/>
      <c r="D219" s="11"/>
    </row>
    <row r="220" spans="2:4" x14ac:dyDescent="0.2">
      <c r="B220" s="5"/>
      <c r="C220" s="11"/>
      <c r="D220" s="11"/>
    </row>
    <row r="221" spans="2:4" x14ac:dyDescent="0.2">
      <c r="B221" s="5"/>
      <c r="C221" s="11"/>
      <c r="D221" s="11"/>
    </row>
    <row r="222" spans="2:4" x14ac:dyDescent="0.2">
      <c r="B222" s="5"/>
      <c r="C222" s="11"/>
      <c r="D222" s="11"/>
    </row>
    <row r="223" spans="2:4" x14ac:dyDescent="0.2">
      <c r="B223" s="5"/>
      <c r="C223" s="11"/>
      <c r="D223" s="11"/>
    </row>
    <row r="224" spans="2:4" x14ac:dyDescent="0.2">
      <c r="B224" s="5"/>
      <c r="C224" s="11"/>
      <c r="D224" s="11"/>
    </row>
    <row r="225" spans="2:4" x14ac:dyDescent="0.2">
      <c r="B225" s="5"/>
      <c r="C225" s="11"/>
      <c r="D225" s="11"/>
    </row>
    <row r="226" spans="2:4" x14ac:dyDescent="0.2">
      <c r="B226" s="5"/>
      <c r="C226" s="11"/>
      <c r="D226" s="11"/>
    </row>
    <row r="227" spans="2:4" x14ac:dyDescent="0.2">
      <c r="B227" s="5"/>
      <c r="C227" s="11"/>
      <c r="D227" s="11"/>
    </row>
    <row r="228" spans="2:4" x14ac:dyDescent="0.2">
      <c r="B228" s="5"/>
      <c r="C228" s="11"/>
      <c r="D228" s="11"/>
    </row>
    <row r="229" spans="2:4" x14ac:dyDescent="0.2">
      <c r="B229" s="5"/>
      <c r="C229" s="11"/>
      <c r="D229" s="11"/>
    </row>
    <row r="230" spans="2:4" x14ac:dyDescent="0.2">
      <c r="B230" s="5"/>
      <c r="C230" s="11"/>
      <c r="D230" s="11"/>
    </row>
    <row r="231" spans="2:4" x14ac:dyDescent="0.2">
      <c r="B231" s="5"/>
      <c r="C231" s="11"/>
      <c r="D231" s="11"/>
    </row>
    <row r="232" spans="2:4" x14ac:dyDescent="0.2">
      <c r="B232" s="5"/>
      <c r="C232" s="11"/>
      <c r="D232" s="11"/>
    </row>
    <row r="233" spans="2:4" x14ac:dyDescent="0.2">
      <c r="B233" s="5"/>
      <c r="C233" s="11"/>
      <c r="D233" s="11"/>
    </row>
    <row r="234" spans="2:4" x14ac:dyDescent="0.2">
      <c r="B234" s="5"/>
      <c r="C234" s="11"/>
      <c r="D234" s="11"/>
    </row>
    <row r="235" spans="2:4" x14ac:dyDescent="0.2">
      <c r="B235" s="5"/>
      <c r="C235" s="11"/>
      <c r="D235" s="11"/>
    </row>
    <row r="236" spans="2:4" x14ac:dyDescent="0.2">
      <c r="B236" s="5"/>
      <c r="C236" s="11"/>
      <c r="D236" s="11"/>
    </row>
    <row r="237" spans="2:4" x14ac:dyDescent="0.2">
      <c r="B237" s="5"/>
      <c r="C237" s="11"/>
      <c r="D237" s="11"/>
    </row>
    <row r="238" spans="2:4" x14ac:dyDescent="0.2">
      <c r="B238" s="5"/>
      <c r="C238" s="11"/>
      <c r="D238" s="11"/>
    </row>
    <row r="239" spans="2:4" x14ac:dyDescent="0.2">
      <c r="B239" s="5"/>
      <c r="C239" s="11"/>
      <c r="D239" s="11"/>
    </row>
    <row r="240" spans="2:4" x14ac:dyDescent="0.2">
      <c r="B240" s="5"/>
      <c r="C240" s="11"/>
      <c r="D240" s="11"/>
    </row>
    <row r="241" spans="2:4" x14ac:dyDescent="0.2">
      <c r="B241" s="5"/>
      <c r="C241" s="11"/>
      <c r="D241" s="11"/>
    </row>
    <row r="242" spans="2:4" x14ac:dyDescent="0.2">
      <c r="B242" s="5"/>
      <c r="C242" s="11"/>
      <c r="D242" s="11"/>
    </row>
    <row r="243" spans="2:4" x14ac:dyDescent="0.2">
      <c r="B243" s="5"/>
      <c r="C243" s="11"/>
      <c r="D243" s="11"/>
    </row>
    <row r="244" spans="2:4" x14ac:dyDescent="0.2">
      <c r="B244" s="5"/>
      <c r="C244" s="11"/>
      <c r="D244" s="11"/>
    </row>
    <row r="245" spans="2:4" x14ac:dyDescent="0.2">
      <c r="B245" s="5"/>
      <c r="C245" s="11"/>
      <c r="D245" s="11"/>
    </row>
    <row r="246" spans="2:4" x14ac:dyDescent="0.2">
      <c r="B246" s="5"/>
      <c r="C246" s="11"/>
      <c r="D246" s="11"/>
    </row>
    <row r="247" spans="2:4" x14ac:dyDescent="0.2">
      <c r="B247" s="5"/>
      <c r="C247" s="11"/>
      <c r="D247" s="11"/>
    </row>
    <row r="248" spans="2:4" x14ac:dyDescent="0.2">
      <c r="B248" s="5"/>
      <c r="C248" s="11"/>
      <c r="D248" s="11"/>
    </row>
    <row r="249" spans="2:4" x14ac:dyDescent="0.2">
      <c r="B249" s="5"/>
      <c r="C249" s="11"/>
      <c r="D249" s="11"/>
    </row>
    <row r="250" spans="2:4" x14ac:dyDescent="0.2">
      <c r="B250" s="5"/>
      <c r="C250" s="11"/>
      <c r="D250" s="11"/>
    </row>
    <row r="251" spans="2:4" x14ac:dyDescent="0.2">
      <c r="B251" s="5"/>
      <c r="C251" s="11"/>
      <c r="D251" s="11"/>
    </row>
    <row r="252" spans="2:4" x14ac:dyDescent="0.2">
      <c r="B252" s="5"/>
      <c r="C252" s="11"/>
      <c r="D252" s="11"/>
    </row>
    <row r="253" spans="2:4" x14ac:dyDescent="0.2">
      <c r="B253" s="5"/>
      <c r="C253" s="11"/>
      <c r="D253" s="11"/>
    </row>
    <row r="254" spans="2:4" x14ac:dyDescent="0.2">
      <c r="B254" s="5"/>
      <c r="C254" s="11"/>
      <c r="D254" s="11"/>
    </row>
    <row r="255" spans="2:4" x14ac:dyDescent="0.2">
      <c r="B255" s="5"/>
      <c r="C255" s="11"/>
      <c r="D255" s="11"/>
    </row>
    <row r="256" spans="2:4" x14ac:dyDescent="0.2">
      <c r="B256" s="5"/>
      <c r="C256" s="11"/>
      <c r="D256" s="11"/>
    </row>
    <row r="257" spans="2:4" x14ac:dyDescent="0.2">
      <c r="B257" s="5"/>
      <c r="C257" s="11"/>
      <c r="D257" s="11"/>
    </row>
    <row r="258" spans="2:4" x14ac:dyDescent="0.2">
      <c r="B258" s="5"/>
      <c r="C258" s="11"/>
      <c r="D258" s="11"/>
    </row>
    <row r="259" spans="2:4" x14ac:dyDescent="0.2">
      <c r="B259" s="5"/>
      <c r="C259" s="11"/>
      <c r="D259" s="11"/>
    </row>
    <row r="260" spans="2:4" x14ac:dyDescent="0.2">
      <c r="B260" s="5"/>
      <c r="C260" s="11"/>
      <c r="D260" s="11"/>
    </row>
    <row r="261" spans="2:4" x14ac:dyDescent="0.2">
      <c r="B261" s="5"/>
      <c r="C261" s="11"/>
      <c r="D261" s="11"/>
    </row>
    <row r="262" spans="2:4" x14ac:dyDescent="0.2">
      <c r="B262" s="5"/>
      <c r="C262" s="11"/>
      <c r="D262" s="11"/>
    </row>
    <row r="263" spans="2:4" x14ac:dyDescent="0.2">
      <c r="B263" s="5"/>
      <c r="C263" s="11"/>
      <c r="D263" s="11"/>
    </row>
    <row r="264" spans="2:4" x14ac:dyDescent="0.2">
      <c r="B264" s="5"/>
      <c r="C264" s="11"/>
      <c r="D264" s="11"/>
    </row>
    <row r="265" spans="2:4" x14ac:dyDescent="0.2">
      <c r="B265" s="5"/>
      <c r="C265" s="11"/>
      <c r="D265" s="11"/>
    </row>
    <row r="266" spans="2:4" x14ac:dyDescent="0.2">
      <c r="B266" s="5"/>
      <c r="C266" s="11"/>
      <c r="D266" s="11"/>
    </row>
    <row r="267" spans="2:4" x14ac:dyDescent="0.2">
      <c r="B267" s="5"/>
      <c r="C267" s="11"/>
      <c r="D267" s="11"/>
    </row>
    <row r="268" spans="2:4" x14ac:dyDescent="0.2">
      <c r="B268" s="5"/>
      <c r="C268" s="11"/>
      <c r="D268" s="11"/>
    </row>
    <row r="269" spans="2:4" x14ac:dyDescent="0.2">
      <c r="B269" s="5"/>
      <c r="C269" s="11"/>
      <c r="D269" s="11"/>
    </row>
    <row r="270" spans="2:4" x14ac:dyDescent="0.2">
      <c r="B270" s="5"/>
      <c r="C270" s="11"/>
      <c r="D270" s="11"/>
    </row>
    <row r="271" spans="2:4" x14ac:dyDescent="0.2">
      <c r="B271" s="5"/>
      <c r="C271" s="11"/>
      <c r="D271" s="11"/>
    </row>
    <row r="272" spans="2:4" x14ac:dyDescent="0.2">
      <c r="B272" s="5"/>
      <c r="C272" s="11"/>
      <c r="D272" s="11"/>
    </row>
    <row r="273" spans="2:4" x14ac:dyDescent="0.2">
      <c r="B273" s="5"/>
      <c r="C273" s="11"/>
      <c r="D273" s="11"/>
    </row>
    <row r="274" spans="2:4" x14ac:dyDescent="0.2">
      <c r="B274" s="5"/>
      <c r="C274" s="11"/>
      <c r="D274" s="11"/>
    </row>
    <row r="275" spans="2:4" x14ac:dyDescent="0.2">
      <c r="B275" s="5"/>
      <c r="C275" s="11"/>
      <c r="D275" s="11"/>
    </row>
    <row r="276" spans="2:4" x14ac:dyDescent="0.2">
      <c r="B276" s="5"/>
      <c r="C276" s="11"/>
      <c r="D276" s="11"/>
    </row>
    <row r="277" spans="2:4" x14ac:dyDescent="0.2">
      <c r="B277" s="5"/>
      <c r="C277" s="11"/>
      <c r="D277" s="11"/>
    </row>
    <row r="278" spans="2:4" x14ac:dyDescent="0.2">
      <c r="B278" s="5"/>
      <c r="C278" s="11"/>
      <c r="D278" s="11"/>
    </row>
    <row r="279" spans="2:4" x14ac:dyDescent="0.2">
      <c r="B279" s="5"/>
      <c r="C279" s="11"/>
      <c r="D279" s="11"/>
    </row>
    <row r="280" spans="2:4" x14ac:dyDescent="0.2">
      <c r="B280" s="5"/>
      <c r="C280" s="11"/>
      <c r="D280" s="11"/>
    </row>
    <row r="281" spans="2:4" x14ac:dyDescent="0.2">
      <c r="B281" s="5"/>
      <c r="C281" s="11"/>
      <c r="D281" s="11"/>
    </row>
    <row r="282" spans="2:4" x14ac:dyDescent="0.2">
      <c r="B282" s="5"/>
      <c r="C282" s="11"/>
      <c r="D282" s="11"/>
    </row>
    <row r="283" spans="2:4" x14ac:dyDescent="0.2">
      <c r="B283" s="5"/>
      <c r="C283" s="11"/>
      <c r="D283" s="11"/>
    </row>
    <row r="284" spans="2:4" x14ac:dyDescent="0.2">
      <c r="B284" s="5"/>
      <c r="C284" s="11"/>
      <c r="D284" s="11"/>
    </row>
    <row r="285" spans="2:4" x14ac:dyDescent="0.2">
      <c r="B285" s="5"/>
      <c r="C285" s="11"/>
      <c r="D285" s="11"/>
    </row>
    <row r="286" spans="2:4" x14ac:dyDescent="0.2">
      <c r="B286" s="5"/>
      <c r="C286" s="11"/>
      <c r="D286" s="11"/>
    </row>
    <row r="287" spans="2:4" x14ac:dyDescent="0.2">
      <c r="B287" s="5"/>
      <c r="C287" s="11"/>
      <c r="D287" s="11"/>
    </row>
    <row r="288" spans="2:4" x14ac:dyDescent="0.2">
      <c r="B288" s="5"/>
      <c r="C288" s="11"/>
      <c r="D288" s="11"/>
    </row>
    <row r="289" spans="2:4" x14ac:dyDescent="0.2">
      <c r="B289" s="5"/>
      <c r="C289" s="11"/>
      <c r="D289" s="11"/>
    </row>
    <row r="290" spans="2:4" x14ac:dyDescent="0.2">
      <c r="B290" s="5"/>
      <c r="C290" s="11"/>
      <c r="D290" s="11"/>
    </row>
    <row r="291" spans="2:4" x14ac:dyDescent="0.2">
      <c r="B291" s="5"/>
      <c r="C291" s="11"/>
      <c r="D291" s="11"/>
    </row>
    <row r="292" spans="2:4" x14ac:dyDescent="0.2">
      <c r="B292" s="5"/>
      <c r="C292" s="11"/>
      <c r="D292" s="11"/>
    </row>
    <row r="293" spans="2:4" x14ac:dyDescent="0.2">
      <c r="B293" s="5"/>
      <c r="C293" s="11"/>
      <c r="D293" s="11"/>
    </row>
    <row r="294" spans="2:4" x14ac:dyDescent="0.2">
      <c r="B294" s="5"/>
      <c r="C294" s="11"/>
      <c r="D294" s="11"/>
    </row>
    <row r="295" spans="2:4" x14ac:dyDescent="0.2">
      <c r="B295" s="5"/>
      <c r="C295" s="11"/>
      <c r="D295" s="11"/>
    </row>
    <row r="296" spans="2:4" x14ac:dyDescent="0.2">
      <c r="B296" s="5"/>
      <c r="C296" s="11"/>
      <c r="D296" s="11"/>
    </row>
    <row r="297" spans="2:4" x14ac:dyDescent="0.2">
      <c r="B297" s="5"/>
      <c r="C297" s="11"/>
      <c r="D297" s="11"/>
    </row>
    <row r="298" spans="2:4" x14ac:dyDescent="0.2">
      <c r="B298" s="5"/>
      <c r="C298" s="11"/>
      <c r="D298" s="11"/>
    </row>
    <row r="299" spans="2:4" x14ac:dyDescent="0.2">
      <c r="B299" s="5"/>
      <c r="C299" s="11"/>
      <c r="D299" s="11"/>
    </row>
    <row r="300" spans="2:4" x14ac:dyDescent="0.2">
      <c r="B300" s="5"/>
      <c r="C300" s="11"/>
      <c r="D300" s="11"/>
    </row>
    <row r="301" spans="2:4" x14ac:dyDescent="0.2">
      <c r="B301" s="5"/>
      <c r="C301" s="11"/>
      <c r="D301" s="11"/>
    </row>
    <row r="302" spans="2:4" x14ac:dyDescent="0.2">
      <c r="B302" s="5"/>
      <c r="C302" s="11"/>
      <c r="D302" s="11"/>
    </row>
    <row r="303" spans="2:4" x14ac:dyDescent="0.2">
      <c r="B303" s="5"/>
      <c r="C303" s="11"/>
      <c r="D303" s="11"/>
    </row>
    <row r="304" spans="2:4" x14ac:dyDescent="0.2">
      <c r="B304" s="5"/>
      <c r="C304" s="11"/>
      <c r="D304" s="11"/>
    </row>
    <row r="305" spans="2:4" x14ac:dyDescent="0.2">
      <c r="B305" s="5"/>
      <c r="C305" s="11"/>
      <c r="D305" s="11"/>
    </row>
    <row r="306" spans="2:4" x14ac:dyDescent="0.2">
      <c r="B306" s="5"/>
      <c r="C306" s="11"/>
      <c r="D306" s="11"/>
    </row>
    <row r="307" spans="2:4" x14ac:dyDescent="0.2">
      <c r="B307" s="5"/>
      <c r="C307" s="11"/>
      <c r="D307" s="11"/>
    </row>
    <row r="308" spans="2:4" x14ac:dyDescent="0.2">
      <c r="B308" s="5"/>
      <c r="C308" s="11"/>
      <c r="D308" s="11"/>
    </row>
    <row r="309" spans="2:4" x14ac:dyDescent="0.2">
      <c r="B309" s="5"/>
      <c r="C309" s="11"/>
      <c r="D309" s="11"/>
    </row>
    <row r="310" spans="2:4" x14ac:dyDescent="0.2">
      <c r="B310" s="5"/>
      <c r="C310" s="11"/>
      <c r="D310" s="11"/>
    </row>
    <row r="311" spans="2:4" x14ac:dyDescent="0.2">
      <c r="B311" s="5"/>
      <c r="C311" s="11"/>
      <c r="D311" s="11"/>
    </row>
    <row r="312" spans="2:4" x14ac:dyDescent="0.2">
      <c r="B312" s="5"/>
      <c r="C312" s="11"/>
      <c r="D312" s="11"/>
    </row>
    <row r="313" spans="2:4" x14ac:dyDescent="0.2">
      <c r="B313" s="5"/>
      <c r="C313" s="11"/>
      <c r="D313" s="11"/>
    </row>
    <row r="314" spans="2:4" x14ac:dyDescent="0.2">
      <c r="B314" s="5"/>
      <c r="C314" s="11"/>
      <c r="D314" s="11"/>
    </row>
    <row r="315" spans="2:4" x14ac:dyDescent="0.2">
      <c r="B315" s="5"/>
      <c r="C315" s="11"/>
      <c r="D315" s="11"/>
    </row>
    <row r="316" spans="2:4" x14ac:dyDescent="0.2">
      <c r="B316" s="5"/>
      <c r="C316" s="11"/>
      <c r="D316" s="11"/>
    </row>
    <row r="317" spans="2:4" x14ac:dyDescent="0.2">
      <c r="B317" s="5"/>
      <c r="C317" s="11"/>
      <c r="D317" s="11"/>
    </row>
    <row r="318" spans="2:4" x14ac:dyDescent="0.2">
      <c r="B318" s="5"/>
      <c r="C318" s="11"/>
      <c r="D318" s="11"/>
    </row>
    <row r="319" spans="2:4" x14ac:dyDescent="0.2">
      <c r="B319" s="5"/>
      <c r="C319" s="11"/>
      <c r="D319" s="11"/>
    </row>
    <row r="320" spans="2:4" x14ac:dyDescent="0.2">
      <c r="B320" s="5"/>
      <c r="C320" s="11"/>
      <c r="D320" s="11"/>
    </row>
    <row r="321" spans="2:4" x14ac:dyDescent="0.2">
      <c r="B321" s="5"/>
      <c r="C321" s="11"/>
      <c r="D321" s="11"/>
    </row>
    <row r="322" spans="2:4" x14ac:dyDescent="0.2">
      <c r="B322" s="5"/>
      <c r="C322" s="11"/>
      <c r="D322" s="11"/>
    </row>
    <row r="323" spans="2:4" x14ac:dyDescent="0.2">
      <c r="B323" s="5"/>
      <c r="C323" s="11"/>
      <c r="D323" s="11"/>
    </row>
    <row r="324" spans="2:4" x14ac:dyDescent="0.2">
      <c r="B324" s="5"/>
      <c r="C324" s="11"/>
      <c r="D324" s="11"/>
    </row>
    <row r="325" spans="2:4" x14ac:dyDescent="0.2">
      <c r="B325" s="5"/>
      <c r="C325" s="11"/>
      <c r="D325" s="11"/>
    </row>
    <row r="326" spans="2:4" x14ac:dyDescent="0.2">
      <c r="B326" s="5"/>
      <c r="C326" s="11"/>
      <c r="D326" s="11"/>
    </row>
    <row r="327" spans="2:4" x14ac:dyDescent="0.2">
      <c r="B327" s="5"/>
      <c r="C327" s="11"/>
      <c r="D327" s="11"/>
    </row>
    <row r="328" spans="2:4" x14ac:dyDescent="0.2">
      <c r="B328" s="5"/>
      <c r="C328" s="11"/>
      <c r="D328" s="11"/>
    </row>
    <row r="329" spans="2:4" x14ac:dyDescent="0.2">
      <c r="B329" s="5"/>
      <c r="C329" s="11"/>
      <c r="D329" s="11"/>
    </row>
    <row r="330" spans="2:4" x14ac:dyDescent="0.2">
      <c r="B330" s="5"/>
      <c r="C330" s="11"/>
      <c r="D330" s="11"/>
    </row>
    <row r="331" spans="2:4" x14ac:dyDescent="0.2">
      <c r="B331" s="5"/>
      <c r="C331" s="11"/>
      <c r="D331" s="11"/>
    </row>
    <row r="332" spans="2:4" x14ac:dyDescent="0.2">
      <c r="B332" s="5"/>
      <c r="C332" s="11"/>
      <c r="D332" s="11"/>
    </row>
    <row r="333" spans="2:4" x14ac:dyDescent="0.2">
      <c r="B333" s="5"/>
      <c r="C333" s="11"/>
      <c r="D333" s="11"/>
    </row>
    <row r="334" spans="2:4" x14ac:dyDescent="0.2">
      <c r="B334" s="5"/>
      <c r="C334" s="11"/>
      <c r="D334" s="11"/>
    </row>
    <row r="335" spans="2:4" x14ac:dyDescent="0.2">
      <c r="B335" s="5"/>
      <c r="C335" s="11"/>
      <c r="D335" s="11"/>
    </row>
    <row r="336" spans="2:4" x14ac:dyDescent="0.2">
      <c r="B336" s="5"/>
      <c r="C336" s="11"/>
      <c r="D336" s="11"/>
    </row>
    <row r="337" spans="2:4" x14ac:dyDescent="0.2">
      <c r="B337" s="5"/>
      <c r="C337" s="11"/>
      <c r="D337" s="11"/>
    </row>
    <row r="338" spans="2:4" x14ac:dyDescent="0.2">
      <c r="B338" s="5"/>
      <c r="C338" s="11"/>
      <c r="D338" s="11"/>
    </row>
    <row r="339" spans="2:4" x14ac:dyDescent="0.2">
      <c r="B339" s="5"/>
      <c r="C339" s="11"/>
      <c r="D339" s="11"/>
    </row>
    <row r="340" spans="2:4" x14ac:dyDescent="0.2">
      <c r="B340" s="5"/>
      <c r="C340" s="11"/>
      <c r="D340" s="11"/>
    </row>
    <row r="341" spans="2:4" x14ac:dyDescent="0.2">
      <c r="B341" s="5"/>
      <c r="C341" s="11"/>
      <c r="D341" s="11"/>
    </row>
    <row r="342" spans="2:4" x14ac:dyDescent="0.2">
      <c r="B342" s="5"/>
      <c r="C342" s="11"/>
      <c r="D342" s="11"/>
    </row>
    <row r="343" spans="2:4" x14ac:dyDescent="0.2">
      <c r="B343" s="5"/>
      <c r="C343" s="11"/>
      <c r="D343" s="11"/>
    </row>
    <row r="344" spans="2:4" x14ac:dyDescent="0.2">
      <c r="B344" s="5"/>
      <c r="C344" s="11"/>
      <c r="D344" s="11"/>
    </row>
    <row r="345" spans="2:4" x14ac:dyDescent="0.2">
      <c r="B345" s="5"/>
      <c r="C345" s="11"/>
      <c r="D345" s="11"/>
    </row>
    <row r="346" spans="2:4" x14ac:dyDescent="0.2">
      <c r="B346" s="5"/>
      <c r="C346" s="11"/>
      <c r="D346" s="11"/>
    </row>
    <row r="347" spans="2:4" x14ac:dyDescent="0.2">
      <c r="B347" s="5"/>
      <c r="C347" s="11"/>
      <c r="D347" s="11"/>
    </row>
    <row r="348" spans="2:4" x14ac:dyDescent="0.2">
      <c r="B348" s="5"/>
      <c r="C348" s="11"/>
      <c r="D348" s="11"/>
    </row>
    <row r="349" spans="2:4" x14ac:dyDescent="0.2">
      <c r="B349" s="5"/>
      <c r="C349" s="11"/>
      <c r="D349" s="11"/>
    </row>
    <row r="350" spans="2:4" x14ac:dyDescent="0.2">
      <c r="B350" s="5"/>
      <c r="C350" s="11"/>
      <c r="D350" s="11"/>
    </row>
    <row r="351" spans="2:4" x14ac:dyDescent="0.2">
      <c r="B351" s="5"/>
      <c r="C351" s="11"/>
      <c r="D351" s="11"/>
    </row>
    <row r="352" spans="2:4" x14ac:dyDescent="0.2">
      <c r="B352" s="5"/>
      <c r="C352" s="11"/>
      <c r="D352" s="11"/>
    </row>
    <row r="353" spans="2:4" x14ac:dyDescent="0.2">
      <c r="B353" s="5"/>
      <c r="C353" s="11"/>
      <c r="D353" s="11"/>
    </row>
    <row r="354" spans="2:4" x14ac:dyDescent="0.2">
      <c r="B354" s="5"/>
      <c r="C354" s="11"/>
      <c r="D354" s="11"/>
    </row>
    <row r="355" spans="2:4" x14ac:dyDescent="0.2">
      <c r="B355" s="5"/>
      <c r="C355" s="11"/>
      <c r="D355" s="11"/>
    </row>
    <row r="356" spans="2:4" x14ac:dyDescent="0.2">
      <c r="B356" s="5"/>
      <c r="C356" s="11"/>
      <c r="D356" s="11"/>
    </row>
    <row r="357" spans="2:4" x14ac:dyDescent="0.2">
      <c r="B357" s="5"/>
      <c r="C357" s="11"/>
      <c r="D357" s="11"/>
    </row>
    <row r="358" spans="2:4" x14ac:dyDescent="0.2">
      <c r="B358" s="5"/>
      <c r="C358" s="11"/>
      <c r="D358" s="11"/>
    </row>
    <row r="359" spans="2:4" x14ac:dyDescent="0.2">
      <c r="B359" s="5"/>
      <c r="C359" s="11"/>
      <c r="D359" s="11"/>
    </row>
    <row r="360" spans="2:4" x14ac:dyDescent="0.2">
      <c r="B360" s="5"/>
      <c r="C360" s="11"/>
      <c r="D360" s="11"/>
    </row>
    <row r="361" spans="2:4" x14ac:dyDescent="0.2">
      <c r="B361" s="5"/>
      <c r="C361" s="11"/>
      <c r="D361" s="11"/>
    </row>
    <row r="362" spans="2:4" x14ac:dyDescent="0.2">
      <c r="B362" s="5"/>
      <c r="C362" s="11"/>
      <c r="D362" s="11"/>
    </row>
    <row r="363" spans="2:4" x14ac:dyDescent="0.2">
      <c r="B363" s="5"/>
      <c r="C363" s="11"/>
      <c r="D363" s="11"/>
    </row>
    <row r="364" spans="2:4" x14ac:dyDescent="0.2">
      <c r="B364" s="5"/>
      <c r="C364" s="11"/>
      <c r="D364" s="11"/>
    </row>
    <row r="365" spans="2:4" x14ac:dyDescent="0.2">
      <c r="B365" s="5"/>
      <c r="C365" s="11"/>
      <c r="D365" s="11"/>
    </row>
    <row r="366" spans="2:4" x14ac:dyDescent="0.2">
      <c r="B366" s="5"/>
      <c r="C366" s="11"/>
      <c r="D366" s="11"/>
    </row>
    <row r="367" spans="2:4" x14ac:dyDescent="0.2">
      <c r="B367" s="5"/>
      <c r="C367" s="11"/>
      <c r="D367" s="11"/>
    </row>
    <row r="368" spans="2:4" x14ac:dyDescent="0.2">
      <c r="B368" s="5"/>
      <c r="C368" s="11"/>
      <c r="D368" s="11"/>
    </row>
    <row r="369" spans="2:4" x14ac:dyDescent="0.2">
      <c r="B369" s="5"/>
      <c r="C369" s="11"/>
      <c r="D369" s="11"/>
    </row>
    <row r="370" spans="2:4" x14ac:dyDescent="0.2">
      <c r="B370" s="5"/>
      <c r="C370" s="11"/>
      <c r="D370" s="11"/>
    </row>
    <row r="371" spans="2:4" x14ac:dyDescent="0.2">
      <c r="B371" s="5"/>
      <c r="C371" s="11"/>
      <c r="D371" s="11"/>
    </row>
    <row r="372" spans="2:4" x14ac:dyDescent="0.2">
      <c r="B372" s="5"/>
      <c r="C372" s="11"/>
      <c r="D372" s="11"/>
    </row>
    <row r="373" spans="2:4" x14ac:dyDescent="0.2">
      <c r="B373" s="5"/>
      <c r="C373" s="11"/>
      <c r="D373" s="11"/>
    </row>
    <row r="374" spans="2:4" x14ac:dyDescent="0.2">
      <c r="B374" s="5"/>
      <c r="C374" s="11"/>
      <c r="D374" s="11"/>
    </row>
    <row r="375" spans="2:4" x14ac:dyDescent="0.2">
      <c r="B375" s="5"/>
      <c r="C375" s="11"/>
      <c r="D375" s="11"/>
    </row>
    <row r="376" spans="2:4" x14ac:dyDescent="0.2">
      <c r="B376" s="5"/>
      <c r="C376" s="11"/>
      <c r="D376" s="11"/>
    </row>
    <row r="377" spans="2:4" x14ac:dyDescent="0.2">
      <c r="B377" s="5"/>
      <c r="C377" s="11"/>
      <c r="D377" s="11"/>
    </row>
    <row r="378" spans="2:4" x14ac:dyDescent="0.2">
      <c r="B378" s="5"/>
      <c r="C378" s="11"/>
      <c r="D378" s="11"/>
    </row>
    <row r="379" spans="2:4" x14ac:dyDescent="0.2">
      <c r="B379" s="5"/>
      <c r="C379" s="11"/>
      <c r="D379" s="11"/>
    </row>
    <row r="380" spans="2:4" x14ac:dyDescent="0.2">
      <c r="B380" s="5"/>
      <c r="C380" s="11"/>
      <c r="D380" s="11"/>
    </row>
    <row r="381" spans="2:4" x14ac:dyDescent="0.2">
      <c r="B381" s="5"/>
      <c r="C381" s="11"/>
      <c r="D381" s="11"/>
    </row>
    <row r="382" spans="2:4" x14ac:dyDescent="0.2">
      <c r="B382" s="5"/>
      <c r="C382" s="11"/>
      <c r="D382" s="11"/>
    </row>
    <row r="383" spans="2:4" x14ac:dyDescent="0.2">
      <c r="B383" s="5"/>
      <c r="C383" s="11"/>
      <c r="D383" s="11"/>
    </row>
    <row r="384" spans="2:4" x14ac:dyDescent="0.2">
      <c r="B384" s="5"/>
      <c r="C384" s="11"/>
      <c r="D384" s="11"/>
    </row>
    <row r="385" spans="2:4" x14ac:dyDescent="0.2">
      <c r="B385" s="5"/>
      <c r="C385" s="11"/>
      <c r="D385" s="11"/>
    </row>
    <row r="386" spans="2:4" x14ac:dyDescent="0.2">
      <c r="B386" s="5"/>
      <c r="C386" s="11"/>
      <c r="D386" s="11"/>
    </row>
    <row r="387" spans="2:4" x14ac:dyDescent="0.2">
      <c r="B387" s="5"/>
      <c r="C387" s="11"/>
      <c r="D387" s="11"/>
    </row>
    <row r="388" spans="2:4" x14ac:dyDescent="0.2">
      <c r="B388" s="5"/>
      <c r="C388" s="11"/>
      <c r="D388" s="11"/>
    </row>
    <row r="389" spans="2:4" x14ac:dyDescent="0.2">
      <c r="B389" s="5"/>
      <c r="C389" s="11"/>
      <c r="D389" s="11"/>
    </row>
    <row r="390" spans="2:4" x14ac:dyDescent="0.2">
      <c r="B390" s="5"/>
      <c r="C390" s="11"/>
      <c r="D390" s="11"/>
    </row>
    <row r="391" spans="2:4" x14ac:dyDescent="0.2">
      <c r="B391" s="5"/>
      <c r="C391" s="11"/>
      <c r="D391" s="11"/>
    </row>
    <row r="392" spans="2:4" x14ac:dyDescent="0.2">
      <c r="B392" s="5"/>
      <c r="C392" s="11"/>
      <c r="D392" s="11"/>
    </row>
    <row r="393" spans="2:4" x14ac:dyDescent="0.2">
      <c r="B393" s="5"/>
      <c r="C393" s="11"/>
      <c r="D393" s="11"/>
    </row>
    <row r="394" spans="2:4" x14ac:dyDescent="0.2">
      <c r="B394" s="5"/>
      <c r="C394" s="11"/>
      <c r="D394" s="11"/>
    </row>
    <row r="395" spans="2:4" x14ac:dyDescent="0.2">
      <c r="B395" s="5"/>
      <c r="C395" s="11"/>
      <c r="D395" s="11"/>
    </row>
    <row r="396" spans="2:4" x14ac:dyDescent="0.2">
      <c r="B396" s="5"/>
      <c r="C396" s="11"/>
      <c r="D396" s="11"/>
    </row>
    <row r="397" spans="2:4" x14ac:dyDescent="0.2">
      <c r="B397" s="5"/>
      <c r="C397" s="11"/>
      <c r="D397" s="11"/>
    </row>
    <row r="398" spans="2:4" x14ac:dyDescent="0.2">
      <c r="B398" s="5"/>
      <c r="C398" s="11"/>
      <c r="D398" s="11"/>
    </row>
    <row r="399" spans="2:4" x14ac:dyDescent="0.2">
      <c r="B399" s="5"/>
      <c r="C399" s="11"/>
      <c r="D399" s="11"/>
    </row>
    <row r="400" spans="2:4" x14ac:dyDescent="0.2">
      <c r="B400" s="5"/>
      <c r="C400" s="11"/>
      <c r="D400" s="11"/>
    </row>
    <row r="401" spans="2:4" x14ac:dyDescent="0.2">
      <c r="B401" s="5"/>
      <c r="C401" s="11"/>
      <c r="D401" s="11"/>
    </row>
    <row r="402" spans="2:4" x14ac:dyDescent="0.2">
      <c r="B402" s="5"/>
      <c r="C402" s="11"/>
      <c r="D402" s="11"/>
    </row>
    <row r="403" spans="2:4" x14ac:dyDescent="0.2">
      <c r="B403" s="5"/>
      <c r="C403" s="11"/>
      <c r="D403" s="11"/>
    </row>
    <row r="404" spans="2:4" x14ac:dyDescent="0.2">
      <c r="B404" s="5"/>
      <c r="C404" s="11"/>
      <c r="D404" s="11"/>
    </row>
    <row r="405" spans="2:4" x14ac:dyDescent="0.2">
      <c r="B405" s="5"/>
      <c r="C405" s="11"/>
      <c r="D405" s="11"/>
    </row>
    <row r="406" spans="2:4" x14ac:dyDescent="0.2">
      <c r="B406" s="5"/>
      <c r="C406" s="11"/>
      <c r="D406" s="11"/>
    </row>
    <row r="407" spans="2:4" x14ac:dyDescent="0.2">
      <c r="B407" s="5"/>
      <c r="C407" s="11"/>
      <c r="D407" s="11"/>
    </row>
    <row r="408" spans="2:4" x14ac:dyDescent="0.2">
      <c r="B408" s="5"/>
      <c r="C408" s="11"/>
      <c r="D408" s="11"/>
    </row>
    <row r="409" spans="2:4" x14ac:dyDescent="0.2">
      <c r="B409" s="5"/>
      <c r="C409" s="11"/>
      <c r="D409" s="11"/>
    </row>
    <row r="410" spans="2:4" x14ac:dyDescent="0.2">
      <c r="B410" s="5"/>
      <c r="C410" s="11"/>
      <c r="D410" s="11"/>
    </row>
    <row r="411" spans="2:4" x14ac:dyDescent="0.2">
      <c r="B411" s="5"/>
      <c r="C411" s="11"/>
      <c r="D411" s="11"/>
    </row>
    <row r="412" spans="2:4" x14ac:dyDescent="0.2">
      <c r="B412" s="5"/>
      <c r="C412" s="11"/>
      <c r="D412" s="11"/>
    </row>
    <row r="413" spans="2:4" x14ac:dyDescent="0.2">
      <c r="B413" s="5"/>
      <c r="C413" s="11"/>
      <c r="D413" s="11"/>
    </row>
    <row r="414" spans="2:4" x14ac:dyDescent="0.2">
      <c r="B414" s="5"/>
      <c r="C414" s="11"/>
      <c r="D414" s="11"/>
    </row>
    <row r="415" spans="2:4" x14ac:dyDescent="0.2">
      <c r="B415" s="5"/>
      <c r="C415" s="11"/>
      <c r="D415" s="11"/>
    </row>
    <row r="416" spans="2:4" x14ac:dyDescent="0.2">
      <c r="B416" s="5"/>
      <c r="C416" s="11"/>
      <c r="D416" s="11"/>
    </row>
    <row r="417" spans="2:4" x14ac:dyDescent="0.2">
      <c r="B417" s="5"/>
      <c r="C417" s="11"/>
      <c r="D417" s="11"/>
    </row>
    <row r="418" spans="2:4" x14ac:dyDescent="0.2">
      <c r="B418" s="5"/>
      <c r="C418" s="11"/>
      <c r="D418" s="11"/>
    </row>
    <row r="419" spans="2:4" x14ac:dyDescent="0.2">
      <c r="B419" s="5"/>
      <c r="C419" s="11"/>
      <c r="D419" s="11"/>
    </row>
    <row r="420" spans="2:4" x14ac:dyDescent="0.2">
      <c r="B420" s="5"/>
      <c r="C420" s="11"/>
      <c r="D420" s="11"/>
    </row>
    <row r="421" spans="2:4" x14ac:dyDescent="0.2">
      <c r="B421" s="5"/>
      <c r="C421" s="11"/>
      <c r="D421" s="11"/>
    </row>
    <row r="422" spans="2:4" x14ac:dyDescent="0.2">
      <c r="B422" s="5"/>
      <c r="C422" s="11"/>
      <c r="D422" s="11"/>
    </row>
    <row r="423" spans="2:4" x14ac:dyDescent="0.2">
      <c r="B423" s="5"/>
      <c r="C423" s="11"/>
      <c r="D423" s="11"/>
    </row>
    <row r="424" spans="2:4" x14ac:dyDescent="0.2">
      <c r="B424" s="5"/>
      <c r="C424" s="11"/>
      <c r="D424" s="11"/>
    </row>
    <row r="425" spans="2:4" x14ac:dyDescent="0.2">
      <c r="B425" s="5"/>
      <c r="C425" s="11"/>
      <c r="D425" s="11"/>
    </row>
    <row r="426" spans="2:4" x14ac:dyDescent="0.2">
      <c r="B426" s="5"/>
      <c r="C426" s="11"/>
      <c r="D426" s="11"/>
    </row>
    <row r="427" spans="2:4" x14ac:dyDescent="0.2">
      <c r="B427" s="5"/>
      <c r="C427" s="11"/>
      <c r="D427" s="11"/>
    </row>
    <row r="428" spans="2:4" x14ac:dyDescent="0.2">
      <c r="B428" s="5"/>
      <c r="C428" s="11"/>
      <c r="D428" s="11"/>
    </row>
    <row r="429" spans="2:4" x14ac:dyDescent="0.2">
      <c r="B429" s="5"/>
      <c r="C429" s="11"/>
      <c r="D429" s="11"/>
    </row>
    <row r="430" spans="2:4" x14ac:dyDescent="0.2">
      <c r="B430" s="5"/>
      <c r="C430" s="11"/>
      <c r="D430" s="11"/>
    </row>
    <row r="431" spans="2:4" x14ac:dyDescent="0.2">
      <c r="B431" s="5"/>
      <c r="C431" s="11"/>
      <c r="D431" s="11"/>
    </row>
    <row r="432" spans="2:4" x14ac:dyDescent="0.2">
      <c r="B432" s="5"/>
      <c r="C432" s="11"/>
      <c r="D432" s="11"/>
    </row>
    <row r="433" spans="2:4" x14ac:dyDescent="0.2">
      <c r="B433" s="5"/>
      <c r="C433" s="11"/>
      <c r="D433" s="11"/>
    </row>
    <row r="434" spans="2:4" x14ac:dyDescent="0.2">
      <c r="B434" s="5"/>
      <c r="C434" s="11"/>
      <c r="D434" s="11"/>
    </row>
    <row r="435" spans="2:4" x14ac:dyDescent="0.2">
      <c r="B435" s="5"/>
      <c r="C435" s="11"/>
      <c r="D435" s="11"/>
    </row>
    <row r="436" spans="2:4" x14ac:dyDescent="0.2">
      <c r="B436" s="5"/>
      <c r="C436" s="11"/>
      <c r="D436" s="11"/>
    </row>
    <row r="437" spans="2:4" x14ac:dyDescent="0.2">
      <c r="B437" s="5"/>
      <c r="C437" s="11"/>
      <c r="D437" s="11"/>
    </row>
    <row r="438" spans="2:4" x14ac:dyDescent="0.2">
      <c r="B438" s="5"/>
      <c r="C438" s="11"/>
      <c r="D438" s="11"/>
    </row>
    <row r="439" spans="2:4" x14ac:dyDescent="0.2">
      <c r="B439" s="5"/>
      <c r="C439" s="11"/>
      <c r="D439" s="11"/>
    </row>
    <row r="440" spans="2:4" x14ac:dyDescent="0.2">
      <c r="B440" s="5"/>
      <c r="C440" s="11"/>
      <c r="D440" s="11"/>
    </row>
    <row r="441" spans="2:4" x14ac:dyDescent="0.2">
      <c r="B441" s="5"/>
      <c r="C441" s="11"/>
      <c r="D441" s="11"/>
    </row>
    <row r="442" spans="2:4" x14ac:dyDescent="0.2">
      <c r="B442" s="5"/>
      <c r="C442" s="11"/>
      <c r="D442" s="11"/>
    </row>
    <row r="443" spans="2:4" x14ac:dyDescent="0.2">
      <c r="B443" s="5"/>
      <c r="C443" s="11"/>
      <c r="D443" s="11"/>
    </row>
    <row r="444" spans="2:4" x14ac:dyDescent="0.2">
      <c r="B444" s="5"/>
      <c r="C444" s="11"/>
      <c r="D444" s="11"/>
    </row>
    <row r="445" spans="2:4" x14ac:dyDescent="0.2">
      <c r="B445" s="5"/>
      <c r="C445" s="11"/>
      <c r="D445" s="11"/>
    </row>
    <row r="446" spans="2:4" x14ac:dyDescent="0.2">
      <c r="B446" s="5"/>
      <c r="C446" s="11"/>
      <c r="D446" s="11"/>
    </row>
    <row r="447" spans="2:4" x14ac:dyDescent="0.2">
      <c r="B447" s="5"/>
      <c r="C447" s="11"/>
      <c r="D447" s="11"/>
    </row>
    <row r="448" spans="2:4" x14ac:dyDescent="0.2">
      <c r="B448" s="5"/>
      <c r="C448" s="11"/>
      <c r="D448" s="11"/>
    </row>
    <row r="449" spans="2:4" x14ac:dyDescent="0.2">
      <c r="B449" s="5"/>
      <c r="C449" s="11"/>
      <c r="D449" s="11"/>
    </row>
    <row r="450" spans="2:4" x14ac:dyDescent="0.2">
      <c r="B450" s="5"/>
      <c r="C450" s="11"/>
      <c r="D450" s="11"/>
    </row>
    <row r="451" spans="2:4" x14ac:dyDescent="0.2">
      <c r="B451" s="5"/>
      <c r="C451" s="11"/>
      <c r="D451" s="11"/>
    </row>
    <row r="452" spans="2:4" x14ac:dyDescent="0.2">
      <c r="B452" s="5"/>
      <c r="C452" s="11"/>
      <c r="D452" s="11"/>
    </row>
    <row r="453" spans="2:4" x14ac:dyDescent="0.2">
      <c r="B453" s="5"/>
      <c r="C453" s="11"/>
      <c r="D453" s="11"/>
    </row>
    <row r="454" spans="2:4" x14ac:dyDescent="0.2">
      <c r="B454" s="5"/>
      <c r="C454" s="11"/>
      <c r="D454" s="11"/>
    </row>
    <row r="455" spans="2:4" x14ac:dyDescent="0.2">
      <c r="B455" s="5"/>
      <c r="C455" s="11"/>
      <c r="D455" s="11"/>
    </row>
    <row r="456" spans="2:4" x14ac:dyDescent="0.2">
      <c r="B456" s="5"/>
      <c r="C456" s="11"/>
      <c r="D456" s="11"/>
    </row>
    <row r="457" spans="2:4" x14ac:dyDescent="0.2">
      <c r="B457" s="5"/>
      <c r="C457" s="11"/>
      <c r="D457" s="11"/>
    </row>
    <row r="458" spans="2:4" x14ac:dyDescent="0.2">
      <c r="B458" s="5"/>
      <c r="C458" s="11"/>
      <c r="D458" s="11"/>
    </row>
    <row r="459" spans="2:4" x14ac:dyDescent="0.2">
      <c r="B459" s="5"/>
      <c r="C459" s="11"/>
      <c r="D459" s="11"/>
    </row>
    <row r="460" spans="2:4" x14ac:dyDescent="0.2">
      <c r="B460" s="5"/>
      <c r="C460" s="11"/>
      <c r="D460" s="11"/>
    </row>
    <row r="461" spans="2:4" x14ac:dyDescent="0.2">
      <c r="B461" s="5"/>
      <c r="C461" s="11"/>
      <c r="D461" s="11"/>
    </row>
    <row r="462" spans="2:4" x14ac:dyDescent="0.2">
      <c r="B462" s="5"/>
      <c r="C462" s="11"/>
      <c r="D462" s="11"/>
    </row>
    <row r="463" spans="2:4" x14ac:dyDescent="0.2">
      <c r="B463" s="5"/>
      <c r="C463" s="11"/>
      <c r="D463" s="11"/>
    </row>
    <row r="464" spans="2:4" x14ac:dyDescent="0.2">
      <c r="B464" s="5"/>
      <c r="C464" s="11"/>
      <c r="D464" s="11"/>
    </row>
    <row r="465" spans="2:4" x14ac:dyDescent="0.2">
      <c r="B465" s="5"/>
      <c r="C465" s="11"/>
      <c r="D465" s="11"/>
    </row>
    <row r="466" spans="2:4" x14ac:dyDescent="0.2">
      <c r="B466" s="5"/>
      <c r="C466" s="11"/>
      <c r="D466" s="11"/>
    </row>
    <row r="467" spans="2:4" x14ac:dyDescent="0.2">
      <c r="B467" s="5"/>
      <c r="C467" s="11"/>
      <c r="D467" s="11"/>
    </row>
    <row r="468" spans="2:4" x14ac:dyDescent="0.2">
      <c r="B468" s="5"/>
      <c r="C468" s="11"/>
      <c r="D468" s="11"/>
    </row>
    <row r="469" spans="2:4" x14ac:dyDescent="0.2">
      <c r="B469" s="5"/>
      <c r="C469" s="11"/>
      <c r="D469" s="11"/>
    </row>
    <row r="470" spans="2:4" x14ac:dyDescent="0.2">
      <c r="B470" s="5"/>
      <c r="C470" s="11"/>
      <c r="D470" s="11"/>
    </row>
    <row r="471" spans="2:4" x14ac:dyDescent="0.2">
      <c r="B471" s="5"/>
      <c r="C471" s="11"/>
      <c r="D471" s="11"/>
    </row>
    <row r="472" spans="2:4" x14ac:dyDescent="0.2">
      <c r="B472" s="5"/>
      <c r="C472" s="11"/>
      <c r="D472" s="11"/>
    </row>
    <row r="473" spans="2:4" x14ac:dyDescent="0.2">
      <c r="B473" s="5"/>
      <c r="C473" s="11"/>
      <c r="D473" s="11"/>
    </row>
    <row r="474" spans="2:4" x14ac:dyDescent="0.2">
      <c r="B474" s="5"/>
      <c r="C474" s="11"/>
      <c r="D474" s="11"/>
    </row>
    <row r="475" spans="2:4" x14ac:dyDescent="0.2">
      <c r="B475" s="5"/>
      <c r="C475" s="11"/>
      <c r="D475" s="11"/>
    </row>
    <row r="476" spans="2:4" x14ac:dyDescent="0.2">
      <c r="B476" s="5"/>
      <c r="C476" s="11"/>
      <c r="D476" s="11"/>
    </row>
    <row r="477" spans="2:4" x14ac:dyDescent="0.2">
      <c r="B477" s="5"/>
      <c r="C477" s="11"/>
      <c r="D477" s="11"/>
    </row>
    <row r="478" spans="2:4" x14ac:dyDescent="0.2">
      <c r="B478" s="5"/>
      <c r="C478" s="11"/>
      <c r="D478" s="11"/>
    </row>
    <row r="479" spans="2:4" x14ac:dyDescent="0.2">
      <c r="B479" s="5"/>
      <c r="C479" s="11"/>
      <c r="D479" s="11"/>
    </row>
    <row r="480" spans="2:4" x14ac:dyDescent="0.2">
      <c r="B480" s="5"/>
      <c r="C480" s="11"/>
      <c r="D480" s="11"/>
    </row>
    <row r="481" spans="2:4" x14ac:dyDescent="0.2">
      <c r="B481" s="5"/>
      <c r="C481" s="11"/>
      <c r="D481" s="11"/>
    </row>
    <row r="482" spans="2:4" x14ac:dyDescent="0.2">
      <c r="B482" s="5"/>
      <c r="C482" s="11"/>
      <c r="D482" s="11"/>
    </row>
    <row r="483" spans="2:4" x14ac:dyDescent="0.2">
      <c r="B483" s="5"/>
      <c r="C483" s="11"/>
      <c r="D483" s="11"/>
    </row>
    <row r="484" spans="2:4" x14ac:dyDescent="0.2">
      <c r="B484" s="5"/>
      <c r="C484" s="11"/>
      <c r="D484" s="11"/>
    </row>
    <row r="485" spans="2:4" x14ac:dyDescent="0.2">
      <c r="B485" s="5"/>
      <c r="C485" s="11"/>
      <c r="D485" s="11"/>
    </row>
    <row r="486" spans="2:4" x14ac:dyDescent="0.2">
      <c r="B486" s="5"/>
      <c r="C486" s="11"/>
      <c r="D486" s="11"/>
    </row>
    <row r="487" spans="2:4" x14ac:dyDescent="0.2">
      <c r="B487" s="5"/>
      <c r="C487" s="11"/>
      <c r="D487" s="11"/>
    </row>
    <row r="488" spans="2:4" x14ac:dyDescent="0.2">
      <c r="B488" s="5"/>
      <c r="C488" s="11"/>
      <c r="D488" s="11"/>
    </row>
    <row r="489" spans="2:4" x14ac:dyDescent="0.2">
      <c r="B489" s="5"/>
      <c r="C489" s="11"/>
      <c r="D489" s="11"/>
    </row>
    <row r="490" spans="2:4" x14ac:dyDescent="0.2">
      <c r="B490" s="5"/>
      <c r="C490" s="11"/>
      <c r="D490" s="11"/>
    </row>
    <row r="491" spans="2:4" x14ac:dyDescent="0.2">
      <c r="B491" s="5"/>
      <c r="C491" s="11"/>
      <c r="D491" s="11"/>
    </row>
    <row r="492" spans="2:4" x14ac:dyDescent="0.2">
      <c r="B492" s="5"/>
      <c r="C492" s="11"/>
      <c r="D492" s="11"/>
    </row>
    <row r="493" spans="2:4" x14ac:dyDescent="0.2">
      <c r="B493" s="5"/>
      <c r="C493" s="11"/>
      <c r="D493" s="11"/>
    </row>
    <row r="494" spans="2:4" x14ac:dyDescent="0.2">
      <c r="B494" s="5"/>
      <c r="C494" s="11"/>
      <c r="D494" s="11"/>
    </row>
    <row r="495" spans="2:4" x14ac:dyDescent="0.2">
      <c r="B495" s="5"/>
      <c r="C495" s="11"/>
      <c r="D495" s="11"/>
    </row>
    <row r="496" spans="2:4" x14ac:dyDescent="0.2">
      <c r="B496" s="5"/>
      <c r="C496" s="11"/>
      <c r="D496" s="11"/>
    </row>
    <row r="497" spans="2:4" x14ac:dyDescent="0.2">
      <c r="B497" s="5"/>
      <c r="C497" s="11"/>
      <c r="D497" s="11"/>
    </row>
    <row r="498" spans="2:4" x14ac:dyDescent="0.2">
      <c r="B498" s="5"/>
      <c r="C498" s="11"/>
      <c r="D498" s="11"/>
    </row>
    <row r="499" spans="2:4" x14ac:dyDescent="0.2">
      <c r="B499" s="5"/>
      <c r="C499" s="11"/>
      <c r="D499" s="11"/>
    </row>
    <row r="500" spans="2:4" x14ac:dyDescent="0.2">
      <c r="B500" s="5"/>
      <c r="C500" s="11"/>
      <c r="D500" s="11"/>
    </row>
    <row r="501" spans="2:4" x14ac:dyDescent="0.2">
      <c r="B501" s="5"/>
      <c r="C501" s="11"/>
      <c r="D501" s="11"/>
    </row>
    <row r="502" spans="2:4" x14ac:dyDescent="0.2">
      <c r="B502" s="5"/>
      <c r="C502" s="11"/>
      <c r="D502" s="11"/>
    </row>
    <row r="503" spans="2:4" x14ac:dyDescent="0.2">
      <c r="B503" s="5"/>
      <c r="C503" s="11"/>
      <c r="D503" s="11"/>
    </row>
    <row r="504" spans="2:4" x14ac:dyDescent="0.2">
      <c r="B504" s="5"/>
      <c r="C504" s="11"/>
      <c r="D504" s="11"/>
    </row>
    <row r="505" spans="2:4" x14ac:dyDescent="0.2">
      <c r="B505" s="5"/>
      <c r="C505" s="11"/>
      <c r="D505" s="11"/>
    </row>
    <row r="506" spans="2:4" x14ac:dyDescent="0.2">
      <c r="B506" s="5"/>
      <c r="C506" s="11"/>
      <c r="D506" s="11"/>
    </row>
    <row r="507" spans="2:4" x14ac:dyDescent="0.2">
      <c r="B507" s="5"/>
      <c r="C507" s="11"/>
      <c r="D507" s="11"/>
    </row>
    <row r="508" spans="2:4" x14ac:dyDescent="0.2">
      <c r="B508" s="5"/>
      <c r="C508" s="11"/>
      <c r="D508" s="11"/>
    </row>
    <row r="509" spans="2:4" x14ac:dyDescent="0.2">
      <c r="B509" s="5"/>
      <c r="C509" s="11"/>
      <c r="D509" s="11"/>
    </row>
    <row r="510" spans="2:4" x14ac:dyDescent="0.2">
      <c r="B510" s="5"/>
      <c r="C510" s="11"/>
      <c r="D510" s="11"/>
    </row>
    <row r="511" spans="2:4" x14ac:dyDescent="0.2">
      <c r="B511" s="5"/>
      <c r="C511" s="11"/>
      <c r="D511" s="11"/>
    </row>
    <row r="512" spans="2:4" x14ac:dyDescent="0.2">
      <c r="B512" s="5"/>
      <c r="C512" s="11"/>
      <c r="D512" s="11"/>
    </row>
    <row r="513" spans="2:4" x14ac:dyDescent="0.2">
      <c r="B513" s="5"/>
      <c r="C513" s="11"/>
      <c r="D513" s="11"/>
    </row>
    <row r="514" spans="2:4" x14ac:dyDescent="0.2">
      <c r="B514" s="5"/>
      <c r="C514" s="11"/>
      <c r="D514" s="11"/>
    </row>
    <row r="515" spans="2:4" x14ac:dyDescent="0.2">
      <c r="B515" s="5"/>
      <c r="C515" s="11"/>
      <c r="D515" s="11"/>
    </row>
    <row r="516" spans="2:4" x14ac:dyDescent="0.2">
      <c r="B516" s="5"/>
      <c r="C516" s="11"/>
      <c r="D516" s="11"/>
    </row>
    <row r="517" spans="2:4" x14ac:dyDescent="0.2">
      <c r="B517" s="5"/>
      <c r="C517" s="11"/>
      <c r="D517" s="11"/>
    </row>
    <row r="518" spans="2:4" x14ac:dyDescent="0.2">
      <c r="B518" s="5"/>
      <c r="C518" s="11"/>
      <c r="D518" s="11"/>
    </row>
    <row r="519" spans="2:4" x14ac:dyDescent="0.2">
      <c r="B519" s="5"/>
      <c r="C519" s="11"/>
      <c r="D519" s="11"/>
    </row>
    <row r="520" spans="2:4" x14ac:dyDescent="0.2">
      <c r="B520" s="5"/>
      <c r="C520" s="11"/>
      <c r="D520" s="11"/>
    </row>
    <row r="521" spans="2:4" x14ac:dyDescent="0.2">
      <c r="B521" s="5"/>
      <c r="C521" s="11"/>
      <c r="D521" s="11"/>
    </row>
    <row r="522" spans="2:4" x14ac:dyDescent="0.2">
      <c r="B522" s="5"/>
      <c r="C522" s="11"/>
      <c r="D522" s="11"/>
    </row>
    <row r="523" spans="2:4" x14ac:dyDescent="0.2">
      <c r="B523" s="5"/>
      <c r="C523" s="11"/>
      <c r="D523" s="11"/>
    </row>
    <row r="524" spans="2:4" x14ac:dyDescent="0.2">
      <c r="B524" s="5"/>
      <c r="C524" s="11"/>
      <c r="D524" s="11"/>
    </row>
    <row r="525" spans="2:4" x14ac:dyDescent="0.2">
      <c r="B525" s="5"/>
      <c r="C525" s="11"/>
      <c r="D525" s="11"/>
    </row>
    <row r="526" spans="2:4" x14ac:dyDescent="0.2">
      <c r="B526" s="5"/>
      <c r="C526" s="11"/>
      <c r="D526" s="11"/>
    </row>
    <row r="527" spans="2:4" x14ac:dyDescent="0.2">
      <c r="B527" s="5"/>
      <c r="C527" s="11"/>
      <c r="D527" s="11"/>
    </row>
    <row r="528" spans="2:4" x14ac:dyDescent="0.2">
      <c r="B528" s="5"/>
      <c r="C528" s="11"/>
      <c r="D528" s="11"/>
    </row>
    <row r="529" spans="2:4" x14ac:dyDescent="0.2">
      <c r="B529" s="5"/>
      <c r="C529" s="11"/>
      <c r="D529" s="11"/>
    </row>
    <row r="530" spans="2:4" x14ac:dyDescent="0.2">
      <c r="B530" s="5"/>
      <c r="C530" s="11"/>
      <c r="D530" s="11"/>
    </row>
    <row r="531" spans="2:4" x14ac:dyDescent="0.2">
      <c r="B531" s="5"/>
      <c r="C531" s="11"/>
      <c r="D531" s="11"/>
    </row>
    <row r="532" spans="2:4" x14ac:dyDescent="0.2">
      <c r="B532" s="5"/>
      <c r="C532" s="11"/>
      <c r="D532" s="11"/>
    </row>
    <row r="533" spans="2:4" x14ac:dyDescent="0.2">
      <c r="B533" s="5"/>
      <c r="C533" s="11"/>
      <c r="D533" s="11"/>
    </row>
    <row r="534" spans="2:4" x14ac:dyDescent="0.2">
      <c r="B534" s="5"/>
      <c r="C534" s="11"/>
      <c r="D534" s="11"/>
    </row>
    <row r="535" spans="2:4" x14ac:dyDescent="0.2">
      <c r="B535" s="5"/>
      <c r="C535" s="11"/>
      <c r="D535" s="11"/>
    </row>
    <row r="536" spans="2:4" x14ac:dyDescent="0.2">
      <c r="B536" s="5"/>
      <c r="C536" s="11"/>
      <c r="D536" s="11"/>
    </row>
    <row r="537" spans="2:4" x14ac:dyDescent="0.2">
      <c r="B537" s="5"/>
      <c r="C537" s="11"/>
      <c r="D537" s="11"/>
    </row>
    <row r="538" spans="2:4" x14ac:dyDescent="0.2">
      <c r="B538" s="5"/>
      <c r="C538" s="11"/>
      <c r="D538" s="11"/>
    </row>
    <row r="539" spans="2:4" x14ac:dyDescent="0.2">
      <c r="B539" s="5"/>
      <c r="C539" s="11"/>
      <c r="D539" s="11"/>
    </row>
    <row r="540" spans="2:4" x14ac:dyDescent="0.2">
      <c r="B540" s="5"/>
      <c r="C540" s="11"/>
      <c r="D540" s="11"/>
    </row>
    <row r="541" spans="2:4" x14ac:dyDescent="0.2">
      <c r="B541" s="5"/>
      <c r="C541" s="11"/>
      <c r="D541" s="11"/>
    </row>
    <row r="542" spans="2:4" x14ac:dyDescent="0.2">
      <c r="B542" s="5"/>
      <c r="C542" s="11"/>
      <c r="D542" s="11"/>
    </row>
    <row r="543" spans="2:4" x14ac:dyDescent="0.2">
      <c r="B543" s="5"/>
      <c r="C543" s="11"/>
      <c r="D543" s="11"/>
    </row>
    <row r="544" spans="2:4" x14ac:dyDescent="0.2">
      <c r="B544" s="5"/>
      <c r="C544" s="11"/>
      <c r="D544" s="11"/>
    </row>
    <row r="545" spans="2:4" x14ac:dyDescent="0.2">
      <c r="B545" s="5"/>
      <c r="C545" s="11"/>
      <c r="D545" s="11"/>
    </row>
    <row r="546" spans="2:4" x14ac:dyDescent="0.2">
      <c r="B546" s="5"/>
      <c r="C546" s="11"/>
      <c r="D546" s="11"/>
    </row>
    <row r="547" spans="2:4" x14ac:dyDescent="0.2">
      <c r="B547" s="5"/>
      <c r="C547" s="11"/>
      <c r="D547" s="11"/>
    </row>
    <row r="548" spans="2:4" x14ac:dyDescent="0.2">
      <c r="B548" s="5"/>
      <c r="C548" s="11"/>
      <c r="D548" s="11"/>
    </row>
    <row r="549" spans="2:4" x14ac:dyDescent="0.2">
      <c r="B549" s="5"/>
      <c r="C549" s="11"/>
      <c r="D549" s="11"/>
    </row>
    <row r="550" spans="2:4" x14ac:dyDescent="0.2">
      <c r="B550" s="5"/>
      <c r="C550" s="11"/>
      <c r="D550" s="11"/>
    </row>
    <row r="551" spans="2:4" x14ac:dyDescent="0.2">
      <c r="B551" s="5"/>
      <c r="C551" s="11"/>
      <c r="D551" s="11"/>
    </row>
    <row r="552" spans="2:4" x14ac:dyDescent="0.2">
      <c r="B552" s="5"/>
      <c r="C552" s="11"/>
      <c r="D552" s="11"/>
    </row>
    <row r="553" spans="2:4" x14ac:dyDescent="0.2">
      <c r="B553" s="5"/>
      <c r="C553" s="11"/>
      <c r="D553" s="11"/>
    </row>
    <row r="554" spans="2:4" x14ac:dyDescent="0.2">
      <c r="B554" s="5"/>
      <c r="C554" s="11"/>
      <c r="D554" s="11"/>
    </row>
    <row r="555" spans="2:4" x14ac:dyDescent="0.2">
      <c r="B555" s="5"/>
      <c r="C555" s="11"/>
      <c r="D555" s="11"/>
    </row>
    <row r="556" spans="2:4" x14ac:dyDescent="0.2">
      <c r="B556" s="5"/>
      <c r="C556" s="11"/>
      <c r="D556" s="11"/>
    </row>
    <row r="557" spans="2:4" x14ac:dyDescent="0.2">
      <c r="B557" s="5"/>
      <c r="C557" s="11"/>
      <c r="D557" s="11"/>
    </row>
    <row r="558" spans="2:4" x14ac:dyDescent="0.2">
      <c r="B558" s="5"/>
      <c r="C558" s="11"/>
      <c r="D558" s="11"/>
    </row>
    <row r="559" spans="2:4" x14ac:dyDescent="0.2">
      <c r="B559" s="5"/>
      <c r="C559" s="11"/>
      <c r="D559" s="11"/>
    </row>
    <row r="560" spans="2:4" x14ac:dyDescent="0.2">
      <c r="B560" s="5"/>
      <c r="C560" s="11"/>
      <c r="D560" s="11"/>
    </row>
    <row r="561" spans="2:4" x14ac:dyDescent="0.2">
      <c r="B561" s="5"/>
      <c r="C561" s="11"/>
      <c r="D561" s="11"/>
    </row>
    <row r="562" spans="2:4" x14ac:dyDescent="0.2">
      <c r="B562" s="5"/>
      <c r="C562" s="11"/>
      <c r="D562" s="11"/>
    </row>
    <row r="563" spans="2:4" x14ac:dyDescent="0.2">
      <c r="B563" s="5"/>
      <c r="C563" s="11"/>
      <c r="D563" s="11"/>
    </row>
    <row r="564" spans="2:4" x14ac:dyDescent="0.2">
      <c r="B564" s="5"/>
      <c r="C564" s="11"/>
      <c r="D564" s="11"/>
    </row>
    <row r="565" spans="2:4" x14ac:dyDescent="0.2">
      <c r="B565" s="5"/>
      <c r="C565" s="11"/>
      <c r="D565" s="11"/>
    </row>
    <row r="566" spans="2:4" x14ac:dyDescent="0.2">
      <c r="B566" s="5"/>
      <c r="C566" s="11"/>
      <c r="D566" s="11"/>
    </row>
    <row r="567" spans="2:4" x14ac:dyDescent="0.2">
      <c r="B567" s="5"/>
      <c r="C567" s="11"/>
      <c r="D567" s="11"/>
    </row>
    <row r="568" spans="2:4" x14ac:dyDescent="0.2">
      <c r="B568" s="5"/>
      <c r="C568" s="11"/>
      <c r="D568" s="11"/>
    </row>
    <row r="569" spans="2:4" x14ac:dyDescent="0.2">
      <c r="B569" s="5"/>
      <c r="C569" s="11"/>
      <c r="D569" s="11"/>
    </row>
    <row r="570" spans="2:4" x14ac:dyDescent="0.2">
      <c r="B570" s="5"/>
      <c r="C570" s="11"/>
      <c r="D570" s="11"/>
    </row>
    <row r="571" spans="2:4" x14ac:dyDescent="0.2">
      <c r="B571" s="5"/>
      <c r="C571" s="11"/>
      <c r="D571" s="11"/>
    </row>
    <row r="572" spans="2:4" x14ac:dyDescent="0.2">
      <c r="B572" s="5"/>
      <c r="C572" s="11"/>
      <c r="D572" s="11"/>
    </row>
    <row r="573" spans="2:4" x14ac:dyDescent="0.2">
      <c r="B573" s="5"/>
      <c r="C573" s="11"/>
      <c r="D573" s="11"/>
    </row>
    <row r="574" spans="2:4" x14ac:dyDescent="0.2">
      <c r="B574" s="5"/>
      <c r="C574" s="11"/>
      <c r="D574" s="11"/>
    </row>
    <row r="575" spans="2:4" x14ac:dyDescent="0.2">
      <c r="B575" s="5"/>
      <c r="C575" s="11"/>
      <c r="D575" s="11"/>
    </row>
    <row r="576" spans="2:4" x14ac:dyDescent="0.2">
      <c r="B576" s="5"/>
      <c r="C576" s="11"/>
      <c r="D576" s="11"/>
    </row>
    <row r="577" spans="2:4" x14ac:dyDescent="0.2">
      <c r="B577" s="5"/>
      <c r="C577" s="11"/>
      <c r="D577" s="11"/>
    </row>
    <row r="578" spans="2:4" x14ac:dyDescent="0.2">
      <c r="B578" s="5"/>
      <c r="C578" s="11"/>
      <c r="D578" s="11"/>
    </row>
    <row r="579" spans="2:4" x14ac:dyDescent="0.2">
      <c r="B579" s="5"/>
      <c r="C579" s="11"/>
      <c r="D579" s="11"/>
    </row>
    <row r="580" spans="2:4" x14ac:dyDescent="0.2">
      <c r="B580" s="5"/>
      <c r="C580" s="11"/>
      <c r="D580" s="11"/>
    </row>
    <row r="581" spans="2:4" x14ac:dyDescent="0.2">
      <c r="B581" s="5"/>
      <c r="C581" s="11"/>
      <c r="D581" s="11"/>
    </row>
    <row r="582" spans="2:4" x14ac:dyDescent="0.2">
      <c r="B582" s="5"/>
      <c r="C582" s="11"/>
      <c r="D582" s="11"/>
    </row>
    <row r="583" spans="2:4" x14ac:dyDescent="0.2">
      <c r="B583" s="5"/>
      <c r="C583" s="11"/>
      <c r="D583" s="11"/>
    </row>
    <row r="584" spans="2:4" x14ac:dyDescent="0.2">
      <c r="B584" s="5"/>
      <c r="C584" s="11"/>
      <c r="D584" s="11"/>
    </row>
    <row r="585" spans="2:4" x14ac:dyDescent="0.2">
      <c r="B585" s="5"/>
      <c r="C585" s="11"/>
      <c r="D585" s="11"/>
    </row>
    <row r="586" spans="2:4" x14ac:dyDescent="0.2">
      <c r="B586" s="5"/>
      <c r="C586" s="11"/>
      <c r="D586" s="11"/>
    </row>
    <row r="587" spans="2:4" x14ac:dyDescent="0.2">
      <c r="B587" s="5"/>
      <c r="C587" s="11"/>
      <c r="D587" s="11"/>
    </row>
    <row r="588" spans="2:4" x14ac:dyDescent="0.2">
      <c r="B588" s="5"/>
      <c r="C588" s="11"/>
      <c r="D588" s="11"/>
    </row>
    <row r="589" spans="2:4" x14ac:dyDescent="0.2">
      <c r="B589" s="5"/>
      <c r="C589" s="11"/>
      <c r="D589" s="11"/>
    </row>
    <row r="590" spans="2:4" x14ac:dyDescent="0.2">
      <c r="B590" s="5"/>
      <c r="C590" s="11"/>
      <c r="D590" s="11"/>
    </row>
    <row r="591" spans="2:4" x14ac:dyDescent="0.2">
      <c r="B591" s="5"/>
      <c r="C591" s="11"/>
      <c r="D591" s="11"/>
    </row>
    <row r="592" spans="2:4" x14ac:dyDescent="0.2">
      <c r="B592" s="5"/>
      <c r="C592" s="11"/>
      <c r="D592" s="11"/>
    </row>
    <row r="593" spans="2:4" x14ac:dyDescent="0.2">
      <c r="B593" s="5"/>
      <c r="C593" s="11"/>
      <c r="D593" s="11"/>
    </row>
    <row r="594" spans="2:4" x14ac:dyDescent="0.2">
      <c r="B594" s="5"/>
      <c r="C594" s="11"/>
      <c r="D594" s="11"/>
    </row>
    <row r="595" spans="2:4" x14ac:dyDescent="0.2">
      <c r="B595" s="5"/>
      <c r="C595" s="11"/>
      <c r="D595" s="11"/>
    </row>
    <row r="596" spans="2:4" x14ac:dyDescent="0.2">
      <c r="B596" s="5"/>
      <c r="C596" s="11"/>
      <c r="D596" s="11"/>
    </row>
    <row r="597" spans="2:4" x14ac:dyDescent="0.2">
      <c r="B597" s="5"/>
      <c r="C597" s="11"/>
      <c r="D597" s="11"/>
    </row>
    <row r="598" spans="2:4" x14ac:dyDescent="0.2">
      <c r="B598" s="5"/>
      <c r="C598" s="11"/>
      <c r="D598" s="11"/>
    </row>
    <row r="599" spans="2:4" x14ac:dyDescent="0.2">
      <c r="B599" s="5"/>
      <c r="C599" s="11"/>
      <c r="D599" s="11"/>
    </row>
    <row r="600" spans="2:4" x14ac:dyDescent="0.2">
      <c r="B600" s="5"/>
      <c r="C600" s="11"/>
      <c r="D600" s="11"/>
    </row>
    <row r="601" spans="2:4" x14ac:dyDescent="0.2">
      <c r="B601" s="5"/>
      <c r="C601" s="11"/>
      <c r="D601" s="11"/>
    </row>
    <row r="602" spans="2:4" x14ac:dyDescent="0.2">
      <c r="B602" s="5"/>
      <c r="C602" s="11"/>
      <c r="D602" s="11"/>
    </row>
    <row r="603" spans="2:4" x14ac:dyDescent="0.2">
      <c r="B603" s="5"/>
      <c r="C603" s="11"/>
      <c r="D603" s="11"/>
    </row>
    <row r="604" spans="2:4" x14ac:dyDescent="0.2">
      <c r="B604" s="5"/>
      <c r="C604" s="11"/>
      <c r="D604" s="11"/>
    </row>
    <row r="605" spans="2:4" x14ac:dyDescent="0.2">
      <c r="B605" s="5"/>
      <c r="C605" s="11"/>
      <c r="D605" s="11"/>
    </row>
    <row r="606" spans="2:4" x14ac:dyDescent="0.2">
      <c r="B606" s="5"/>
      <c r="C606" s="11"/>
      <c r="D606" s="11"/>
    </row>
    <row r="607" spans="2:4" x14ac:dyDescent="0.2">
      <c r="B607" s="5"/>
      <c r="C607" s="11"/>
      <c r="D607" s="11"/>
    </row>
    <row r="608" spans="2:4" x14ac:dyDescent="0.2">
      <c r="B608" s="5"/>
      <c r="C608" s="11"/>
      <c r="D608" s="11"/>
    </row>
    <row r="609" spans="2:4" x14ac:dyDescent="0.2">
      <c r="B609" s="5"/>
      <c r="C609" s="11"/>
      <c r="D609" s="11"/>
    </row>
    <row r="610" spans="2:4" x14ac:dyDescent="0.2">
      <c r="B610" s="5"/>
      <c r="C610" s="11"/>
      <c r="D610" s="11"/>
    </row>
    <row r="611" spans="2:4" x14ac:dyDescent="0.2">
      <c r="B611" s="5"/>
      <c r="C611" s="11"/>
      <c r="D611" s="11"/>
    </row>
    <row r="612" spans="2:4" x14ac:dyDescent="0.2">
      <c r="B612" s="5"/>
      <c r="C612" s="11"/>
      <c r="D612" s="11"/>
    </row>
    <row r="613" spans="2:4" x14ac:dyDescent="0.2">
      <c r="B613" s="5"/>
      <c r="C613" s="11"/>
      <c r="D613" s="11"/>
    </row>
    <row r="614" spans="2:4" x14ac:dyDescent="0.2">
      <c r="B614" s="5"/>
      <c r="C614" s="11"/>
      <c r="D614" s="11"/>
    </row>
    <row r="615" spans="2:4" x14ac:dyDescent="0.2">
      <c r="B615" s="5"/>
      <c r="C615" s="11"/>
      <c r="D615" s="11"/>
    </row>
    <row r="616" spans="2:4" x14ac:dyDescent="0.2">
      <c r="B616" s="5"/>
      <c r="C616" s="11"/>
      <c r="D616" s="11"/>
    </row>
    <row r="617" spans="2:4" x14ac:dyDescent="0.2">
      <c r="B617" s="5"/>
      <c r="C617" s="11"/>
      <c r="D617" s="11"/>
    </row>
    <row r="618" spans="2:4" x14ac:dyDescent="0.2">
      <c r="B618" s="5"/>
      <c r="C618" s="11"/>
      <c r="D618" s="11"/>
    </row>
    <row r="619" spans="2:4" x14ac:dyDescent="0.2">
      <c r="B619" s="5"/>
      <c r="C619" s="11"/>
      <c r="D619" s="11"/>
    </row>
    <row r="620" spans="2:4" x14ac:dyDescent="0.2">
      <c r="B620" s="5"/>
      <c r="C620" s="11"/>
      <c r="D620" s="11"/>
    </row>
    <row r="621" spans="2:4" x14ac:dyDescent="0.2">
      <c r="B621" s="5"/>
      <c r="C621" s="11"/>
      <c r="D621" s="11"/>
    </row>
    <row r="622" spans="2:4" x14ac:dyDescent="0.2">
      <c r="B622" s="5"/>
      <c r="C622" s="11"/>
      <c r="D622" s="11"/>
    </row>
    <row r="623" spans="2:4" x14ac:dyDescent="0.2">
      <c r="B623" s="5"/>
      <c r="C623" s="11"/>
      <c r="D623" s="11"/>
    </row>
    <row r="624" spans="2:4" x14ac:dyDescent="0.2">
      <c r="B624" s="5"/>
      <c r="C624" s="11"/>
      <c r="D624" s="11"/>
    </row>
    <row r="625" spans="2:4" x14ac:dyDescent="0.2">
      <c r="B625" s="5"/>
      <c r="C625" s="11"/>
      <c r="D625" s="11"/>
    </row>
    <row r="626" spans="2:4" x14ac:dyDescent="0.2">
      <c r="B626" s="5"/>
      <c r="C626" s="11"/>
      <c r="D626" s="11"/>
    </row>
    <row r="627" spans="2:4" x14ac:dyDescent="0.2">
      <c r="B627" s="5"/>
      <c r="C627" s="11"/>
      <c r="D627" s="11"/>
    </row>
    <row r="628" spans="2:4" x14ac:dyDescent="0.2">
      <c r="B628" s="5"/>
      <c r="C628" s="11"/>
      <c r="D628" s="11"/>
    </row>
    <row r="629" spans="2:4" x14ac:dyDescent="0.2">
      <c r="B629" s="5"/>
      <c r="C629" s="11"/>
      <c r="D629" s="11"/>
    </row>
    <row r="630" spans="2:4" x14ac:dyDescent="0.2">
      <c r="B630" s="5"/>
      <c r="C630" s="11"/>
      <c r="D630" s="11"/>
    </row>
    <row r="631" spans="2:4" x14ac:dyDescent="0.2">
      <c r="B631" s="5"/>
      <c r="C631" s="11"/>
      <c r="D631" s="11"/>
    </row>
    <row r="632" spans="2:4" x14ac:dyDescent="0.2">
      <c r="B632" s="5"/>
      <c r="C632" s="11"/>
      <c r="D632" s="11"/>
    </row>
    <row r="633" spans="2:4" x14ac:dyDescent="0.2">
      <c r="B633" s="5"/>
      <c r="C633" s="11"/>
      <c r="D633" s="11"/>
    </row>
    <row r="634" spans="2:4" x14ac:dyDescent="0.2">
      <c r="B634" s="5"/>
      <c r="C634" s="11"/>
      <c r="D634" s="11"/>
    </row>
    <row r="635" spans="2:4" x14ac:dyDescent="0.2">
      <c r="B635" s="5"/>
      <c r="C635" s="11"/>
      <c r="D635" s="11"/>
    </row>
    <row r="636" spans="2:4" x14ac:dyDescent="0.2">
      <c r="B636" s="5"/>
      <c r="C636" s="11"/>
      <c r="D636" s="11"/>
    </row>
    <row r="637" spans="2:4" x14ac:dyDescent="0.2">
      <c r="B637" s="5"/>
      <c r="C637" s="11"/>
      <c r="D637" s="11"/>
    </row>
    <row r="638" spans="2:4" x14ac:dyDescent="0.2">
      <c r="B638" s="5"/>
      <c r="C638" s="11"/>
      <c r="D638" s="11"/>
    </row>
    <row r="639" spans="2:4" x14ac:dyDescent="0.2">
      <c r="B639" s="5"/>
      <c r="C639" s="11"/>
      <c r="D639" s="11"/>
    </row>
    <row r="640" spans="2:4" x14ac:dyDescent="0.2">
      <c r="B640" s="5"/>
      <c r="C640" s="11"/>
      <c r="D640" s="11"/>
    </row>
    <row r="641" spans="2:4" x14ac:dyDescent="0.2">
      <c r="B641" s="5"/>
      <c r="C641" s="11"/>
      <c r="D641" s="11"/>
    </row>
    <row r="642" spans="2:4" x14ac:dyDescent="0.2">
      <c r="B642" s="5"/>
      <c r="C642" s="11"/>
      <c r="D642" s="11"/>
    </row>
    <row r="643" spans="2:4" x14ac:dyDescent="0.2">
      <c r="B643" s="5"/>
      <c r="C643" s="11"/>
      <c r="D643" s="11"/>
    </row>
    <row r="644" spans="2:4" x14ac:dyDescent="0.2">
      <c r="B644" s="5"/>
      <c r="C644" s="11"/>
      <c r="D644" s="11"/>
    </row>
    <row r="645" spans="2:4" x14ac:dyDescent="0.2">
      <c r="B645" s="5"/>
      <c r="C645" s="11"/>
      <c r="D645" s="11"/>
    </row>
    <row r="646" spans="2:4" x14ac:dyDescent="0.2">
      <c r="B646" s="5"/>
      <c r="C646" s="11"/>
      <c r="D646" s="11"/>
    </row>
    <row r="647" spans="2:4" x14ac:dyDescent="0.2">
      <c r="B647" s="5"/>
      <c r="C647" s="11"/>
      <c r="D647" s="11"/>
    </row>
    <row r="648" spans="2:4" x14ac:dyDescent="0.2">
      <c r="B648" s="5"/>
      <c r="C648" s="11"/>
      <c r="D648" s="11"/>
    </row>
    <row r="649" spans="2:4" x14ac:dyDescent="0.2">
      <c r="B649" s="5"/>
      <c r="C649" s="11"/>
      <c r="D649" s="11"/>
    </row>
    <row r="650" spans="2:4" x14ac:dyDescent="0.2">
      <c r="B650" s="5"/>
      <c r="C650" s="11"/>
      <c r="D650" s="11"/>
    </row>
    <row r="651" spans="2:4" x14ac:dyDescent="0.2">
      <c r="B651" s="5"/>
      <c r="C651" s="11"/>
      <c r="D651" s="11"/>
    </row>
    <row r="652" spans="2:4" x14ac:dyDescent="0.2">
      <c r="B652" s="5"/>
      <c r="C652" s="11"/>
      <c r="D652" s="11"/>
    </row>
    <row r="653" spans="2:4" x14ac:dyDescent="0.2">
      <c r="B653" s="5"/>
      <c r="C653" s="11"/>
      <c r="D653" s="11"/>
    </row>
    <row r="654" spans="2:4" x14ac:dyDescent="0.2">
      <c r="B654" s="5"/>
      <c r="C654" s="11"/>
      <c r="D654" s="11"/>
    </row>
    <row r="655" spans="2:4" x14ac:dyDescent="0.2">
      <c r="B655" s="5"/>
      <c r="C655" s="11"/>
      <c r="D655" s="11"/>
    </row>
    <row r="656" spans="2:4" x14ac:dyDescent="0.2">
      <c r="B656" s="5"/>
      <c r="C656" s="11"/>
      <c r="D656" s="11"/>
    </row>
    <row r="657" spans="2:4" x14ac:dyDescent="0.2">
      <c r="B657" s="5"/>
      <c r="C657" s="11"/>
      <c r="D657" s="11"/>
    </row>
    <row r="658" spans="2:4" x14ac:dyDescent="0.2">
      <c r="B658" s="5"/>
      <c r="C658" s="11"/>
      <c r="D658" s="11"/>
    </row>
    <row r="659" spans="2:4" x14ac:dyDescent="0.2">
      <c r="B659" s="5"/>
      <c r="C659" s="11"/>
      <c r="D659" s="11"/>
    </row>
    <row r="660" spans="2:4" x14ac:dyDescent="0.2">
      <c r="B660" s="5"/>
      <c r="C660" s="11"/>
      <c r="D660" s="11"/>
    </row>
    <row r="661" spans="2:4" x14ac:dyDescent="0.2">
      <c r="B661" s="5"/>
      <c r="C661" s="11"/>
      <c r="D661" s="11"/>
    </row>
    <row r="662" spans="2:4" x14ac:dyDescent="0.2">
      <c r="B662" s="5"/>
      <c r="C662" s="11"/>
      <c r="D662" s="11"/>
    </row>
    <row r="663" spans="2:4" x14ac:dyDescent="0.2">
      <c r="B663" s="5"/>
      <c r="C663" s="11"/>
      <c r="D663" s="11"/>
    </row>
    <row r="664" spans="2:4" x14ac:dyDescent="0.2">
      <c r="B664" s="5"/>
      <c r="C664" s="11"/>
      <c r="D664" s="11"/>
    </row>
    <row r="665" spans="2:4" x14ac:dyDescent="0.2">
      <c r="B665" s="5"/>
      <c r="C665" s="11"/>
      <c r="D665" s="11"/>
    </row>
    <row r="666" spans="2:4" x14ac:dyDescent="0.2">
      <c r="B666" s="5"/>
      <c r="C666" s="11"/>
      <c r="D666" s="11"/>
    </row>
    <row r="667" spans="2:4" x14ac:dyDescent="0.2">
      <c r="B667" s="5"/>
      <c r="C667" s="11"/>
      <c r="D667" s="11"/>
    </row>
    <row r="668" spans="2:4" x14ac:dyDescent="0.2">
      <c r="B668" s="5"/>
      <c r="C668" s="11"/>
      <c r="D668" s="11"/>
    </row>
    <row r="669" spans="2:4" x14ac:dyDescent="0.2">
      <c r="B669" s="5"/>
      <c r="C669" s="11"/>
      <c r="D669" s="11"/>
    </row>
    <row r="670" spans="2:4" x14ac:dyDescent="0.2">
      <c r="B670" s="5"/>
      <c r="C670" s="11"/>
      <c r="D670" s="11"/>
    </row>
    <row r="671" spans="2:4" x14ac:dyDescent="0.2">
      <c r="B671" s="5"/>
      <c r="C671" s="11"/>
      <c r="D671" s="11"/>
    </row>
    <row r="672" spans="2:4" x14ac:dyDescent="0.2">
      <c r="B672" s="5"/>
      <c r="C672" s="11"/>
      <c r="D672" s="11"/>
    </row>
    <row r="673" spans="2:4" x14ac:dyDescent="0.2">
      <c r="B673" s="5"/>
      <c r="C673" s="11"/>
      <c r="D673" s="11"/>
    </row>
    <row r="674" spans="2:4" x14ac:dyDescent="0.2">
      <c r="B674" s="5"/>
      <c r="C674" s="11"/>
      <c r="D674" s="11"/>
    </row>
    <row r="675" spans="2:4" x14ac:dyDescent="0.2">
      <c r="B675" s="5"/>
      <c r="C675" s="11"/>
      <c r="D675" s="11"/>
    </row>
    <row r="676" spans="2:4" x14ac:dyDescent="0.2">
      <c r="B676" s="5"/>
      <c r="C676" s="11"/>
      <c r="D676" s="11"/>
    </row>
    <row r="677" spans="2:4" x14ac:dyDescent="0.2">
      <c r="B677" s="5"/>
      <c r="C677" s="11"/>
      <c r="D677" s="11"/>
    </row>
    <row r="678" spans="2:4" x14ac:dyDescent="0.2">
      <c r="B678" s="5"/>
      <c r="C678" s="11"/>
      <c r="D678" s="11"/>
    </row>
    <row r="679" spans="2:4" x14ac:dyDescent="0.2">
      <c r="B679" s="5"/>
      <c r="C679" s="11"/>
      <c r="D679" s="11"/>
    </row>
    <row r="680" spans="2:4" x14ac:dyDescent="0.2">
      <c r="B680" s="5"/>
      <c r="C680" s="11"/>
      <c r="D680" s="11"/>
    </row>
    <row r="681" spans="2:4" x14ac:dyDescent="0.2">
      <c r="B681" s="5"/>
      <c r="C681" s="11"/>
      <c r="D681" s="11"/>
    </row>
    <row r="682" spans="2:4" x14ac:dyDescent="0.2">
      <c r="B682" s="5"/>
      <c r="C682" s="11"/>
      <c r="D682" s="11"/>
    </row>
    <row r="683" spans="2:4" x14ac:dyDescent="0.2">
      <c r="B683" s="5"/>
      <c r="C683" s="11"/>
      <c r="D683" s="11"/>
    </row>
    <row r="684" spans="2:4" x14ac:dyDescent="0.2">
      <c r="B684" s="5"/>
      <c r="C684" s="11"/>
      <c r="D684" s="11"/>
    </row>
    <row r="685" spans="2:4" x14ac:dyDescent="0.2">
      <c r="B685" s="5"/>
      <c r="C685" s="11"/>
      <c r="D685" s="11"/>
    </row>
    <row r="686" spans="2:4" x14ac:dyDescent="0.2">
      <c r="B686" s="5"/>
      <c r="C686" s="11"/>
      <c r="D686" s="11"/>
    </row>
    <row r="687" spans="2:4" x14ac:dyDescent="0.2">
      <c r="B687" s="5"/>
      <c r="C687" s="11"/>
      <c r="D687" s="11"/>
    </row>
    <row r="688" spans="2:4" x14ac:dyDescent="0.2">
      <c r="B688" s="5"/>
      <c r="C688" s="11"/>
      <c r="D688" s="11"/>
    </row>
    <row r="689" spans="2:4" x14ac:dyDescent="0.2">
      <c r="B689" s="5"/>
      <c r="C689" s="11"/>
      <c r="D689" s="11"/>
    </row>
    <row r="690" spans="2:4" x14ac:dyDescent="0.2">
      <c r="B690" s="5"/>
      <c r="C690" s="11"/>
      <c r="D690" s="11"/>
    </row>
    <row r="691" spans="2:4" x14ac:dyDescent="0.2">
      <c r="B691" s="5"/>
      <c r="C691" s="11"/>
      <c r="D691" s="11"/>
    </row>
    <row r="692" spans="2:4" x14ac:dyDescent="0.2">
      <c r="B692" s="5"/>
      <c r="C692" s="11"/>
      <c r="D692" s="11"/>
    </row>
    <row r="693" spans="2:4" x14ac:dyDescent="0.2">
      <c r="B693" s="5"/>
      <c r="C693" s="11"/>
      <c r="D693" s="11"/>
    </row>
    <row r="694" spans="2:4" x14ac:dyDescent="0.2">
      <c r="B694" s="5"/>
      <c r="C694" s="11"/>
      <c r="D694" s="11"/>
    </row>
    <row r="695" spans="2:4" x14ac:dyDescent="0.2">
      <c r="B695" s="5"/>
      <c r="C695" s="11"/>
      <c r="D695" s="11"/>
    </row>
    <row r="696" spans="2:4" x14ac:dyDescent="0.2">
      <c r="B696" s="5"/>
      <c r="C696" s="11"/>
      <c r="D696" s="11"/>
    </row>
    <row r="697" spans="2:4" x14ac:dyDescent="0.2">
      <c r="B697" s="5"/>
      <c r="C697" s="11"/>
      <c r="D697" s="11"/>
    </row>
    <row r="698" spans="2:4" x14ac:dyDescent="0.2">
      <c r="B698" s="5"/>
      <c r="C698" s="11"/>
      <c r="D698" s="11"/>
    </row>
    <row r="699" spans="2:4" x14ac:dyDescent="0.2">
      <c r="B699" s="5"/>
      <c r="C699" s="11"/>
      <c r="D699" s="11"/>
    </row>
    <row r="700" spans="2:4" x14ac:dyDescent="0.2">
      <c r="B700" s="5"/>
      <c r="C700" s="11"/>
      <c r="D700" s="11"/>
    </row>
    <row r="701" spans="2:4" x14ac:dyDescent="0.2">
      <c r="B701" s="5"/>
      <c r="C701" s="11"/>
      <c r="D701" s="11"/>
    </row>
    <row r="702" spans="2:4" x14ac:dyDescent="0.2">
      <c r="B702" s="5"/>
      <c r="C702" s="11"/>
      <c r="D702" s="11"/>
    </row>
    <row r="703" spans="2:4" x14ac:dyDescent="0.2">
      <c r="B703" s="5"/>
      <c r="C703" s="11"/>
      <c r="D703" s="11"/>
    </row>
    <row r="704" spans="2:4" x14ac:dyDescent="0.2">
      <c r="B704" s="5"/>
      <c r="C704" s="11"/>
      <c r="D704" s="11"/>
    </row>
    <row r="705" spans="2:4" x14ac:dyDescent="0.2">
      <c r="B705" s="5"/>
      <c r="C705" s="11"/>
      <c r="D705" s="11"/>
    </row>
    <row r="706" spans="2:4" x14ac:dyDescent="0.2">
      <c r="B706" s="5"/>
      <c r="C706" s="11"/>
      <c r="D706" s="11"/>
    </row>
    <row r="707" spans="2:4" x14ac:dyDescent="0.2">
      <c r="B707" s="5"/>
      <c r="C707" s="11"/>
      <c r="D707" s="11"/>
    </row>
    <row r="708" spans="2:4" x14ac:dyDescent="0.2">
      <c r="B708" s="5"/>
      <c r="C708" s="11"/>
      <c r="D708" s="11"/>
    </row>
    <row r="709" spans="2:4" x14ac:dyDescent="0.2">
      <c r="B709" s="5"/>
      <c r="C709" s="11"/>
      <c r="D709" s="11"/>
    </row>
    <row r="710" spans="2:4" x14ac:dyDescent="0.2">
      <c r="B710" s="5"/>
      <c r="C710" s="11"/>
      <c r="D710" s="11"/>
    </row>
    <row r="711" spans="2:4" x14ac:dyDescent="0.2">
      <c r="B711" s="5"/>
      <c r="C711" s="11"/>
      <c r="D711" s="11"/>
    </row>
    <row r="712" spans="2:4" x14ac:dyDescent="0.2">
      <c r="B712" s="5"/>
      <c r="C712" s="11"/>
      <c r="D712" s="11"/>
    </row>
    <row r="713" spans="2:4" x14ac:dyDescent="0.2">
      <c r="B713" s="5"/>
      <c r="C713" s="11"/>
      <c r="D713" s="11"/>
    </row>
    <row r="714" spans="2:4" x14ac:dyDescent="0.2">
      <c r="B714" s="5"/>
      <c r="C714" s="11"/>
      <c r="D714" s="11"/>
    </row>
    <row r="715" spans="2:4" x14ac:dyDescent="0.2">
      <c r="B715" s="5"/>
      <c r="C715" s="11"/>
      <c r="D715" s="11"/>
    </row>
    <row r="716" spans="2:4" x14ac:dyDescent="0.2">
      <c r="B716" s="5"/>
      <c r="C716" s="11"/>
      <c r="D716" s="11"/>
    </row>
    <row r="717" spans="2:4" x14ac:dyDescent="0.2">
      <c r="B717" s="5"/>
      <c r="C717" s="11"/>
      <c r="D717" s="11"/>
    </row>
    <row r="718" spans="2:4" x14ac:dyDescent="0.2">
      <c r="B718" s="5"/>
      <c r="C718" s="11"/>
      <c r="D718" s="11"/>
    </row>
    <row r="719" spans="2:4" x14ac:dyDescent="0.2">
      <c r="B719" s="5"/>
      <c r="C719" s="11"/>
      <c r="D719" s="11"/>
    </row>
    <row r="720" spans="2:4" x14ac:dyDescent="0.2">
      <c r="B720" s="5"/>
      <c r="C720" s="11"/>
      <c r="D720" s="11"/>
    </row>
    <row r="721" spans="2:4" x14ac:dyDescent="0.2">
      <c r="B721" s="5"/>
      <c r="C721" s="11"/>
      <c r="D721" s="11"/>
    </row>
    <row r="722" spans="2:4" x14ac:dyDescent="0.2">
      <c r="B722" s="5"/>
      <c r="C722" s="11"/>
      <c r="D722" s="11"/>
    </row>
    <row r="723" spans="2:4" x14ac:dyDescent="0.2">
      <c r="B723" s="5"/>
      <c r="C723" s="11"/>
      <c r="D723" s="11"/>
    </row>
    <row r="724" spans="2:4" x14ac:dyDescent="0.2">
      <c r="B724" s="5"/>
      <c r="C724" s="11"/>
      <c r="D724" s="11"/>
    </row>
    <row r="725" spans="2:4" x14ac:dyDescent="0.2">
      <c r="B725" s="5"/>
      <c r="C725" s="11"/>
      <c r="D725" s="11"/>
    </row>
    <row r="726" spans="2:4" x14ac:dyDescent="0.2">
      <c r="B726" s="5"/>
      <c r="C726" s="11"/>
      <c r="D726" s="11"/>
    </row>
    <row r="727" spans="2:4" x14ac:dyDescent="0.2">
      <c r="B727" s="5"/>
      <c r="C727" s="11"/>
      <c r="D727" s="11"/>
    </row>
    <row r="728" spans="2:4" x14ac:dyDescent="0.2">
      <c r="B728" s="5"/>
      <c r="C728" s="11"/>
      <c r="D728" s="11"/>
    </row>
    <row r="729" spans="2:4" x14ac:dyDescent="0.2">
      <c r="B729" s="5"/>
      <c r="C729" s="11"/>
      <c r="D729" s="11"/>
    </row>
    <row r="730" spans="2:4" x14ac:dyDescent="0.2">
      <c r="B730" s="5"/>
      <c r="C730" s="11"/>
      <c r="D730" s="11"/>
    </row>
    <row r="731" spans="2:4" x14ac:dyDescent="0.2">
      <c r="B731" s="5"/>
      <c r="C731" s="11"/>
      <c r="D731" s="11"/>
    </row>
    <row r="732" spans="2:4" x14ac:dyDescent="0.2">
      <c r="B732" s="5"/>
      <c r="C732" s="11"/>
      <c r="D732" s="11"/>
    </row>
    <row r="733" spans="2:4" x14ac:dyDescent="0.2">
      <c r="B733" s="5"/>
      <c r="C733" s="11"/>
      <c r="D733" s="11"/>
    </row>
    <row r="734" spans="2:4" x14ac:dyDescent="0.2">
      <c r="B734" s="5"/>
      <c r="C734" s="11"/>
      <c r="D734" s="11"/>
    </row>
    <row r="735" spans="2:4" x14ac:dyDescent="0.2">
      <c r="B735" s="5"/>
      <c r="C735" s="11"/>
      <c r="D735" s="11"/>
    </row>
    <row r="736" spans="2:4" x14ac:dyDescent="0.2">
      <c r="B736" s="5"/>
      <c r="C736" s="11"/>
      <c r="D736" s="11"/>
    </row>
    <row r="737" spans="2:4" x14ac:dyDescent="0.2">
      <c r="B737" s="5"/>
      <c r="C737" s="11"/>
      <c r="D737" s="11"/>
    </row>
    <row r="738" spans="2:4" x14ac:dyDescent="0.2">
      <c r="B738" s="5"/>
      <c r="C738" s="11"/>
      <c r="D738" s="11"/>
    </row>
    <row r="739" spans="2:4" x14ac:dyDescent="0.2">
      <c r="B739" s="5"/>
      <c r="C739" s="11"/>
      <c r="D739" s="11"/>
    </row>
    <row r="740" spans="2:4" x14ac:dyDescent="0.2">
      <c r="B740" s="5"/>
      <c r="C740" s="11"/>
      <c r="D740" s="11"/>
    </row>
    <row r="741" spans="2:4" x14ac:dyDescent="0.2">
      <c r="B741" s="5"/>
      <c r="C741" s="11"/>
      <c r="D741" s="11"/>
    </row>
    <row r="742" spans="2:4" x14ac:dyDescent="0.2">
      <c r="B742" s="5"/>
      <c r="C742" s="11"/>
      <c r="D742" s="11"/>
    </row>
    <row r="743" spans="2:4" x14ac:dyDescent="0.2">
      <c r="B743" s="5"/>
      <c r="C743" s="11"/>
      <c r="D743" s="11"/>
    </row>
    <row r="744" spans="2:4" x14ac:dyDescent="0.2">
      <c r="B744" s="5"/>
      <c r="C744" s="11"/>
      <c r="D744" s="11"/>
    </row>
    <row r="745" spans="2:4" x14ac:dyDescent="0.2">
      <c r="B745" s="5"/>
      <c r="C745" s="11"/>
      <c r="D745" s="11"/>
    </row>
    <row r="746" spans="2:4" x14ac:dyDescent="0.2">
      <c r="B746" s="5"/>
      <c r="C746" s="11"/>
      <c r="D746" s="11"/>
    </row>
    <row r="747" spans="2:4" x14ac:dyDescent="0.2">
      <c r="B747" s="5"/>
      <c r="C747" s="11"/>
      <c r="D747" s="11"/>
    </row>
    <row r="748" spans="2:4" x14ac:dyDescent="0.2">
      <c r="B748" s="5"/>
      <c r="C748" s="11"/>
      <c r="D748" s="11"/>
    </row>
    <row r="749" spans="2:4" x14ac:dyDescent="0.2">
      <c r="B749" s="5"/>
      <c r="C749" s="11"/>
      <c r="D749" s="11"/>
    </row>
    <row r="750" spans="2:4" x14ac:dyDescent="0.2">
      <c r="B750" s="5"/>
      <c r="C750" s="11"/>
      <c r="D750" s="11"/>
    </row>
    <row r="751" spans="2:4" x14ac:dyDescent="0.2">
      <c r="B751" s="5"/>
      <c r="C751" s="11"/>
      <c r="D751" s="11"/>
    </row>
    <row r="752" spans="2:4" x14ac:dyDescent="0.2">
      <c r="B752" s="5"/>
      <c r="C752" s="11"/>
      <c r="D752" s="11"/>
    </row>
    <row r="753" spans="2:4" x14ac:dyDescent="0.2">
      <c r="B753" s="5"/>
      <c r="C753" s="11"/>
      <c r="D753" s="11"/>
    </row>
    <row r="754" spans="2:4" x14ac:dyDescent="0.2">
      <c r="B754" s="5"/>
      <c r="C754" s="11"/>
      <c r="D754" s="11"/>
    </row>
    <row r="755" spans="2:4" x14ac:dyDescent="0.2">
      <c r="B755" s="5"/>
      <c r="C755" s="11"/>
      <c r="D755" s="11"/>
    </row>
    <row r="756" spans="2:4" x14ac:dyDescent="0.2">
      <c r="B756" s="5"/>
      <c r="C756" s="11"/>
      <c r="D756" s="11"/>
    </row>
    <row r="757" spans="2:4" x14ac:dyDescent="0.2">
      <c r="B757" s="5"/>
      <c r="C757" s="11"/>
      <c r="D757" s="11"/>
    </row>
    <row r="758" spans="2:4" x14ac:dyDescent="0.2">
      <c r="B758" s="5"/>
      <c r="C758" s="11"/>
      <c r="D758" s="11"/>
    </row>
    <row r="759" spans="2:4" x14ac:dyDescent="0.2">
      <c r="B759" s="5"/>
      <c r="C759" s="11"/>
      <c r="D759" s="11"/>
    </row>
    <row r="760" spans="2:4" x14ac:dyDescent="0.2">
      <c r="B760" s="5"/>
      <c r="C760" s="11"/>
      <c r="D760" s="11"/>
    </row>
    <row r="761" spans="2:4" x14ac:dyDescent="0.2">
      <c r="B761" s="5"/>
      <c r="C761" s="11"/>
      <c r="D761" s="11"/>
    </row>
    <row r="762" spans="2:4" x14ac:dyDescent="0.2">
      <c r="B762" s="5"/>
      <c r="C762" s="11"/>
      <c r="D762" s="11"/>
    </row>
    <row r="763" spans="2:4" x14ac:dyDescent="0.2">
      <c r="B763" s="5"/>
      <c r="C763" s="11"/>
      <c r="D763" s="11"/>
    </row>
    <row r="764" spans="2:4" x14ac:dyDescent="0.2">
      <c r="B764" s="5"/>
      <c r="C764" s="11"/>
      <c r="D764" s="11"/>
    </row>
    <row r="765" spans="2:4" x14ac:dyDescent="0.2">
      <c r="B765" s="5"/>
      <c r="C765" s="11"/>
      <c r="D765" s="11"/>
    </row>
    <row r="766" spans="2:4" x14ac:dyDescent="0.2">
      <c r="B766" s="5"/>
      <c r="C766" s="11"/>
      <c r="D766" s="11"/>
    </row>
    <row r="767" spans="2:4" x14ac:dyDescent="0.2">
      <c r="B767" s="5"/>
      <c r="C767" s="11"/>
      <c r="D767" s="11"/>
    </row>
    <row r="768" spans="2:4" x14ac:dyDescent="0.2">
      <c r="B768" s="5"/>
      <c r="C768" s="11"/>
      <c r="D768" s="11"/>
    </row>
    <row r="769" spans="2:4" x14ac:dyDescent="0.2">
      <c r="B769" s="5"/>
      <c r="C769" s="11"/>
      <c r="D769" s="11"/>
    </row>
    <row r="770" spans="2:4" x14ac:dyDescent="0.2">
      <c r="B770" s="5"/>
      <c r="C770" s="11"/>
      <c r="D770" s="11"/>
    </row>
    <row r="771" spans="2:4" x14ac:dyDescent="0.2">
      <c r="B771" s="5"/>
      <c r="C771" s="11"/>
      <c r="D771" s="11"/>
    </row>
    <row r="772" spans="2:4" x14ac:dyDescent="0.2">
      <c r="B772" s="5"/>
      <c r="C772" s="11"/>
      <c r="D772" s="11"/>
    </row>
    <row r="773" spans="2:4" x14ac:dyDescent="0.2">
      <c r="B773" s="5"/>
      <c r="C773" s="11"/>
      <c r="D773" s="11"/>
    </row>
    <row r="774" spans="2:4" x14ac:dyDescent="0.2">
      <c r="B774" s="5"/>
      <c r="C774" s="11"/>
      <c r="D774" s="11"/>
    </row>
    <row r="775" spans="2:4" x14ac:dyDescent="0.2">
      <c r="B775" s="5"/>
      <c r="C775" s="11"/>
      <c r="D775" s="11"/>
    </row>
    <row r="776" spans="2:4" x14ac:dyDescent="0.2">
      <c r="B776" s="5"/>
      <c r="C776" s="11"/>
      <c r="D776" s="11"/>
    </row>
    <row r="777" spans="2:4" x14ac:dyDescent="0.2">
      <c r="B777" s="5"/>
      <c r="C777" s="11"/>
      <c r="D777" s="11"/>
    </row>
    <row r="778" spans="2:4" x14ac:dyDescent="0.2">
      <c r="B778" s="5"/>
      <c r="C778" s="11"/>
      <c r="D778" s="11"/>
    </row>
    <row r="779" spans="2:4" x14ac:dyDescent="0.2">
      <c r="B779" s="5"/>
      <c r="C779" s="11"/>
      <c r="D779" s="11"/>
    </row>
    <row r="780" spans="2:4" x14ac:dyDescent="0.2">
      <c r="B780" s="5"/>
      <c r="C780" s="11"/>
      <c r="D780" s="11"/>
    </row>
    <row r="781" spans="2:4" x14ac:dyDescent="0.2">
      <c r="B781" s="5"/>
      <c r="C781" s="11"/>
      <c r="D781" s="11"/>
    </row>
    <row r="782" spans="2:4" x14ac:dyDescent="0.2">
      <c r="B782" s="5"/>
      <c r="C782" s="11"/>
      <c r="D782" s="11"/>
    </row>
    <row r="783" spans="2:4" x14ac:dyDescent="0.2">
      <c r="B783" s="5"/>
      <c r="C783" s="11"/>
      <c r="D783" s="11"/>
    </row>
    <row r="784" spans="2:4" x14ac:dyDescent="0.2">
      <c r="B784" s="5"/>
      <c r="C784" s="11"/>
      <c r="D784" s="11"/>
    </row>
    <row r="785" spans="2:4" x14ac:dyDescent="0.2">
      <c r="B785" s="5"/>
      <c r="C785" s="11"/>
      <c r="D785" s="11"/>
    </row>
    <row r="786" spans="2:4" x14ac:dyDescent="0.2">
      <c r="B786" s="5"/>
      <c r="C786" s="11"/>
      <c r="D786" s="11"/>
    </row>
    <row r="787" spans="2:4" x14ac:dyDescent="0.2">
      <c r="B787" s="5"/>
      <c r="C787" s="11"/>
      <c r="D787" s="11"/>
    </row>
    <row r="788" spans="2:4" x14ac:dyDescent="0.2">
      <c r="B788" s="5"/>
      <c r="C788" s="11"/>
      <c r="D788" s="11"/>
    </row>
    <row r="789" spans="2:4" x14ac:dyDescent="0.2">
      <c r="B789" s="5"/>
      <c r="C789" s="11"/>
      <c r="D789" s="11"/>
    </row>
    <row r="790" spans="2:4" x14ac:dyDescent="0.2">
      <c r="B790" s="5"/>
      <c r="C790" s="11"/>
      <c r="D790" s="11"/>
    </row>
    <row r="791" spans="2:4" x14ac:dyDescent="0.2">
      <c r="B791" s="5"/>
      <c r="C791" s="11"/>
      <c r="D791" s="11"/>
    </row>
    <row r="792" spans="2:4" x14ac:dyDescent="0.2">
      <c r="B792" s="5"/>
      <c r="C792" s="11"/>
      <c r="D792" s="11"/>
    </row>
    <row r="793" spans="2:4" x14ac:dyDescent="0.2">
      <c r="B793" s="5"/>
      <c r="C793" s="11"/>
      <c r="D793" s="11"/>
    </row>
    <row r="794" spans="2:4" x14ac:dyDescent="0.2">
      <c r="B794" s="5"/>
      <c r="C794" s="11"/>
      <c r="D794" s="11"/>
    </row>
    <row r="795" spans="2:4" x14ac:dyDescent="0.2">
      <c r="B795" s="5"/>
      <c r="C795" s="11"/>
      <c r="D795" s="11"/>
    </row>
    <row r="796" spans="2:4" x14ac:dyDescent="0.2">
      <c r="B796" s="5"/>
      <c r="C796" s="11"/>
      <c r="D796" s="11"/>
    </row>
    <row r="797" spans="2:4" x14ac:dyDescent="0.2">
      <c r="B797" s="5"/>
      <c r="C797" s="11"/>
      <c r="D797" s="11"/>
    </row>
    <row r="798" spans="2:4" x14ac:dyDescent="0.2">
      <c r="B798" s="5"/>
      <c r="C798" s="11"/>
      <c r="D798" s="11"/>
    </row>
    <row r="799" spans="2:4" x14ac:dyDescent="0.2">
      <c r="B799" s="5"/>
      <c r="C799" s="11"/>
      <c r="D799" s="11"/>
    </row>
    <row r="800" spans="2:4" x14ac:dyDescent="0.2">
      <c r="B800" s="5"/>
      <c r="C800" s="11"/>
      <c r="D800" s="11"/>
    </row>
    <row r="801" spans="2:4" x14ac:dyDescent="0.2">
      <c r="B801" s="5"/>
      <c r="C801" s="11"/>
      <c r="D801" s="11"/>
    </row>
    <row r="802" spans="2:4" x14ac:dyDescent="0.2">
      <c r="B802" s="5"/>
      <c r="C802" s="11"/>
      <c r="D802" s="11"/>
    </row>
    <row r="803" spans="2:4" x14ac:dyDescent="0.2">
      <c r="B803" s="5"/>
      <c r="C803" s="11"/>
      <c r="D803" s="11"/>
    </row>
    <row r="804" spans="2:4" x14ac:dyDescent="0.2">
      <c r="B804" s="5"/>
      <c r="C804" s="11"/>
      <c r="D804" s="11"/>
    </row>
    <row r="805" spans="2:4" x14ac:dyDescent="0.2">
      <c r="B805" s="5"/>
      <c r="C805" s="11"/>
      <c r="D805" s="11"/>
    </row>
    <row r="806" spans="2:4" x14ac:dyDescent="0.2">
      <c r="B806" s="5"/>
      <c r="C806" s="11"/>
      <c r="D806" s="11"/>
    </row>
    <row r="807" spans="2:4" x14ac:dyDescent="0.2">
      <c r="B807" s="5"/>
      <c r="C807" s="11"/>
      <c r="D807" s="11"/>
    </row>
    <row r="808" spans="2:4" x14ac:dyDescent="0.2">
      <c r="B808" s="5"/>
      <c r="C808" s="11"/>
      <c r="D808" s="11"/>
    </row>
    <row r="809" spans="2:4" x14ac:dyDescent="0.2">
      <c r="B809" s="5"/>
      <c r="C809" s="11"/>
      <c r="D809" s="11"/>
    </row>
    <row r="810" spans="2:4" x14ac:dyDescent="0.2">
      <c r="B810" s="5"/>
      <c r="C810" s="11"/>
      <c r="D810" s="11"/>
    </row>
    <row r="811" spans="2:4" x14ac:dyDescent="0.2">
      <c r="B811" s="5"/>
      <c r="C811" s="11"/>
      <c r="D811" s="11"/>
    </row>
    <row r="812" spans="2:4" x14ac:dyDescent="0.2">
      <c r="B812" s="5"/>
      <c r="C812" s="11"/>
      <c r="D812" s="11"/>
    </row>
    <row r="813" spans="2:4" x14ac:dyDescent="0.2">
      <c r="B813" s="5"/>
      <c r="C813" s="11"/>
      <c r="D813" s="11"/>
    </row>
    <row r="814" spans="2:4" x14ac:dyDescent="0.2">
      <c r="B814" s="5"/>
      <c r="C814" s="11"/>
      <c r="D814" s="11"/>
    </row>
    <row r="815" spans="2:4" x14ac:dyDescent="0.2">
      <c r="B815" s="5"/>
      <c r="C815" s="11"/>
      <c r="D815" s="11"/>
    </row>
    <row r="816" spans="2:4" x14ac:dyDescent="0.2">
      <c r="B816" s="5"/>
      <c r="C816" s="11"/>
      <c r="D816" s="11"/>
    </row>
    <row r="817" spans="2:4" x14ac:dyDescent="0.2">
      <c r="B817" s="5"/>
      <c r="C817" s="11"/>
      <c r="D817" s="11"/>
    </row>
    <row r="818" spans="2:4" x14ac:dyDescent="0.2">
      <c r="B818" s="5"/>
      <c r="C818" s="11"/>
      <c r="D818" s="11"/>
    </row>
    <row r="819" spans="2:4" x14ac:dyDescent="0.2">
      <c r="B819" s="5"/>
      <c r="C819" s="11"/>
      <c r="D819" s="11"/>
    </row>
    <row r="820" spans="2:4" x14ac:dyDescent="0.2">
      <c r="B820" s="5"/>
      <c r="C820" s="11"/>
      <c r="D820" s="11"/>
    </row>
    <row r="821" spans="2:4" x14ac:dyDescent="0.2">
      <c r="B821" s="5"/>
      <c r="C821" s="11"/>
      <c r="D821" s="11"/>
    </row>
    <row r="822" spans="2:4" x14ac:dyDescent="0.2">
      <c r="B822" s="5"/>
      <c r="C822" s="11"/>
      <c r="D822" s="11"/>
    </row>
    <row r="823" spans="2:4" x14ac:dyDescent="0.2">
      <c r="B823" s="5"/>
      <c r="C823" s="11"/>
      <c r="D823" s="11"/>
    </row>
    <row r="824" spans="2:4" x14ac:dyDescent="0.2">
      <c r="B824" s="5"/>
      <c r="C824" s="11"/>
      <c r="D824" s="11"/>
    </row>
    <row r="825" spans="2:4" x14ac:dyDescent="0.2">
      <c r="B825" s="5"/>
      <c r="C825" s="11"/>
      <c r="D825" s="11"/>
    </row>
    <row r="826" spans="2:4" x14ac:dyDescent="0.2">
      <c r="B826" s="5"/>
      <c r="C826" s="11"/>
      <c r="D826" s="11"/>
    </row>
    <row r="827" spans="2:4" x14ac:dyDescent="0.2">
      <c r="B827" s="5"/>
      <c r="C827" s="11"/>
      <c r="D827" s="11"/>
    </row>
    <row r="828" spans="2:4" x14ac:dyDescent="0.2">
      <c r="B828" s="5"/>
      <c r="C828" s="11"/>
      <c r="D828" s="11"/>
    </row>
    <row r="829" spans="2:4" x14ac:dyDescent="0.2">
      <c r="B829" s="5"/>
      <c r="C829" s="11"/>
      <c r="D829" s="11"/>
    </row>
    <row r="830" spans="2:4" x14ac:dyDescent="0.2">
      <c r="B830" s="5"/>
      <c r="C830" s="11"/>
      <c r="D830" s="11"/>
    </row>
    <row r="831" spans="2:4" x14ac:dyDescent="0.2">
      <c r="B831" s="5"/>
      <c r="C831" s="11"/>
      <c r="D831" s="11"/>
    </row>
    <row r="832" spans="2:4" x14ac:dyDescent="0.2">
      <c r="B832" s="5"/>
      <c r="C832" s="11"/>
      <c r="D832" s="11"/>
    </row>
    <row r="833" spans="2:4" x14ac:dyDescent="0.2">
      <c r="B833" s="5"/>
      <c r="C833" s="11"/>
      <c r="D833" s="11"/>
    </row>
    <row r="834" spans="2:4" x14ac:dyDescent="0.2">
      <c r="B834" s="5"/>
      <c r="C834" s="11"/>
      <c r="D834" s="11"/>
    </row>
    <row r="835" spans="2:4" x14ac:dyDescent="0.2">
      <c r="B835" s="5"/>
      <c r="C835" s="11"/>
      <c r="D835" s="11"/>
    </row>
    <row r="836" spans="2:4" x14ac:dyDescent="0.2">
      <c r="B836" s="5"/>
      <c r="C836" s="11"/>
      <c r="D836" s="11"/>
    </row>
    <row r="837" spans="2:4" x14ac:dyDescent="0.2">
      <c r="B837" s="5"/>
      <c r="C837" s="11"/>
      <c r="D837" s="11"/>
    </row>
    <row r="838" spans="2:4" x14ac:dyDescent="0.2">
      <c r="B838" s="5"/>
      <c r="C838" s="11"/>
      <c r="D838" s="11"/>
    </row>
    <row r="839" spans="2:4" x14ac:dyDescent="0.2">
      <c r="B839" s="5"/>
      <c r="C839" s="11"/>
      <c r="D839" s="11"/>
    </row>
    <row r="840" spans="2:4" x14ac:dyDescent="0.2">
      <c r="B840" s="5"/>
      <c r="C840" s="11"/>
      <c r="D840" s="11"/>
    </row>
    <row r="841" spans="2:4" x14ac:dyDescent="0.2">
      <c r="B841" s="5"/>
      <c r="C841" s="11"/>
      <c r="D841" s="11"/>
    </row>
    <row r="842" spans="2:4" x14ac:dyDescent="0.2">
      <c r="B842" s="5"/>
      <c r="C842" s="11"/>
      <c r="D842" s="11"/>
    </row>
    <row r="843" spans="2:4" x14ac:dyDescent="0.2">
      <c r="B843" s="5"/>
      <c r="C843" s="11"/>
      <c r="D843" s="11"/>
    </row>
    <row r="844" spans="2:4" x14ac:dyDescent="0.2">
      <c r="B844" s="5"/>
      <c r="C844" s="11"/>
      <c r="D844" s="11"/>
    </row>
    <row r="845" spans="2:4" x14ac:dyDescent="0.2">
      <c r="B845" s="5"/>
      <c r="C845" s="11"/>
      <c r="D845" s="11"/>
    </row>
    <row r="846" spans="2:4" x14ac:dyDescent="0.2">
      <c r="B846" s="5"/>
      <c r="C846" s="11"/>
      <c r="D846" s="11"/>
    </row>
    <row r="847" spans="2:4" x14ac:dyDescent="0.2">
      <c r="B847" s="5"/>
      <c r="C847" s="11"/>
      <c r="D847" s="11"/>
    </row>
    <row r="848" spans="2:4" x14ac:dyDescent="0.2">
      <c r="B848" s="5"/>
      <c r="C848" s="11"/>
      <c r="D848" s="11"/>
    </row>
    <row r="849" spans="2:4" x14ac:dyDescent="0.2">
      <c r="B849" s="5"/>
      <c r="C849" s="11"/>
      <c r="D849" s="11"/>
    </row>
    <row r="850" spans="2:4" x14ac:dyDescent="0.2">
      <c r="B850" s="5"/>
      <c r="C850" s="11"/>
      <c r="D850" s="11"/>
    </row>
    <row r="851" spans="2:4" x14ac:dyDescent="0.2">
      <c r="B851" s="5"/>
      <c r="C851" s="11"/>
      <c r="D851" s="11"/>
    </row>
    <row r="852" spans="2:4" x14ac:dyDescent="0.2">
      <c r="B852" s="5"/>
      <c r="C852" s="11"/>
      <c r="D852" s="11"/>
    </row>
    <row r="853" spans="2:4" x14ac:dyDescent="0.2">
      <c r="B853" s="5"/>
      <c r="C853" s="11"/>
      <c r="D853" s="11"/>
    </row>
    <row r="854" spans="2:4" x14ac:dyDescent="0.2">
      <c r="B854" s="5"/>
      <c r="C854" s="11"/>
      <c r="D854" s="11"/>
    </row>
    <row r="855" spans="2:4" x14ac:dyDescent="0.2">
      <c r="B855" s="5"/>
      <c r="C855" s="11"/>
      <c r="D855" s="11"/>
    </row>
    <row r="856" spans="2:4" x14ac:dyDescent="0.2">
      <c r="B856" s="5"/>
      <c r="C856" s="11"/>
      <c r="D856" s="11"/>
    </row>
    <row r="857" spans="2:4" x14ac:dyDescent="0.2">
      <c r="B857" s="5"/>
      <c r="C857" s="11"/>
      <c r="D857" s="11"/>
    </row>
    <row r="858" spans="2:4" x14ac:dyDescent="0.2">
      <c r="B858" s="5"/>
      <c r="C858" s="11"/>
      <c r="D858" s="11"/>
    </row>
    <row r="859" spans="2:4" x14ac:dyDescent="0.2">
      <c r="B859" s="5"/>
      <c r="C859" s="11"/>
      <c r="D859" s="11"/>
    </row>
    <row r="860" spans="2:4" x14ac:dyDescent="0.2">
      <c r="B860" s="5"/>
      <c r="C860" s="11"/>
      <c r="D860" s="11"/>
    </row>
    <row r="861" spans="2:4" x14ac:dyDescent="0.2">
      <c r="B861" s="5"/>
      <c r="C861" s="11"/>
      <c r="D861" s="11"/>
    </row>
    <row r="862" spans="2:4" x14ac:dyDescent="0.2">
      <c r="B862" s="5"/>
      <c r="C862" s="11"/>
      <c r="D862" s="11"/>
    </row>
    <row r="863" spans="2:4" x14ac:dyDescent="0.2">
      <c r="B863" s="5"/>
      <c r="C863" s="11"/>
      <c r="D863" s="11"/>
    </row>
    <row r="864" spans="2:4" x14ac:dyDescent="0.2">
      <c r="B864" s="5"/>
      <c r="C864" s="11"/>
      <c r="D864" s="11"/>
    </row>
    <row r="865" spans="2:4" x14ac:dyDescent="0.2">
      <c r="B865" s="5"/>
      <c r="C865" s="11"/>
      <c r="D865" s="11"/>
    </row>
    <row r="866" spans="2:4" x14ac:dyDescent="0.2">
      <c r="B866" s="5"/>
      <c r="C866" s="11"/>
      <c r="D866" s="11"/>
    </row>
    <row r="867" spans="2:4" x14ac:dyDescent="0.2">
      <c r="B867" s="5"/>
      <c r="C867" s="11"/>
      <c r="D867" s="11"/>
    </row>
    <row r="868" spans="2:4" x14ac:dyDescent="0.2">
      <c r="B868" s="5"/>
      <c r="C868" s="11"/>
      <c r="D868" s="11"/>
    </row>
    <row r="869" spans="2:4" x14ac:dyDescent="0.2">
      <c r="B869" s="5"/>
      <c r="C869" s="11"/>
      <c r="D869" s="11"/>
    </row>
    <row r="870" spans="2:4" x14ac:dyDescent="0.2">
      <c r="B870" s="5"/>
      <c r="C870" s="11"/>
      <c r="D870" s="11"/>
    </row>
    <row r="871" spans="2:4" x14ac:dyDescent="0.2">
      <c r="B871" s="5"/>
      <c r="C871" s="11"/>
      <c r="D871" s="11"/>
    </row>
    <row r="872" spans="2:4" x14ac:dyDescent="0.2">
      <c r="B872" s="5"/>
      <c r="C872" s="11"/>
      <c r="D872" s="11"/>
    </row>
    <row r="873" spans="2:4" x14ac:dyDescent="0.2">
      <c r="B873" s="5"/>
      <c r="C873" s="11"/>
      <c r="D873" s="11"/>
    </row>
    <row r="874" spans="2:4" x14ac:dyDescent="0.2">
      <c r="B874" s="5"/>
      <c r="C874" s="11"/>
      <c r="D874" s="11"/>
    </row>
    <row r="875" spans="2:4" x14ac:dyDescent="0.2">
      <c r="B875" s="5"/>
      <c r="C875" s="11"/>
      <c r="D875" s="11"/>
    </row>
    <row r="876" spans="2:4" x14ac:dyDescent="0.2">
      <c r="B876" s="5"/>
      <c r="C876" s="11"/>
      <c r="D876" s="11"/>
    </row>
    <row r="877" spans="2:4" x14ac:dyDescent="0.2">
      <c r="B877" s="5"/>
      <c r="C877" s="11"/>
      <c r="D877" s="11"/>
    </row>
    <row r="878" spans="2:4" x14ac:dyDescent="0.2">
      <c r="B878" s="5"/>
      <c r="C878" s="11"/>
      <c r="D878" s="11"/>
    </row>
    <row r="879" spans="2:4" x14ac:dyDescent="0.2">
      <c r="B879" s="5"/>
      <c r="C879" s="11"/>
      <c r="D879" s="11"/>
    </row>
    <row r="880" spans="2:4" x14ac:dyDescent="0.2">
      <c r="B880" s="5"/>
      <c r="C880" s="11"/>
      <c r="D880" s="11"/>
    </row>
    <row r="881" spans="2:4" x14ac:dyDescent="0.2">
      <c r="B881" s="5"/>
      <c r="C881" s="11"/>
      <c r="D881" s="11"/>
    </row>
    <row r="882" spans="2:4" x14ac:dyDescent="0.2">
      <c r="B882" s="5"/>
      <c r="C882" s="11"/>
      <c r="D882" s="11"/>
    </row>
    <row r="883" spans="2:4" x14ac:dyDescent="0.2">
      <c r="B883" s="5"/>
      <c r="C883" s="11"/>
      <c r="D883" s="11"/>
    </row>
    <row r="884" spans="2:4" x14ac:dyDescent="0.2">
      <c r="B884" s="5"/>
      <c r="C884" s="11"/>
      <c r="D884" s="11"/>
    </row>
    <row r="885" spans="2:4" x14ac:dyDescent="0.2">
      <c r="B885" s="5"/>
      <c r="C885" s="11"/>
      <c r="D885" s="11"/>
    </row>
    <row r="886" spans="2:4" x14ac:dyDescent="0.2">
      <c r="B886" s="5"/>
      <c r="C886" s="11"/>
      <c r="D886" s="11"/>
    </row>
    <row r="887" spans="2:4" x14ac:dyDescent="0.2">
      <c r="B887" s="5"/>
      <c r="C887" s="11"/>
      <c r="D887" s="11"/>
    </row>
    <row r="888" spans="2:4" x14ac:dyDescent="0.2">
      <c r="B888" s="5"/>
      <c r="C888" s="11"/>
      <c r="D888" s="11"/>
    </row>
    <row r="889" spans="2:4" x14ac:dyDescent="0.2">
      <c r="B889" s="5"/>
      <c r="C889" s="11"/>
      <c r="D889" s="11"/>
    </row>
    <row r="890" spans="2:4" x14ac:dyDescent="0.2">
      <c r="B890" s="5"/>
      <c r="C890" s="11"/>
      <c r="D890" s="11"/>
    </row>
    <row r="891" spans="2:4" x14ac:dyDescent="0.2">
      <c r="B891" s="5"/>
      <c r="C891" s="11"/>
      <c r="D891" s="11"/>
    </row>
    <row r="892" spans="2:4" x14ac:dyDescent="0.2">
      <c r="B892" s="5"/>
      <c r="C892" s="11"/>
      <c r="D892" s="11"/>
    </row>
    <row r="893" spans="2:4" x14ac:dyDescent="0.2">
      <c r="B893" s="5"/>
      <c r="C893" s="11"/>
      <c r="D893" s="11"/>
    </row>
    <row r="894" spans="2:4" x14ac:dyDescent="0.2">
      <c r="B894" s="5"/>
      <c r="C894" s="11"/>
      <c r="D894" s="11"/>
    </row>
    <row r="895" spans="2:4" x14ac:dyDescent="0.2">
      <c r="B895" s="5"/>
      <c r="C895" s="11"/>
      <c r="D895" s="11"/>
    </row>
    <row r="896" spans="2:4" x14ac:dyDescent="0.2">
      <c r="B896" s="5"/>
      <c r="C896" s="11"/>
      <c r="D896" s="11"/>
    </row>
    <row r="897" spans="2:4" x14ac:dyDescent="0.2">
      <c r="B897" s="5"/>
      <c r="C897" s="11"/>
      <c r="D897" s="11"/>
    </row>
    <row r="898" spans="2:4" x14ac:dyDescent="0.2">
      <c r="B898" s="5"/>
      <c r="C898" s="11"/>
      <c r="D898" s="11"/>
    </row>
    <row r="899" spans="2:4" x14ac:dyDescent="0.2">
      <c r="B899" s="5"/>
      <c r="C899" s="11"/>
      <c r="D899" s="11"/>
    </row>
    <row r="900" spans="2:4" x14ac:dyDescent="0.2">
      <c r="B900" s="5"/>
      <c r="C900" s="11"/>
      <c r="D900" s="11"/>
    </row>
    <row r="901" spans="2:4" x14ac:dyDescent="0.2">
      <c r="B901" s="5"/>
      <c r="C901" s="11"/>
      <c r="D901" s="11"/>
    </row>
    <row r="902" spans="2:4" x14ac:dyDescent="0.2">
      <c r="B902" s="5"/>
      <c r="C902" s="11"/>
      <c r="D902" s="11"/>
    </row>
    <row r="903" spans="2:4" x14ac:dyDescent="0.2">
      <c r="B903" s="5"/>
      <c r="C903" s="11"/>
      <c r="D903" s="11"/>
    </row>
    <row r="904" spans="2:4" x14ac:dyDescent="0.2">
      <c r="B904" s="5"/>
      <c r="C904" s="11"/>
      <c r="D904" s="11"/>
    </row>
    <row r="905" spans="2:4" x14ac:dyDescent="0.2">
      <c r="B905" s="5"/>
      <c r="C905" s="11"/>
      <c r="D905" s="11"/>
    </row>
    <row r="906" spans="2:4" x14ac:dyDescent="0.2">
      <c r="B906" s="5"/>
      <c r="C906" s="11"/>
      <c r="D906" s="11"/>
    </row>
    <row r="907" spans="2:4" x14ac:dyDescent="0.2">
      <c r="B907" s="5"/>
      <c r="C907" s="11"/>
      <c r="D907" s="11"/>
    </row>
    <row r="908" spans="2:4" x14ac:dyDescent="0.2">
      <c r="B908" s="5"/>
      <c r="C908" s="11"/>
      <c r="D908" s="11"/>
    </row>
    <row r="909" spans="2:4" x14ac:dyDescent="0.2">
      <c r="B909" s="5"/>
      <c r="C909" s="11"/>
      <c r="D909" s="11"/>
    </row>
    <row r="910" spans="2:4" x14ac:dyDescent="0.2">
      <c r="B910" s="5"/>
      <c r="C910" s="11"/>
      <c r="D910" s="11"/>
    </row>
    <row r="911" spans="2:4" x14ac:dyDescent="0.2">
      <c r="B911" s="5"/>
      <c r="C911" s="11"/>
      <c r="D911" s="11"/>
    </row>
    <row r="912" spans="2:4" x14ac:dyDescent="0.2">
      <c r="B912" s="5"/>
      <c r="C912" s="11"/>
      <c r="D912" s="11"/>
    </row>
    <row r="913" spans="2:4" x14ac:dyDescent="0.2">
      <c r="B913" s="5"/>
      <c r="C913" s="11"/>
      <c r="D913" s="11"/>
    </row>
    <row r="914" spans="2:4" x14ac:dyDescent="0.2">
      <c r="B914" s="5"/>
      <c r="C914" s="11"/>
      <c r="D914" s="11"/>
    </row>
    <row r="915" spans="2:4" x14ac:dyDescent="0.2">
      <c r="B915" s="5"/>
      <c r="C915" s="11"/>
      <c r="D915" s="11"/>
    </row>
    <row r="916" spans="2:4" x14ac:dyDescent="0.2">
      <c r="B916" s="5"/>
      <c r="C916" s="11"/>
      <c r="D916" s="11"/>
    </row>
    <row r="917" spans="2:4" x14ac:dyDescent="0.2">
      <c r="B917" s="5"/>
      <c r="C917" s="11"/>
      <c r="D917" s="11"/>
    </row>
    <row r="918" spans="2:4" x14ac:dyDescent="0.2">
      <c r="B918" s="5"/>
      <c r="C918" s="11"/>
      <c r="D918" s="11"/>
    </row>
    <row r="919" spans="2:4" x14ac:dyDescent="0.2">
      <c r="B919" s="5"/>
      <c r="C919" s="11"/>
      <c r="D919" s="11"/>
    </row>
    <row r="920" spans="2:4" x14ac:dyDescent="0.2">
      <c r="B920" s="5"/>
      <c r="C920" s="11"/>
      <c r="D920" s="11"/>
    </row>
    <row r="921" spans="2:4" x14ac:dyDescent="0.2">
      <c r="B921" s="5"/>
      <c r="C921" s="11"/>
      <c r="D921" s="11"/>
    </row>
    <row r="922" spans="2:4" x14ac:dyDescent="0.2">
      <c r="B922" s="5"/>
      <c r="C922" s="11"/>
      <c r="D922" s="11"/>
    </row>
    <row r="923" spans="2:4" x14ac:dyDescent="0.2">
      <c r="B923" s="5"/>
      <c r="C923" s="11"/>
      <c r="D923" s="11"/>
    </row>
    <row r="924" spans="2:4" x14ac:dyDescent="0.2">
      <c r="B924" s="5"/>
      <c r="C924" s="11"/>
      <c r="D924" s="11"/>
    </row>
    <row r="925" spans="2:4" x14ac:dyDescent="0.2">
      <c r="B925" s="5"/>
      <c r="C925" s="11"/>
      <c r="D925" s="11"/>
    </row>
    <row r="926" spans="2:4" x14ac:dyDescent="0.2">
      <c r="B926" s="5"/>
      <c r="C926" s="11"/>
      <c r="D926" s="11"/>
    </row>
    <row r="927" spans="2:4" x14ac:dyDescent="0.2">
      <c r="B927" s="5"/>
      <c r="C927" s="11"/>
      <c r="D927" s="11"/>
    </row>
    <row r="928" spans="2:4" x14ac:dyDescent="0.2">
      <c r="B928" s="5"/>
      <c r="C928" s="11"/>
      <c r="D928" s="11"/>
    </row>
    <row r="929" spans="2:4" x14ac:dyDescent="0.2">
      <c r="B929" s="5"/>
      <c r="C929" s="11"/>
      <c r="D929" s="11"/>
    </row>
    <row r="930" spans="2:4" x14ac:dyDescent="0.2">
      <c r="B930" s="5"/>
      <c r="C930" s="11"/>
      <c r="D930" s="11"/>
    </row>
    <row r="931" spans="2:4" x14ac:dyDescent="0.2">
      <c r="B931" s="5"/>
      <c r="C931" s="11"/>
      <c r="D931" s="11"/>
    </row>
    <row r="932" spans="2:4" x14ac:dyDescent="0.2">
      <c r="B932" s="5"/>
      <c r="C932" s="11"/>
      <c r="D932" s="11"/>
    </row>
    <row r="933" spans="2:4" x14ac:dyDescent="0.2">
      <c r="B933" s="5"/>
      <c r="C933" s="11"/>
      <c r="D933" s="11"/>
    </row>
    <row r="934" spans="2:4" x14ac:dyDescent="0.2">
      <c r="B934" s="5"/>
      <c r="C934" s="11"/>
      <c r="D934" s="11"/>
    </row>
    <row r="935" spans="2:4" x14ac:dyDescent="0.2">
      <c r="B935" s="5"/>
      <c r="C935" s="11"/>
      <c r="D935" s="11"/>
    </row>
    <row r="936" spans="2:4" x14ac:dyDescent="0.2">
      <c r="B936" s="5"/>
      <c r="C936" s="11"/>
      <c r="D936" s="11"/>
    </row>
    <row r="937" spans="2:4" x14ac:dyDescent="0.2">
      <c r="B937" s="5"/>
      <c r="C937" s="11"/>
      <c r="D937" s="11"/>
    </row>
    <row r="938" spans="2:4" x14ac:dyDescent="0.2">
      <c r="B938" s="5"/>
      <c r="C938" s="11"/>
      <c r="D938" s="11"/>
    </row>
    <row r="939" spans="2:4" x14ac:dyDescent="0.2">
      <c r="B939" s="5"/>
      <c r="C939" s="11"/>
      <c r="D939" s="11"/>
    </row>
    <row r="940" spans="2:4" x14ac:dyDescent="0.2">
      <c r="B940" s="5"/>
      <c r="C940" s="11"/>
      <c r="D940" s="11"/>
    </row>
    <row r="941" spans="2:4" x14ac:dyDescent="0.2">
      <c r="B941" s="5"/>
      <c r="C941" s="11"/>
      <c r="D941" s="11"/>
    </row>
    <row r="942" spans="2:4" x14ac:dyDescent="0.2">
      <c r="B942" s="5"/>
      <c r="C942" s="11"/>
      <c r="D942" s="11"/>
    </row>
    <row r="943" spans="2:4" x14ac:dyDescent="0.2">
      <c r="B943" s="5"/>
      <c r="C943" s="11"/>
      <c r="D943" s="11"/>
    </row>
    <row r="944" spans="2:4" x14ac:dyDescent="0.2">
      <c r="B944" s="5"/>
      <c r="C944" s="11"/>
      <c r="D944" s="11"/>
    </row>
    <row r="945" spans="2:4" x14ac:dyDescent="0.2">
      <c r="B945" s="5"/>
      <c r="C945" s="11"/>
      <c r="D945" s="11"/>
    </row>
    <row r="946" spans="2:4" x14ac:dyDescent="0.2">
      <c r="B946" s="5"/>
      <c r="C946" s="11"/>
      <c r="D946" s="11"/>
    </row>
    <row r="947" spans="2:4" x14ac:dyDescent="0.2">
      <c r="B947" s="5"/>
      <c r="C947" s="11"/>
      <c r="D947" s="11"/>
    </row>
    <row r="948" spans="2:4" x14ac:dyDescent="0.2">
      <c r="B948" s="5"/>
      <c r="C948" s="11"/>
      <c r="D948" s="11"/>
    </row>
    <row r="949" spans="2:4" x14ac:dyDescent="0.2">
      <c r="B949" s="5"/>
      <c r="C949" s="11"/>
      <c r="D949" s="11"/>
    </row>
    <row r="950" spans="2:4" x14ac:dyDescent="0.2">
      <c r="B950" s="5"/>
      <c r="C950" s="11"/>
      <c r="D950" s="11"/>
    </row>
    <row r="951" spans="2:4" x14ac:dyDescent="0.2">
      <c r="B951" s="5"/>
      <c r="C951" s="11"/>
      <c r="D951" s="11"/>
    </row>
    <row r="952" spans="2:4" x14ac:dyDescent="0.2">
      <c r="B952" s="5"/>
      <c r="C952" s="11"/>
      <c r="D952" s="11"/>
    </row>
    <row r="953" spans="2:4" x14ac:dyDescent="0.2">
      <c r="B953" s="5"/>
      <c r="C953" s="11"/>
      <c r="D953" s="11"/>
    </row>
    <row r="954" spans="2:4" x14ac:dyDescent="0.2">
      <c r="B954" s="5"/>
      <c r="C954" s="11"/>
      <c r="D954" s="11"/>
    </row>
    <row r="955" spans="2:4" x14ac:dyDescent="0.2">
      <c r="B955" s="5"/>
      <c r="C955" s="11"/>
      <c r="D955" s="11"/>
    </row>
    <row r="956" spans="2:4" x14ac:dyDescent="0.2">
      <c r="B956" s="5"/>
      <c r="C956" s="11"/>
      <c r="D956" s="11"/>
    </row>
    <row r="957" spans="2:4" x14ac:dyDescent="0.2">
      <c r="B957" s="5"/>
      <c r="C957" s="11"/>
      <c r="D957" s="11"/>
    </row>
    <row r="958" spans="2:4" x14ac:dyDescent="0.2">
      <c r="B958" s="5"/>
      <c r="C958" s="11"/>
      <c r="D958" s="11"/>
    </row>
    <row r="959" spans="2:4" x14ac:dyDescent="0.2">
      <c r="B959" s="5"/>
      <c r="C959" s="11"/>
      <c r="D959" s="11"/>
    </row>
    <row r="960" spans="2:4" x14ac:dyDescent="0.2">
      <c r="B960" s="5"/>
      <c r="C960" s="11"/>
      <c r="D960" s="11"/>
    </row>
    <row r="961" spans="2:4" x14ac:dyDescent="0.2">
      <c r="B961" s="5"/>
      <c r="C961" s="11"/>
      <c r="D961" s="11"/>
    </row>
    <row r="962" spans="2:4" x14ac:dyDescent="0.2">
      <c r="B962" s="5"/>
      <c r="C962" s="11"/>
      <c r="D962" s="11"/>
    </row>
    <row r="963" spans="2:4" x14ac:dyDescent="0.2">
      <c r="B963" s="5"/>
      <c r="C963" s="11"/>
      <c r="D963" s="11"/>
    </row>
    <row r="964" spans="2:4" x14ac:dyDescent="0.2">
      <c r="B964" s="5"/>
      <c r="C964" s="11"/>
      <c r="D964" s="11"/>
    </row>
    <row r="965" spans="2:4" x14ac:dyDescent="0.2">
      <c r="B965" s="5"/>
      <c r="C965" s="11"/>
      <c r="D965" s="11"/>
    </row>
    <row r="966" spans="2:4" x14ac:dyDescent="0.2">
      <c r="B966" s="5"/>
      <c r="C966" s="11"/>
      <c r="D966" s="11"/>
    </row>
    <row r="967" spans="2:4" x14ac:dyDescent="0.2">
      <c r="B967" s="5"/>
      <c r="C967" s="11"/>
      <c r="D967" s="11"/>
    </row>
    <row r="968" spans="2:4" x14ac:dyDescent="0.2">
      <c r="B968" s="5"/>
      <c r="C968" s="11"/>
      <c r="D968" s="11"/>
    </row>
    <row r="969" spans="2:4" x14ac:dyDescent="0.2">
      <c r="B969" s="5"/>
      <c r="C969" s="11"/>
      <c r="D969" s="11"/>
    </row>
    <row r="970" spans="2:4" x14ac:dyDescent="0.2">
      <c r="B970" s="5"/>
      <c r="C970" s="11"/>
      <c r="D970" s="11"/>
    </row>
    <row r="971" spans="2:4" x14ac:dyDescent="0.2">
      <c r="B971" s="5"/>
      <c r="C971" s="11"/>
      <c r="D971" s="11"/>
    </row>
    <row r="972" spans="2:4" x14ac:dyDescent="0.2">
      <c r="B972" s="5"/>
      <c r="C972" s="11"/>
      <c r="D972" s="11"/>
    </row>
    <row r="973" spans="2:4" x14ac:dyDescent="0.2">
      <c r="B973" s="5"/>
      <c r="C973" s="11"/>
      <c r="D973" s="11"/>
    </row>
    <row r="974" spans="2:4" x14ac:dyDescent="0.2">
      <c r="B974" s="5"/>
      <c r="C974" s="11"/>
      <c r="D974" s="11"/>
    </row>
    <row r="975" spans="2:4" x14ac:dyDescent="0.2">
      <c r="B975" s="5"/>
      <c r="C975" s="11"/>
      <c r="D975" s="11"/>
    </row>
    <row r="976" spans="2:4" x14ac:dyDescent="0.2">
      <c r="B976" s="5"/>
      <c r="C976" s="11"/>
      <c r="D976" s="11"/>
    </row>
    <row r="977" spans="2:4" x14ac:dyDescent="0.2">
      <c r="B977" s="5"/>
      <c r="C977" s="11"/>
      <c r="D977" s="11"/>
    </row>
    <row r="978" spans="2:4" x14ac:dyDescent="0.2">
      <c r="B978" s="5"/>
      <c r="C978" s="11"/>
      <c r="D978" s="11"/>
    </row>
    <row r="979" spans="2:4" x14ac:dyDescent="0.2">
      <c r="B979" s="5"/>
      <c r="C979" s="11"/>
      <c r="D979" s="11"/>
    </row>
    <row r="980" spans="2:4" x14ac:dyDescent="0.2">
      <c r="B980" s="5"/>
      <c r="C980" s="11"/>
      <c r="D980" s="11"/>
    </row>
    <row r="981" spans="2:4" x14ac:dyDescent="0.2">
      <c r="B981" s="5"/>
      <c r="C981" s="11"/>
      <c r="D981" s="11"/>
    </row>
    <row r="982" spans="2:4" x14ac:dyDescent="0.2">
      <c r="B982" s="5"/>
      <c r="C982" s="11"/>
      <c r="D982" s="11"/>
    </row>
    <row r="983" spans="2:4" x14ac:dyDescent="0.2">
      <c r="B983" s="5"/>
      <c r="C983" s="11"/>
      <c r="D983" s="11"/>
    </row>
    <row r="984" spans="2:4" x14ac:dyDescent="0.2">
      <c r="B984" s="5"/>
      <c r="C984" s="11"/>
      <c r="D984" s="11"/>
    </row>
    <row r="985" spans="2:4" x14ac:dyDescent="0.2">
      <c r="B985" s="5"/>
      <c r="C985" s="11"/>
      <c r="D985" s="11"/>
    </row>
    <row r="986" spans="2:4" x14ac:dyDescent="0.2">
      <c r="B986" s="5"/>
      <c r="C986" s="11"/>
      <c r="D986" s="11"/>
    </row>
    <row r="987" spans="2:4" x14ac:dyDescent="0.2">
      <c r="B987" s="5"/>
      <c r="C987" s="11"/>
      <c r="D987" s="11"/>
    </row>
    <row r="988" spans="2:4" x14ac:dyDescent="0.2">
      <c r="B988" s="5"/>
      <c r="C988" s="11"/>
      <c r="D988" s="11"/>
    </row>
    <row r="989" spans="2:4" x14ac:dyDescent="0.2">
      <c r="B989" s="5"/>
      <c r="C989" s="11"/>
      <c r="D989" s="11"/>
    </row>
    <row r="990" spans="2:4" x14ac:dyDescent="0.2">
      <c r="B990" s="5"/>
      <c r="C990" s="11"/>
      <c r="D990" s="11"/>
    </row>
    <row r="991" spans="2:4" x14ac:dyDescent="0.2">
      <c r="B991" s="5"/>
      <c r="C991" s="11"/>
      <c r="D991" s="11"/>
    </row>
    <row r="992" spans="2:4" x14ac:dyDescent="0.2">
      <c r="B992" s="5"/>
      <c r="C992" s="11"/>
      <c r="D992" s="11"/>
    </row>
    <row r="993" spans="2:4" x14ac:dyDescent="0.2">
      <c r="B993" s="5"/>
      <c r="C993" s="11"/>
      <c r="D993" s="11"/>
    </row>
    <row r="994" spans="2:4" x14ac:dyDescent="0.2">
      <c r="B994" s="5"/>
      <c r="C994" s="11"/>
      <c r="D994" s="11"/>
    </row>
    <row r="995" spans="2:4" x14ac:dyDescent="0.2">
      <c r="B995" s="5"/>
      <c r="C995" s="11"/>
      <c r="D995" s="11"/>
    </row>
    <row r="996" spans="2:4" x14ac:dyDescent="0.2">
      <c r="B996" s="5"/>
      <c r="C996" s="11"/>
      <c r="D996" s="11"/>
    </row>
    <row r="997" spans="2:4" x14ac:dyDescent="0.2">
      <c r="B997" s="5"/>
      <c r="C997" s="11"/>
      <c r="D997" s="11"/>
    </row>
    <row r="998" spans="2:4" x14ac:dyDescent="0.2">
      <c r="B998" s="5"/>
      <c r="C998" s="11"/>
      <c r="D998" s="11"/>
    </row>
    <row r="999" spans="2:4" x14ac:dyDescent="0.2">
      <c r="B999" s="5"/>
      <c r="C999" s="11"/>
      <c r="D999" s="11"/>
    </row>
    <row r="1000" spans="2:4" x14ac:dyDescent="0.2">
      <c r="B1000" s="5"/>
      <c r="C1000" s="11"/>
      <c r="D1000" s="11"/>
    </row>
    <row r="1001" spans="2:4" x14ac:dyDescent="0.2">
      <c r="B1001" s="5"/>
      <c r="C1001" s="11"/>
      <c r="D1001" s="11"/>
    </row>
    <row r="1002" spans="2:4" x14ac:dyDescent="0.2">
      <c r="B1002" s="5"/>
      <c r="C1002" s="11"/>
      <c r="D1002" s="11"/>
    </row>
    <row r="1003" spans="2:4" x14ac:dyDescent="0.2">
      <c r="B1003" s="5"/>
      <c r="C1003" s="11"/>
      <c r="D1003" s="11"/>
    </row>
    <row r="1004" spans="2:4" x14ac:dyDescent="0.2">
      <c r="B1004" s="5"/>
      <c r="C1004" s="11"/>
      <c r="D1004" s="11"/>
    </row>
    <row r="1005" spans="2:4" x14ac:dyDescent="0.2">
      <c r="B1005" s="5"/>
      <c r="C1005" s="11"/>
      <c r="D1005" s="11"/>
    </row>
    <row r="1006" spans="2:4" x14ac:dyDescent="0.2">
      <c r="B1006" s="5"/>
      <c r="C1006" s="11"/>
      <c r="D1006" s="11"/>
    </row>
    <row r="1007" spans="2:4" x14ac:dyDescent="0.2">
      <c r="B1007" s="5"/>
      <c r="C1007" s="11"/>
      <c r="D1007" s="11"/>
    </row>
    <row r="1008" spans="2:4" x14ac:dyDescent="0.2">
      <c r="B1008" s="5"/>
      <c r="C1008" s="11"/>
      <c r="D1008" s="11"/>
    </row>
    <row r="1009" spans="2:4" x14ac:dyDescent="0.2">
      <c r="B1009" s="5"/>
      <c r="C1009" s="11"/>
      <c r="D1009" s="11"/>
    </row>
    <row r="1010" spans="2:4" x14ac:dyDescent="0.2">
      <c r="B1010" s="5"/>
      <c r="C1010" s="11"/>
      <c r="D1010" s="11"/>
    </row>
    <row r="1011" spans="2:4" x14ac:dyDescent="0.2">
      <c r="B1011" s="5"/>
      <c r="C1011" s="11"/>
      <c r="D1011" s="11"/>
    </row>
    <row r="1012" spans="2:4" x14ac:dyDescent="0.2">
      <c r="B1012" s="5"/>
      <c r="C1012" s="11"/>
      <c r="D1012" s="11"/>
    </row>
    <row r="1013" spans="2:4" x14ac:dyDescent="0.2">
      <c r="B1013" s="5"/>
      <c r="C1013" s="11"/>
      <c r="D1013" s="11"/>
    </row>
    <row r="1014" spans="2:4" x14ac:dyDescent="0.2">
      <c r="B1014" s="5"/>
      <c r="C1014" s="11"/>
      <c r="D1014" s="11"/>
    </row>
    <row r="1015" spans="2:4" x14ac:dyDescent="0.2">
      <c r="B1015" s="5"/>
      <c r="C1015" s="11"/>
      <c r="D1015" s="11"/>
    </row>
    <row r="1016" spans="2:4" x14ac:dyDescent="0.2">
      <c r="B1016" s="5"/>
      <c r="C1016" s="11"/>
      <c r="D1016" s="11"/>
    </row>
    <row r="1017" spans="2:4" x14ac:dyDescent="0.2">
      <c r="B1017" s="5"/>
      <c r="C1017" s="11"/>
      <c r="D1017" s="11"/>
    </row>
    <row r="1018" spans="2:4" x14ac:dyDescent="0.2">
      <c r="B1018" s="5"/>
      <c r="C1018" s="11"/>
      <c r="D1018" s="11"/>
    </row>
    <row r="1019" spans="2:4" x14ac:dyDescent="0.2">
      <c r="B1019" s="5"/>
      <c r="C1019" s="11"/>
      <c r="D1019" s="11"/>
    </row>
    <row r="1020" spans="2:4" x14ac:dyDescent="0.2">
      <c r="B1020" s="5"/>
      <c r="C1020" s="11"/>
      <c r="D1020" s="11"/>
    </row>
    <row r="1021" spans="2:4" x14ac:dyDescent="0.2">
      <c r="B1021" s="5"/>
      <c r="C1021" s="11"/>
      <c r="D1021" s="11"/>
    </row>
    <row r="1022" spans="2:4" x14ac:dyDescent="0.2">
      <c r="B1022" s="5"/>
      <c r="C1022" s="11"/>
      <c r="D1022" s="11"/>
    </row>
    <row r="1023" spans="2:4" x14ac:dyDescent="0.2">
      <c r="B1023" s="5"/>
      <c r="C1023" s="11"/>
      <c r="D1023" s="11"/>
    </row>
    <row r="1024" spans="2:4" x14ac:dyDescent="0.2">
      <c r="B1024" s="5"/>
      <c r="C1024" s="11"/>
      <c r="D1024" s="11"/>
    </row>
    <row r="1025" spans="2:4" x14ac:dyDescent="0.2">
      <c r="B1025" s="5"/>
      <c r="C1025" s="11"/>
      <c r="D1025" s="11"/>
    </row>
    <row r="1026" spans="2:4" x14ac:dyDescent="0.2">
      <c r="B1026" s="5"/>
      <c r="C1026" s="11"/>
      <c r="D1026" s="11"/>
    </row>
    <row r="1027" spans="2:4" x14ac:dyDescent="0.2">
      <c r="B1027" s="5"/>
      <c r="C1027" s="11"/>
      <c r="D1027" s="11"/>
    </row>
    <row r="1028" spans="2:4" x14ac:dyDescent="0.2">
      <c r="B1028" s="5"/>
      <c r="C1028" s="11"/>
      <c r="D1028" s="11"/>
    </row>
    <row r="1029" spans="2:4" x14ac:dyDescent="0.2">
      <c r="B1029" s="5"/>
      <c r="C1029" s="11"/>
      <c r="D1029" s="11"/>
    </row>
    <row r="1030" spans="2:4" x14ac:dyDescent="0.2">
      <c r="B1030" s="5"/>
      <c r="C1030" s="11"/>
      <c r="D1030" s="11"/>
    </row>
    <row r="1031" spans="2:4" x14ac:dyDescent="0.2">
      <c r="B1031" s="5"/>
      <c r="C1031" s="11"/>
      <c r="D1031" s="11"/>
    </row>
    <row r="1032" spans="2:4" x14ac:dyDescent="0.2">
      <c r="B1032" s="5"/>
      <c r="C1032" s="11"/>
      <c r="D1032" s="11"/>
    </row>
    <row r="1033" spans="2:4" x14ac:dyDescent="0.2">
      <c r="B1033" s="5"/>
      <c r="C1033" s="11"/>
      <c r="D1033" s="11"/>
    </row>
    <row r="1034" spans="2:4" x14ac:dyDescent="0.2">
      <c r="B1034" s="5"/>
      <c r="C1034" s="11"/>
      <c r="D1034" s="11"/>
    </row>
    <row r="1035" spans="2:4" x14ac:dyDescent="0.2">
      <c r="B1035" s="5"/>
      <c r="C1035" s="11"/>
      <c r="D1035" s="11"/>
    </row>
    <row r="1036" spans="2:4" x14ac:dyDescent="0.2">
      <c r="B1036" s="5"/>
      <c r="C1036" s="11"/>
      <c r="D1036" s="11"/>
    </row>
    <row r="1037" spans="2:4" x14ac:dyDescent="0.2">
      <c r="B1037" s="5"/>
      <c r="C1037" s="11"/>
      <c r="D1037" s="11"/>
    </row>
    <row r="1038" spans="2:4" x14ac:dyDescent="0.2">
      <c r="B1038" s="5"/>
      <c r="C1038" s="11"/>
      <c r="D1038" s="11"/>
    </row>
    <row r="1039" spans="2:4" x14ac:dyDescent="0.2">
      <c r="B1039" s="5"/>
      <c r="C1039" s="11"/>
      <c r="D1039" s="11"/>
    </row>
    <row r="1040" spans="2:4" x14ac:dyDescent="0.2">
      <c r="B1040" s="5"/>
      <c r="C1040" s="11"/>
      <c r="D1040" s="11"/>
    </row>
    <row r="1041" spans="2:4" x14ac:dyDescent="0.2">
      <c r="B1041" s="5"/>
      <c r="C1041" s="11"/>
      <c r="D1041" s="11"/>
    </row>
    <row r="1042" spans="2:4" x14ac:dyDescent="0.2">
      <c r="B1042" s="5"/>
      <c r="C1042" s="11"/>
      <c r="D1042" s="11"/>
    </row>
    <row r="1043" spans="2:4" x14ac:dyDescent="0.2">
      <c r="B1043" s="5"/>
      <c r="C1043" s="11"/>
      <c r="D1043" s="11"/>
    </row>
    <row r="1044" spans="2:4" x14ac:dyDescent="0.2">
      <c r="B1044" s="5"/>
      <c r="C1044" s="11"/>
      <c r="D1044" s="11"/>
    </row>
    <row r="1045" spans="2:4" x14ac:dyDescent="0.2">
      <c r="B1045" s="5"/>
      <c r="C1045" s="11"/>
      <c r="D1045" s="11"/>
    </row>
    <row r="1046" spans="2:4" x14ac:dyDescent="0.2">
      <c r="B1046" s="5"/>
      <c r="C1046" s="11"/>
      <c r="D1046" s="11"/>
    </row>
    <row r="1047" spans="2:4" x14ac:dyDescent="0.2">
      <c r="B1047" s="5"/>
      <c r="C1047" s="11"/>
      <c r="D1047" s="11"/>
    </row>
    <row r="1048" spans="2:4" x14ac:dyDescent="0.2">
      <c r="B1048" s="5"/>
      <c r="C1048" s="11"/>
      <c r="D1048" s="11"/>
    </row>
    <row r="1049" spans="2:4" x14ac:dyDescent="0.2">
      <c r="B1049" s="5"/>
      <c r="C1049" s="11"/>
      <c r="D1049" s="11"/>
    </row>
    <row r="1050" spans="2:4" x14ac:dyDescent="0.2">
      <c r="B1050" s="5"/>
      <c r="C1050" s="11"/>
      <c r="D1050" s="11"/>
    </row>
    <row r="1051" spans="2:4" x14ac:dyDescent="0.2">
      <c r="B1051" s="5"/>
      <c r="C1051" s="11"/>
      <c r="D1051" s="11"/>
    </row>
    <row r="1052" spans="2:4" x14ac:dyDescent="0.2">
      <c r="B1052" s="5"/>
      <c r="C1052" s="11"/>
      <c r="D1052" s="11"/>
    </row>
    <row r="1053" spans="2:4" x14ac:dyDescent="0.2">
      <c r="B1053" s="5"/>
      <c r="C1053" s="11"/>
      <c r="D1053" s="11"/>
    </row>
    <row r="1054" spans="2:4" x14ac:dyDescent="0.2">
      <c r="B1054" s="5"/>
      <c r="C1054" s="11"/>
      <c r="D1054" s="11"/>
    </row>
    <row r="1055" spans="2:4" x14ac:dyDescent="0.2">
      <c r="B1055" s="5"/>
      <c r="C1055" s="11"/>
      <c r="D1055" s="11"/>
    </row>
    <row r="1056" spans="2:4" x14ac:dyDescent="0.2">
      <c r="B1056" s="5"/>
      <c r="C1056" s="11"/>
      <c r="D1056" s="11"/>
    </row>
    <row r="1057" spans="2:4" x14ac:dyDescent="0.2">
      <c r="B1057" s="5"/>
      <c r="C1057" s="11"/>
      <c r="D1057" s="11"/>
    </row>
    <row r="1058" spans="2:4" x14ac:dyDescent="0.2">
      <c r="B1058" s="5"/>
      <c r="C1058" s="11"/>
      <c r="D1058" s="11"/>
    </row>
    <row r="1059" spans="2:4" x14ac:dyDescent="0.2">
      <c r="B1059" s="5"/>
      <c r="C1059" s="11"/>
      <c r="D1059" s="11"/>
    </row>
    <row r="1060" spans="2:4" x14ac:dyDescent="0.2">
      <c r="B1060" s="5"/>
      <c r="C1060" s="11"/>
      <c r="D1060" s="11"/>
    </row>
    <row r="1061" spans="2:4" x14ac:dyDescent="0.2">
      <c r="B1061" s="5"/>
      <c r="C1061" s="11"/>
      <c r="D1061" s="11"/>
    </row>
    <row r="1062" spans="2:4" x14ac:dyDescent="0.2">
      <c r="B1062" s="5"/>
      <c r="C1062" s="11"/>
      <c r="D1062" s="11"/>
    </row>
    <row r="1063" spans="2:4" x14ac:dyDescent="0.2">
      <c r="B1063" s="5"/>
      <c r="C1063" s="11"/>
      <c r="D1063" s="11"/>
    </row>
    <row r="1064" spans="2:4" x14ac:dyDescent="0.2">
      <c r="B1064" s="5"/>
      <c r="C1064" s="11"/>
      <c r="D1064" s="11"/>
    </row>
    <row r="1065" spans="2:4" x14ac:dyDescent="0.2">
      <c r="B1065" s="5"/>
      <c r="C1065" s="11"/>
      <c r="D1065" s="11"/>
    </row>
    <row r="1066" spans="2:4" x14ac:dyDescent="0.2">
      <c r="B1066" s="5"/>
      <c r="C1066" s="11"/>
      <c r="D1066" s="11"/>
    </row>
    <row r="1067" spans="2:4" x14ac:dyDescent="0.2">
      <c r="B1067" s="5"/>
      <c r="C1067" s="11"/>
      <c r="D1067" s="11"/>
    </row>
    <row r="1068" spans="2:4" x14ac:dyDescent="0.2">
      <c r="B1068" s="5"/>
      <c r="C1068" s="11"/>
      <c r="D1068" s="11"/>
    </row>
    <row r="1069" spans="2:4" x14ac:dyDescent="0.2">
      <c r="B1069" s="5"/>
      <c r="C1069" s="11"/>
      <c r="D1069" s="11"/>
    </row>
    <row r="1070" spans="2:4" x14ac:dyDescent="0.2">
      <c r="B1070" s="5"/>
      <c r="C1070" s="11"/>
      <c r="D1070" s="11"/>
    </row>
    <row r="1071" spans="2:4" x14ac:dyDescent="0.2">
      <c r="B1071" s="5"/>
      <c r="C1071" s="11"/>
      <c r="D1071" s="11"/>
    </row>
    <row r="1072" spans="2:4" x14ac:dyDescent="0.2">
      <c r="B1072" s="5"/>
      <c r="C1072" s="11"/>
      <c r="D1072" s="11"/>
    </row>
    <row r="1073" spans="2:4" x14ac:dyDescent="0.2">
      <c r="B1073" s="5"/>
      <c r="C1073" s="11"/>
      <c r="D1073" s="11"/>
    </row>
    <row r="1074" spans="2:4" x14ac:dyDescent="0.2">
      <c r="B1074" s="5"/>
      <c r="C1074" s="11"/>
      <c r="D1074" s="11"/>
    </row>
    <row r="1075" spans="2:4" x14ac:dyDescent="0.2">
      <c r="B1075" s="5"/>
      <c r="C1075" s="11"/>
      <c r="D1075" s="11"/>
    </row>
    <row r="1076" spans="2:4" x14ac:dyDescent="0.2">
      <c r="B1076" s="5"/>
      <c r="C1076" s="11"/>
      <c r="D1076" s="11"/>
    </row>
    <row r="1077" spans="2:4" x14ac:dyDescent="0.2">
      <c r="B1077" s="5"/>
      <c r="C1077" s="11"/>
      <c r="D1077" s="11"/>
    </row>
    <row r="1078" spans="2:4" x14ac:dyDescent="0.2">
      <c r="B1078" s="5"/>
      <c r="C1078" s="11"/>
      <c r="D1078" s="11"/>
    </row>
    <row r="1079" spans="2:4" x14ac:dyDescent="0.2">
      <c r="B1079" s="5"/>
      <c r="C1079" s="11"/>
      <c r="D1079" s="11"/>
    </row>
    <row r="1080" spans="2:4" x14ac:dyDescent="0.2">
      <c r="B1080" s="5"/>
      <c r="C1080" s="11"/>
      <c r="D1080" s="11"/>
    </row>
    <row r="1081" spans="2:4" x14ac:dyDescent="0.2">
      <c r="B1081" s="5"/>
      <c r="C1081" s="11"/>
      <c r="D1081" s="11"/>
    </row>
    <row r="1082" spans="2:4" x14ac:dyDescent="0.2">
      <c r="B1082" s="5"/>
      <c r="C1082" s="11"/>
      <c r="D1082" s="11"/>
    </row>
    <row r="1083" spans="2:4" x14ac:dyDescent="0.2">
      <c r="B1083" s="5"/>
      <c r="C1083" s="11"/>
      <c r="D1083" s="11"/>
    </row>
    <row r="1084" spans="2:4" x14ac:dyDescent="0.2">
      <c r="B1084" s="5"/>
      <c r="C1084" s="11"/>
      <c r="D1084" s="11"/>
    </row>
    <row r="1085" spans="2:4" x14ac:dyDescent="0.2">
      <c r="B1085" s="5"/>
      <c r="C1085" s="11"/>
      <c r="D1085" s="11"/>
    </row>
    <row r="1086" spans="2:4" x14ac:dyDescent="0.2">
      <c r="B1086" s="5"/>
      <c r="C1086" s="11"/>
      <c r="D1086" s="11"/>
    </row>
    <row r="1087" spans="2:4" x14ac:dyDescent="0.2">
      <c r="B1087" s="5"/>
      <c r="C1087" s="11"/>
      <c r="D1087" s="11"/>
    </row>
    <row r="1088" spans="2:4" x14ac:dyDescent="0.2">
      <c r="B1088" s="5"/>
      <c r="C1088" s="11"/>
      <c r="D1088" s="11"/>
    </row>
    <row r="1089" spans="2:4" x14ac:dyDescent="0.2">
      <c r="B1089" s="5"/>
      <c r="C1089" s="11"/>
      <c r="D1089" s="11"/>
    </row>
    <row r="1090" spans="2:4" x14ac:dyDescent="0.2">
      <c r="B1090" s="5"/>
      <c r="C1090" s="11"/>
      <c r="D1090" s="11"/>
    </row>
    <row r="1091" spans="2:4" x14ac:dyDescent="0.2">
      <c r="B1091" s="5"/>
      <c r="C1091" s="11"/>
      <c r="D1091" s="11"/>
    </row>
    <row r="1092" spans="2:4" x14ac:dyDescent="0.2">
      <c r="B1092" s="5"/>
      <c r="C1092" s="11"/>
      <c r="D1092" s="11"/>
    </row>
    <row r="1093" spans="2:4" x14ac:dyDescent="0.2">
      <c r="B1093" s="5"/>
      <c r="C1093" s="11"/>
      <c r="D1093" s="11"/>
    </row>
    <row r="1094" spans="2:4" x14ac:dyDescent="0.2">
      <c r="B1094" s="5"/>
      <c r="C1094" s="11"/>
      <c r="D1094" s="11"/>
    </row>
    <row r="1095" spans="2:4" x14ac:dyDescent="0.2">
      <c r="B1095" s="5"/>
      <c r="C1095" s="11"/>
      <c r="D1095" s="11"/>
    </row>
    <row r="1096" spans="2:4" x14ac:dyDescent="0.2">
      <c r="B1096" s="5"/>
      <c r="C1096" s="11"/>
      <c r="D1096" s="11"/>
    </row>
    <row r="1097" spans="2:4" x14ac:dyDescent="0.2">
      <c r="B1097" s="5"/>
      <c r="C1097" s="11"/>
      <c r="D1097" s="11"/>
    </row>
    <row r="1098" spans="2:4" x14ac:dyDescent="0.2">
      <c r="B1098" s="5"/>
      <c r="C1098" s="11"/>
      <c r="D1098" s="11"/>
    </row>
    <row r="1099" spans="2:4" x14ac:dyDescent="0.2">
      <c r="B1099" s="5"/>
      <c r="C1099" s="11"/>
      <c r="D1099" s="11"/>
    </row>
    <row r="1100" spans="2:4" x14ac:dyDescent="0.2">
      <c r="B1100" s="5"/>
      <c r="C1100" s="11"/>
      <c r="D1100" s="11"/>
    </row>
    <row r="1101" spans="2:4" x14ac:dyDescent="0.2">
      <c r="B1101" s="5"/>
      <c r="C1101" s="11"/>
      <c r="D1101" s="11"/>
    </row>
    <row r="1102" spans="2:4" x14ac:dyDescent="0.2">
      <c r="B1102" s="5"/>
      <c r="C1102" s="11"/>
      <c r="D1102" s="11"/>
    </row>
    <row r="1103" spans="2:4" x14ac:dyDescent="0.2">
      <c r="B1103" s="5"/>
      <c r="C1103" s="11"/>
      <c r="D1103" s="11"/>
    </row>
    <row r="1104" spans="2:4" x14ac:dyDescent="0.2">
      <c r="B1104" s="5"/>
      <c r="C1104" s="11"/>
      <c r="D1104" s="11"/>
    </row>
    <row r="1105" spans="2:4" x14ac:dyDescent="0.2">
      <c r="B1105" s="5"/>
      <c r="C1105" s="11"/>
      <c r="D1105" s="11"/>
    </row>
    <row r="1106" spans="2:4" x14ac:dyDescent="0.2">
      <c r="B1106" s="5"/>
      <c r="C1106" s="11"/>
      <c r="D1106" s="11"/>
    </row>
    <row r="1107" spans="2:4" x14ac:dyDescent="0.2">
      <c r="B1107" s="5"/>
      <c r="C1107" s="11"/>
      <c r="D1107" s="11"/>
    </row>
    <row r="1108" spans="2:4" x14ac:dyDescent="0.2">
      <c r="B1108" s="5"/>
      <c r="C1108" s="11"/>
      <c r="D1108" s="11"/>
    </row>
    <row r="1109" spans="2:4" x14ac:dyDescent="0.2">
      <c r="B1109" s="5"/>
      <c r="C1109" s="11"/>
      <c r="D1109" s="11"/>
    </row>
    <row r="1110" spans="2:4" x14ac:dyDescent="0.2">
      <c r="B1110" s="5"/>
      <c r="C1110" s="11"/>
      <c r="D1110" s="11"/>
    </row>
    <row r="1111" spans="2:4" x14ac:dyDescent="0.2">
      <c r="B1111" s="5"/>
      <c r="C1111" s="11"/>
      <c r="D1111" s="11"/>
    </row>
    <row r="1112" spans="2:4" x14ac:dyDescent="0.2">
      <c r="B1112" s="5"/>
      <c r="C1112" s="11"/>
      <c r="D1112" s="11"/>
    </row>
    <row r="1113" spans="2:4" x14ac:dyDescent="0.2">
      <c r="B1113" s="5"/>
      <c r="C1113" s="11"/>
      <c r="D1113" s="11"/>
    </row>
    <row r="1114" spans="2:4" x14ac:dyDescent="0.2">
      <c r="B1114" s="5"/>
      <c r="C1114" s="11"/>
      <c r="D1114" s="11"/>
    </row>
    <row r="1115" spans="2:4" x14ac:dyDescent="0.2">
      <c r="B1115" s="5"/>
      <c r="C1115" s="11"/>
      <c r="D1115" s="11"/>
    </row>
    <row r="1116" spans="2:4" x14ac:dyDescent="0.2">
      <c r="B1116" s="5"/>
      <c r="C1116" s="11"/>
      <c r="D1116" s="11"/>
    </row>
    <row r="1117" spans="2:4" x14ac:dyDescent="0.2">
      <c r="B1117" s="5"/>
      <c r="C1117" s="11"/>
      <c r="D1117" s="11"/>
    </row>
    <row r="1118" spans="2:4" x14ac:dyDescent="0.2">
      <c r="B1118" s="5"/>
      <c r="C1118" s="11"/>
      <c r="D1118" s="11"/>
    </row>
    <row r="1119" spans="2:4" x14ac:dyDescent="0.2">
      <c r="B1119" s="5"/>
      <c r="C1119" s="11"/>
      <c r="D1119" s="11"/>
    </row>
    <row r="1120" spans="2:4" x14ac:dyDescent="0.2">
      <c r="B1120" s="5"/>
      <c r="C1120" s="11"/>
      <c r="D1120" s="11"/>
    </row>
    <row r="1121" spans="2:4" x14ac:dyDescent="0.2">
      <c r="B1121" s="5"/>
      <c r="C1121" s="11"/>
      <c r="D1121" s="11"/>
    </row>
    <row r="1122" spans="2:4" x14ac:dyDescent="0.2">
      <c r="B1122" s="5"/>
      <c r="C1122" s="11"/>
      <c r="D1122" s="11"/>
    </row>
    <row r="1123" spans="2:4" x14ac:dyDescent="0.2">
      <c r="B1123" s="5"/>
      <c r="C1123" s="11"/>
      <c r="D1123" s="11"/>
    </row>
    <row r="1124" spans="2:4" x14ac:dyDescent="0.2">
      <c r="B1124" s="5"/>
      <c r="C1124" s="11"/>
      <c r="D1124" s="11"/>
    </row>
    <row r="1125" spans="2:4" x14ac:dyDescent="0.2">
      <c r="B1125" s="5"/>
      <c r="C1125" s="11"/>
      <c r="D1125" s="11"/>
    </row>
    <row r="1126" spans="2:4" x14ac:dyDescent="0.2">
      <c r="B1126" s="5"/>
      <c r="C1126" s="11"/>
      <c r="D1126" s="11"/>
    </row>
    <row r="1127" spans="2:4" x14ac:dyDescent="0.2">
      <c r="B1127" s="5"/>
      <c r="C1127" s="11"/>
      <c r="D1127" s="11"/>
    </row>
    <row r="1128" spans="2:4" x14ac:dyDescent="0.2">
      <c r="B1128" s="5"/>
      <c r="C1128" s="11"/>
      <c r="D1128" s="11"/>
    </row>
    <row r="1129" spans="2:4" x14ac:dyDescent="0.2">
      <c r="B1129" s="5"/>
      <c r="C1129" s="11"/>
      <c r="D1129" s="11"/>
    </row>
    <row r="1130" spans="2:4" x14ac:dyDescent="0.2">
      <c r="B1130" s="5"/>
      <c r="C1130" s="11"/>
      <c r="D1130" s="11"/>
    </row>
    <row r="1131" spans="2:4" x14ac:dyDescent="0.2">
      <c r="B1131" s="5"/>
      <c r="C1131" s="11"/>
      <c r="D1131" s="11"/>
    </row>
    <row r="1132" spans="2:4" x14ac:dyDescent="0.2">
      <c r="B1132" s="5"/>
      <c r="C1132" s="11"/>
      <c r="D1132" s="11"/>
    </row>
    <row r="1133" spans="2:4" x14ac:dyDescent="0.2">
      <c r="B1133" s="5"/>
      <c r="C1133" s="11"/>
      <c r="D1133" s="11"/>
    </row>
    <row r="1134" spans="2:4" x14ac:dyDescent="0.2">
      <c r="B1134" s="5"/>
      <c r="C1134" s="11"/>
      <c r="D1134" s="11"/>
    </row>
    <row r="1135" spans="2:4" x14ac:dyDescent="0.2">
      <c r="B1135" s="5"/>
      <c r="C1135" s="11"/>
      <c r="D1135" s="11"/>
    </row>
    <row r="1136" spans="2:4" x14ac:dyDescent="0.2">
      <c r="B1136" s="5"/>
      <c r="C1136" s="11"/>
      <c r="D1136" s="11"/>
    </row>
    <row r="1137" spans="2:4" x14ac:dyDescent="0.2">
      <c r="B1137" s="5"/>
      <c r="C1137" s="11"/>
      <c r="D1137" s="11"/>
    </row>
    <row r="1138" spans="2:4" x14ac:dyDescent="0.2">
      <c r="B1138" s="5"/>
      <c r="C1138" s="11"/>
      <c r="D1138" s="11"/>
    </row>
    <row r="1139" spans="2:4" x14ac:dyDescent="0.2">
      <c r="B1139" s="5"/>
      <c r="C1139" s="11"/>
      <c r="D1139" s="11"/>
    </row>
    <row r="1140" spans="2:4" x14ac:dyDescent="0.2">
      <c r="B1140" s="5"/>
      <c r="C1140" s="11"/>
      <c r="D1140" s="11"/>
    </row>
    <row r="1141" spans="2:4" x14ac:dyDescent="0.2">
      <c r="B1141" s="5"/>
      <c r="C1141" s="11"/>
      <c r="D1141" s="11"/>
    </row>
    <row r="1142" spans="2:4" x14ac:dyDescent="0.2">
      <c r="B1142" s="5"/>
      <c r="C1142" s="11"/>
      <c r="D1142" s="11"/>
    </row>
    <row r="1143" spans="2:4" x14ac:dyDescent="0.2">
      <c r="B1143" s="5"/>
      <c r="C1143" s="11"/>
      <c r="D1143" s="11"/>
    </row>
    <row r="1144" spans="2:4" x14ac:dyDescent="0.2">
      <c r="B1144" s="5"/>
      <c r="C1144" s="11"/>
      <c r="D1144" s="11"/>
    </row>
    <row r="1145" spans="2:4" x14ac:dyDescent="0.2">
      <c r="B1145" s="5"/>
      <c r="C1145" s="11"/>
      <c r="D1145" s="11"/>
    </row>
    <row r="1146" spans="2:4" x14ac:dyDescent="0.2">
      <c r="B1146" s="5"/>
      <c r="C1146" s="11"/>
      <c r="D1146" s="11"/>
    </row>
    <row r="1147" spans="2:4" x14ac:dyDescent="0.2">
      <c r="B1147" s="5"/>
      <c r="C1147" s="11"/>
      <c r="D1147" s="11"/>
    </row>
    <row r="1148" spans="2:4" x14ac:dyDescent="0.2">
      <c r="B1148" s="5"/>
      <c r="C1148" s="11"/>
      <c r="D1148" s="11"/>
    </row>
    <row r="1149" spans="2:4" x14ac:dyDescent="0.2">
      <c r="B1149" s="5"/>
      <c r="C1149" s="11"/>
      <c r="D1149" s="11"/>
    </row>
    <row r="1150" spans="2:4" x14ac:dyDescent="0.2">
      <c r="B1150" s="5"/>
      <c r="C1150" s="11"/>
      <c r="D1150" s="11"/>
    </row>
    <row r="1151" spans="2:4" x14ac:dyDescent="0.2">
      <c r="B1151" s="5"/>
      <c r="C1151" s="11"/>
      <c r="D1151" s="11"/>
    </row>
    <row r="1152" spans="2:4" x14ac:dyDescent="0.2">
      <c r="B1152" s="5"/>
      <c r="C1152" s="11"/>
      <c r="D1152" s="11"/>
    </row>
    <row r="1153" spans="2:4" x14ac:dyDescent="0.2">
      <c r="B1153" s="5"/>
      <c r="C1153" s="11"/>
      <c r="D1153" s="11"/>
    </row>
    <row r="1154" spans="2:4" x14ac:dyDescent="0.2">
      <c r="B1154" s="5"/>
      <c r="C1154" s="11"/>
      <c r="D1154" s="11"/>
    </row>
    <row r="1155" spans="2:4" x14ac:dyDescent="0.2">
      <c r="B1155" s="5"/>
      <c r="C1155" s="11"/>
      <c r="D1155" s="11"/>
    </row>
    <row r="1156" spans="2:4" x14ac:dyDescent="0.2">
      <c r="B1156" s="5"/>
      <c r="C1156" s="11"/>
      <c r="D1156" s="11"/>
    </row>
    <row r="1157" spans="2:4" x14ac:dyDescent="0.2">
      <c r="B1157" s="5"/>
      <c r="C1157" s="11"/>
      <c r="D1157" s="11"/>
    </row>
    <row r="1158" spans="2:4" x14ac:dyDescent="0.2">
      <c r="B1158" s="5"/>
      <c r="C1158" s="11"/>
      <c r="D1158" s="11"/>
    </row>
    <row r="1159" spans="2:4" x14ac:dyDescent="0.2">
      <c r="B1159" s="5"/>
      <c r="C1159" s="11"/>
      <c r="D1159" s="11"/>
    </row>
    <row r="1160" spans="2:4" x14ac:dyDescent="0.2">
      <c r="B1160" s="5"/>
      <c r="C1160" s="11"/>
      <c r="D1160" s="11"/>
    </row>
    <row r="1161" spans="2:4" x14ac:dyDescent="0.2">
      <c r="B1161" s="5"/>
      <c r="C1161" s="11"/>
      <c r="D1161" s="11"/>
    </row>
    <row r="1162" spans="2:4" x14ac:dyDescent="0.2">
      <c r="B1162" s="5"/>
      <c r="C1162" s="11"/>
      <c r="D1162" s="11"/>
    </row>
    <row r="1163" spans="2:4" x14ac:dyDescent="0.2">
      <c r="B1163" s="5"/>
      <c r="C1163" s="11"/>
      <c r="D1163" s="11"/>
    </row>
    <row r="1164" spans="2:4" x14ac:dyDescent="0.2">
      <c r="B1164" s="5"/>
      <c r="C1164" s="11"/>
      <c r="D1164" s="11"/>
    </row>
    <row r="1165" spans="2:4" x14ac:dyDescent="0.2">
      <c r="B1165" s="5"/>
      <c r="C1165" s="11"/>
      <c r="D1165" s="11"/>
    </row>
    <row r="1166" spans="2:4" x14ac:dyDescent="0.2">
      <c r="B1166" s="5"/>
      <c r="C1166" s="11"/>
      <c r="D1166" s="11"/>
    </row>
    <row r="1167" spans="2:4" x14ac:dyDescent="0.2">
      <c r="B1167" s="5"/>
      <c r="C1167" s="11"/>
      <c r="D1167" s="11"/>
    </row>
    <row r="1168" spans="2:4" x14ac:dyDescent="0.2">
      <c r="B1168" s="5"/>
      <c r="C1168" s="11"/>
      <c r="D1168" s="11"/>
    </row>
    <row r="1169" spans="2:4" x14ac:dyDescent="0.2">
      <c r="B1169" s="5"/>
      <c r="C1169" s="11"/>
      <c r="D1169" s="11"/>
    </row>
    <row r="1170" spans="2:4" x14ac:dyDescent="0.2">
      <c r="B1170" s="5"/>
      <c r="C1170" s="11"/>
      <c r="D1170" s="11"/>
    </row>
    <row r="1171" spans="2:4" x14ac:dyDescent="0.2">
      <c r="B1171" s="5"/>
      <c r="C1171" s="11"/>
      <c r="D1171" s="11"/>
    </row>
    <row r="1172" spans="2:4" x14ac:dyDescent="0.2">
      <c r="B1172" s="5"/>
      <c r="C1172" s="11"/>
      <c r="D1172" s="11"/>
    </row>
    <row r="1173" spans="2:4" x14ac:dyDescent="0.2">
      <c r="B1173" s="5"/>
      <c r="C1173" s="11"/>
      <c r="D1173" s="11"/>
    </row>
    <row r="1174" spans="2:4" x14ac:dyDescent="0.2">
      <c r="B1174" s="5"/>
      <c r="C1174" s="11"/>
      <c r="D1174" s="11"/>
    </row>
    <row r="1175" spans="2:4" x14ac:dyDescent="0.2">
      <c r="B1175" s="5"/>
      <c r="C1175" s="11"/>
      <c r="D1175" s="11"/>
    </row>
    <row r="1176" spans="2:4" x14ac:dyDescent="0.2">
      <c r="B1176" s="5"/>
      <c r="C1176" s="11"/>
      <c r="D1176" s="11"/>
    </row>
    <row r="1177" spans="2:4" x14ac:dyDescent="0.2">
      <c r="B1177" s="5"/>
      <c r="C1177" s="11"/>
      <c r="D1177" s="11"/>
    </row>
    <row r="1178" spans="2:4" x14ac:dyDescent="0.2">
      <c r="B1178" s="5"/>
      <c r="C1178" s="11"/>
      <c r="D1178" s="11"/>
    </row>
    <row r="1179" spans="2:4" x14ac:dyDescent="0.2">
      <c r="B1179" s="5"/>
      <c r="C1179" s="11"/>
      <c r="D1179" s="11"/>
    </row>
    <row r="1180" spans="2:4" x14ac:dyDescent="0.2">
      <c r="B1180" s="5"/>
      <c r="C1180" s="11"/>
      <c r="D1180" s="11"/>
    </row>
    <row r="1181" spans="2:4" x14ac:dyDescent="0.2">
      <c r="B1181" s="5"/>
      <c r="C1181" s="11"/>
      <c r="D1181" s="11"/>
    </row>
    <row r="1182" spans="2:4" x14ac:dyDescent="0.2">
      <c r="B1182" s="5"/>
      <c r="C1182" s="11"/>
      <c r="D1182" s="11"/>
    </row>
    <row r="1183" spans="2:4" x14ac:dyDescent="0.2">
      <c r="B1183" s="5"/>
      <c r="C1183" s="11"/>
      <c r="D1183" s="11"/>
    </row>
    <row r="1184" spans="2:4" x14ac:dyDescent="0.2">
      <c r="B1184" s="5"/>
      <c r="C1184" s="11"/>
      <c r="D1184" s="11"/>
    </row>
    <row r="1185" spans="2:4" x14ac:dyDescent="0.2">
      <c r="B1185" s="5"/>
      <c r="C1185" s="11"/>
      <c r="D1185" s="11"/>
    </row>
    <row r="1186" spans="2:4" x14ac:dyDescent="0.2">
      <c r="B1186" s="5"/>
      <c r="C1186" s="11"/>
      <c r="D1186" s="11"/>
    </row>
    <row r="1187" spans="2:4" x14ac:dyDescent="0.2">
      <c r="B1187" s="5"/>
      <c r="C1187" s="11"/>
      <c r="D1187" s="11"/>
    </row>
    <row r="1188" spans="2:4" x14ac:dyDescent="0.2">
      <c r="B1188" s="5"/>
      <c r="C1188" s="11"/>
      <c r="D1188" s="11"/>
    </row>
    <row r="1189" spans="2:4" x14ac:dyDescent="0.2">
      <c r="B1189" s="5"/>
      <c r="C1189" s="11"/>
      <c r="D1189" s="11"/>
    </row>
    <row r="1190" spans="2:4" x14ac:dyDescent="0.2">
      <c r="B1190" s="5"/>
      <c r="C1190" s="11"/>
      <c r="D1190" s="11"/>
    </row>
    <row r="1191" spans="2:4" x14ac:dyDescent="0.2">
      <c r="B1191" s="5"/>
      <c r="C1191" s="11"/>
      <c r="D1191" s="11"/>
    </row>
    <row r="1192" spans="2:4" x14ac:dyDescent="0.2">
      <c r="B1192" s="5"/>
      <c r="C1192" s="11"/>
      <c r="D1192" s="11"/>
    </row>
    <row r="1193" spans="2:4" x14ac:dyDescent="0.2">
      <c r="B1193" s="5"/>
      <c r="C1193" s="11"/>
      <c r="D1193" s="11"/>
    </row>
    <row r="1194" spans="2:4" x14ac:dyDescent="0.2">
      <c r="B1194" s="5"/>
      <c r="C1194" s="11"/>
      <c r="D1194" s="11"/>
    </row>
    <row r="1195" spans="2:4" x14ac:dyDescent="0.2">
      <c r="B1195" s="5"/>
      <c r="C1195" s="11"/>
      <c r="D1195" s="11"/>
    </row>
    <row r="1196" spans="2:4" x14ac:dyDescent="0.2">
      <c r="B1196" s="5"/>
      <c r="C1196" s="11"/>
      <c r="D1196" s="11"/>
    </row>
    <row r="1197" spans="2:4" x14ac:dyDescent="0.2">
      <c r="B1197" s="5"/>
      <c r="C1197" s="11"/>
      <c r="D1197" s="11"/>
    </row>
    <row r="1198" spans="2:4" x14ac:dyDescent="0.2">
      <c r="B1198" s="5"/>
      <c r="C1198" s="11"/>
      <c r="D1198" s="11"/>
    </row>
    <row r="1199" spans="2:4" x14ac:dyDescent="0.2">
      <c r="B1199" s="5"/>
      <c r="C1199" s="11"/>
      <c r="D1199" s="11"/>
    </row>
    <row r="1200" spans="2:4" x14ac:dyDescent="0.2">
      <c r="B1200" s="5"/>
      <c r="C1200" s="11"/>
      <c r="D1200" s="11"/>
    </row>
    <row r="1201" spans="2:4" x14ac:dyDescent="0.2">
      <c r="B1201" s="5"/>
      <c r="C1201" s="11"/>
      <c r="D1201" s="11"/>
    </row>
    <row r="1202" spans="2:4" x14ac:dyDescent="0.2">
      <c r="B1202" s="5"/>
      <c r="C1202" s="11"/>
      <c r="D1202" s="11"/>
    </row>
    <row r="1203" spans="2:4" x14ac:dyDescent="0.2">
      <c r="B1203" s="5"/>
      <c r="C1203" s="11"/>
      <c r="D1203" s="11"/>
    </row>
    <row r="1204" spans="2:4" x14ac:dyDescent="0.2">
      <c r="B1204" s="5"/>
      <c r="C1204" s="11"/>
      <c r="D1204" s="11"/>
    </row>
    <row r="1205" spans="2:4" x14ac:dyDescent="0.2">
      <c r="B1205" s="5"/>
      <c r="C1205" s="11"/>
      <c r="D1205" s="11"/>
    </row>
    <row r="1206" spans="2:4" x14ac:dyDescent="0.2">
      <c r="B1206" s="5"/>
      <c r="C1206" s="11"/>
      <c r="D1206" s="11"/>
    </row>
    <row r="1207" spans="2:4" x14ac:dyDescent="0.2">
      <c r="B1207" s="5"/>
      <c r="C1207" s="11"/>
      <c r="D1207" s="11"/>
    </row>
    <row r="1208" spans="2:4" x14ac:dyDescent="0.2">
      <c r="B1208" s="5"/>
      <c r="C1208" s="11"/>
      <c r="D1208" s="11"/>
    </row>
    <row r="1209" spans="2:4" x14ac:dyDescent="0.2">
      <c r="B1209" s="5"/>
      <c r="C1209" s="11"/>
      <c r="D1209" s="11"/>
    </row>
    <row r="1210" spans="2:4" x14ac:dyDescent="0.2">
      <c r="B1210" s="5"/>
      <c r="C1210" s="11"/>
      <c r="D1210" s="11"/>
    </row>
    <row r="1211" spans="2:4" x14ac:dyDescent="0.2">
      <c r="B1211" s="5"/>
      <c r="C1211" s="11"/>
      <c r="D1211" s="11"/>
    </row>
    <row r="1212" spans="2:4" x14ac:dyDescent="0.2">
      <c r="B1212" s="5"/>
      <c r="C1212" s="11"/>
      <c r="D1212" s="11"/>
    </row>
    <row r="1213" spans="2:4" x14ac:dyDescent="0.2">
      <c r="B1213" s="5"/>
      <c r="C1213" s="11"/>
      <c r="D1213" s="11"/>
    </row>
    <row r="1214" spans="2:4" x14ac:dyDescent="0.2">
      <c r="B1214" s="5"/>
      <c r="C1214" s="11"/>
      <c r="D1214" s="11"/>
    </row>
    <row r="1215" spans="2:4" x14ac:dyDescent="0.2">
      <c r="B1215" s="5"/>
      <c r="C1215" s="11"/>
      <c r="D1215" s="11"/>
    </row>
    <row r="1216" spans="2:4" x14ac:dyDescent="0.2">
      <c r="B1216" s="5"/>
      <c r="C1216" s="11"/>
      <c r="D1216" s="11"/>
    </row>
    <row r="1217" spans="2:4" x14ac:dyDescent="0.2">
      <c r="B1217" s="5"/>
      <c r="C1217" s="11"/>
      <c r="D1217" s="11"/>
    </row>
    <row r="1218" spans="2:4" x14ac:dyDescent="0.2">
      <c r="B1218" s="5"/>
      <c r="C1218" s="11"/>
      <c r="D1218" s="11"/>
    </row>
    <row r="1219" spans="2:4" x14ac:dyDescent="0.2">
      <c r="B1219" s="5"/>
      <c r="C1219" s="11"/>
      <c r="D1219" s="11"/>
    </row>
    <row r="1220" spans="2:4" x14ac:dyDescent="0.2">
      <c r="B1220" s="5"/>
      <c r="C1220" s="11"/>
      <c r="D1220" s="11"/>
    </row>
    <row r="1221" spans="2:4" x14ac:dyDescent="0.2">
      <c r="B1221" s="5"/>
      <c r="C1221" s="11"/>
      <c r="D1221" s="11"/>
    </row>
    <row r="1222" spans="2:4" x14ac:dyDescent="0.2">
      <c r="B1222" s="5"/>
      <c r="C1222" s="11"/>
      <c r="D1222" s="11"/>
    </row>
    <row r="1223" spans="2:4" x14ac:dyDescent="0.2">
      <c r="B1223" s="5"/>
      <c r="C1223" s="11"/>
      <c r="D1223" s="11"/>
    </row>
    <row r="1224" spans="2:4" x14ac:dyDescent="0.2">
      <c r="B1224" s="5"/>
      <c r="C1224" s="11"/>
      <c r="D1224" s="11"/>
    </row>
    <row r="1225" spans="2:4" x14ac:dyDescent="0.2">
      <c r="B1225" s="5"/>
      <c r="C1225" s="11"/>
      <c r="D1225" s="11"/>
    </row>
    <row r="1226" spans="2:4" x14ac:dyDescent="0.2">
      <c r="B1226" s="5"/>
      <c r="C1226" s="11"/>
      <c r="D1226" s="11"/>
    </row>
    <row r="1227" spans="2:4" x14ac:dyDescent="0.2">
      <c r="B1227" s="5"/>
      <c r="C1227" s="11"/>
      <c r="D1227" s="11"/>
    </row>
    <row r="1228" spans="2:4" x14ac:dyDescent="0.2">
      <c r="B1228" s="5"/>
      <c r="C1228" s="11"/>
      <c r="D1228" s="11"/>
    </row>
    <row r="1229" spans="2:4" x14ac:dyDescent="0.2">
      <c r="B1229" s="5"/>
      <c r="C1229" s="11"/>
      <c r="D1229" s="11"/>
    </row>
    <row r="1230" spans="2:4" x14ac:dyDescent="0.2">
      <c r="B1230" s="5"/>
      <c r="C1230" s="11"/>
      <c r="D1230" s="11"/>
    </row>
    <row r="1231" spans="2:4" x14ac:dyDescent="0.2">
      <c r="B1231" s="5"/>
      <c r="C1231" s="11"/>
      <c r="D1231" s="11"/>
    </row>
    <row r="1232" spans="2:4" x14ac:dyDescent="0.2">
      <c r="B1232" s="5"/>
      <c r="C1232" s="11"/>
      <c r="D1232" s="11"/>
    </row>
    <row r="1233" spans="2:4" x14ac:dyDescent="0.2">
      <c r="B1233" s="5"/>
      <c r="C1233" s="11"/>
      <c r="D1233" s="11"/>
    </row>
    <row r="1234" spans="2:4" x14ac:dyDescent="0.2">
      <c r="B1234" s="5"/>
      <c r="C1234" s="11"/>
      <c r="D1234" s="11"/>
    </row>
    <row r="1235" spans="2:4" x14ac:dyDescent="0.2">
      <c r="B1235" s="5"/>
      <c r="C1235" s="11"/>
      <c r="D1235" s="11"/>
    </row>
    <row r="1236" spans="2:4" x14ac:dyDescent="0.2">
      <c r="B1236" s="5"/>
      <c r="C1236" s="11"/>
      <c r="D1236" s="11"/>
    </row>
    <row r="1237" spans="2:4" x14ac:dyDescent="0.2">
      <c r="B1237" s="5"/>
      <c r="C1237" s="11"/>
      <c r="D1237" s="11"/>
    </row>
    <row r="1238" spans="2:4" x14ac:dyDescent="0.2">
      <c r="B1238" s="5"/>
      <c r="C1238" s="11"/>
      <c r="D1238" s="11"/>
    </row>
    <row r="1239" spans="2:4" x14ac:dyDescent="0.2">
      <c r="B1239" s="5"/>
      <c r="C1239" s="11"/>
      <c r="D1239" s="11"/>
    </row>
    <row r="1240" spans="2:4" x14ac:dyDescent="0.2">
      <c r="B1240" s="5"/>
      <c r="C1240" s="11"/>
      <c r="D1240" s="11"/>
    </row>
    <row r="1241" spans="2:4" x14ac:dyDescent="0.2">
      <c r="B1241" s="5"/>
      <c r="C1241" s="11"/>
      <c r="D1241" s="11"/>
    </row>
    <row r="1242" spans="2:4" x14ac:dyDescent="0.2">
      <c r="B1242" s="5"/>
      <c r="C1242" s="11"/>
      <c r="D1242" s="11"/>
    </row>
    <row r="1243" spans="2:4" x14ac:dyDescent="0.2">
      <c r="B1243" s="5"/>
      <c r="C1243" s="11"/>
      <c r="D1243" s="11"/>
    </row>
    <row r="1244" spans="2:4" x14ac:dyDescent="0.2">
      <c r="B1244" s="5"/>
      <c r="C1244" s="11"/>
      <c r="D1244" s="11"/>
    </row>
    <row r="1245" spans="2:4" x14ac:dyDescent="0.2">
      <c r="B1245" s="5"/>
      <c r="C1245" s="11"/>
      <c r="D1245" s="11"/>
    </row>
    <row r="1246" spans="2:4" x14ac:dyDescent="0.2">
      <c r="B1246" s="5"/>
      <c r="C1246" s="11"/>
      <c r="D1246" s="11"/>
    </row>
    <row r="1247" spans="2:4" x14ac:dyDescent="0.2">
      <c r="B1247" s="5"/>
      <c r="C1247" s="11"/>
      <c r="D1247" s="11"/>
    </row>
    <row r="1248" spans="2:4" x14ac:dyDescent="0.2">
      <c r="B1248" s="5"/>
      <c r="C1248" s="11"/>
      <c r="D1248" s="11"/>
    </row>
    <row r="1249" spans="2:4" x14ac:dyDescent="0.2">
      <c r="B1249" s="5"/>
      <c r="C1249" s="11"/>
      <c r="D1249" s="11"/>
    </row>
    <row r="1250" spans="2:4" x14ac:dyDescent="0.2">
      <c r="B1250" s="5"/>
      <c r="C1250" s="11"/>
      <c r="D1250" s="11"/>
    </row>
    <row r="1251" spans="2:4" x14ac:dyDescent="0.2">
      <c r="B1251" s="5"/>
      <c r="C1251" s="11"/>
      <c r="D1251" s="11"/>
    </row>
    <row r="1252" spans="2:4" x14ac:dyDescent="0.2">
      <c r="B1252" s="5"/>
      <c r="C1252" s="11"/>
      <c r="D1252" s="11"/>
    </row>
    <row r="1253" spans="2:4" x14ac:dyDescent="0.2">
      <c r="B1253" s="5"/>
      <c r="C1253" s="11"/>
      <c r="D1253" s="11"/>
    </row>
    <row r="1254" spans="2:4" x14ac:dyDescent="0.2">
      <c r="B1254" s="5"/>
      <c r="C1254" s="11"/>
      <c r="D1254" s="11"/>
    </row>
    <row r="1255" spans="2:4" x14ac:dyDescent="0.2">
      <c r="B1255" s="5"/>
      <c r="C1255" s="11"/>
      <c r="D1255" s="11"/>
    </row>
    <row r="1256" spans="2:4" x14ac:dyDescent="0.2">
      <c r="B1256" s="5"/>
      <c r="C1256" s="11"/>
      <c r="D1256" s="11"/>
    </row>
    <row r="1257" spans="2:4" x14ac:dyDescent="0.2">
      <c r="B1257" s="5"/>
      <c r="C1257" s="11"/>
      <c r="D1257" s="11"/>
    </row>
    <row r="1258" spans="2:4" x14ac:dyDescent="0.2">
      <c r="B1258" s="5"/>
      <c r="C1258" s="11"/>
      <c r="D1258" s="11"/>
    </row>
    <row r="1259" spans="2:4" x14ac:dyDescent="0.2">
      <c r="B1259" s="5"/>
      <c r="C1259" s="11"/>
      <c r="D1259" s="11"/>
    </row>
    <row r="1260" spans="2:4" x14ac:dyDescent="0.2">
      <c r="B1260" s="5"/>
      <c r="C1260" s="11"/>
      <c r="D1260" s="11"/>
    </row>
    <row r="1261" spans="2:4" x14ac:dyDescent="0.2">
      <c r="B1261" s="5"/>
      <c r="C1261" s="11"/>
      <c r="D1261" s="11"/>
    </row>
    <row r="1262" spans="2:4" x14ac:dyDescent="0.2">
      <c r="B1262" s="5"/>
      <c r="C1262" s="11"/>
      <c r="D1262" s="11"/>
    </row>
    <row r="1263" spans="2:4" x14ac:dyDescent="0.2">
      <c r="B1263" s="5"/>
      <c r="C1263" s="11"/>
      <c r="D1263" s="11"/>
    </row>
    <row r="1264" spans="2:4" x14ac:dyDescent="0.2">
      <c r="B1264" s="5"/>
      <c r="C1264" s="11"/>
      <c r="D1264" s="11"/>
    </row>
    <row r="1265" spans="2:4" x14ac:dyDescent="0.2">
      <c r="B1265" s="5"/>
      <c r="C1265" s="11"/>
      <c r="D1265" s="11"/>
    </row>
    <row r="1266" spans="2:4" x14ac:dyDescent="0.2">
      <c r="B1266" s="5"/>
      <c r="C1266" s="11"/>
      <c r="D1266" s="11"/>
    </row>
    <row r="1267" spans="2:4" x14ac:dyDescent="0.2">
      <c r="B1267" s="5"/>
      <c r="C1267" s="11"/>
      <c r="D1267" s="11"/>
    </row>
    <row r="1268" spans="2:4" x14ac:dyDescent="0.2">
      <c r="B1268" s="5"/>
      <c r="C1268" s="11"/>
      <c r="D1268" s="11"/>
    </row>
    <row r="1269" spans="2:4" x14ac:dyDescent="0.2">
      <c r="B1269" s="5"/>
      <c r="C1269" s="11"/>
      <c r="D1269" s="11"/>
    </row>
    <row r="1270" spans="2:4" x14ac:dyDescent="0.2">
      <c r="B1270" s="5"/>
      <c r="C1270" s="11"/>
      <c r="D1270" s="11"/>
    </row>
    <row r="1271" spans="2:4" x14ac:dyDescent="0.2">
      <c r="B1271" s="5"/>
      <c r="C1271" s="11"/>
      <c r="D1271" s="11"/>
    </row>
    <row r="1272" spans="2:4" x14ac:dyDescent="0.2">
      <c r="B1272" s="5"/>
      <c r="C1272" s="11"/>
      <c r="D1272" s="11"/>
    </row>
    <row r="1273" spans="2:4" x14ac:dyDescent="0.2">
      <c r="B1273" s="5"/>
      <c r="C1273" s="11"/>
      <c r="D1273" s="11"/>
    </row>
    <row r="1274" spans="2:4" x14ac:dyDescent="0.2">
      <c r="B1274" s="5"/>
      <c r="C1274" s="11"/>
      <c r="D1274" s="11"/>
    </row>
    <row r="1275" spans="2:4" x14ac:dyDescent="0.2">
      <c r="B1275" s="5"/>
      <c r="C1275" s="11"/>
      <c r="D1275" s="11"/>
    </row>
    <row r="1276" spans="2:4" x14ac:dyDescent="0.2">
      <c r="B1276" s="5"/>
      <c r="C1276" s="11"/>
      <c r="D1276" s="11"/>
    </row>
    <row r="1277" spans="2:4" x14ac:dyDescent="0.2">
      <c r="B1277" s="5"/>
      <c r="C1277" s="11"/>
      <c r="D1277" s="11"/>
    </row>
    <row r="1278" spans="2:4" x14ac:dyDescent="0.2">
      <c r="B1278" s="5"/>
      <c r="C1278" s="11"/>
      <c r="D1278" s="11"/>
    </row>
    <row r="1279" spans="2:4" x14ac:dyDescent="0.2">
      <c r="B1279" s="5"/>
      <c r="C1279" s="11"/>
      <c r="D1279" s="11"/>
    </row>
    <row r="1280" spans="2:4" x14ac:dyDescent="0.2">
      <c r="B1280" s="5"/>
      <c r="C1280" s="11"/>
      <c r="D1280" s="11"/>
    </row>
    <row r="1281" spans="2:4" x14ac:dyDescent="0.2">
      <c r="B1281" s="5"/>
      <c r="C1281" s="11"/>
      <c r="D1281" s="11"/>
    </row>
    <row r="1282" spans="2:4" x14ac:dyDescent="0.2">
      <c r="B1282" s="5"/>
      <c r="C1282" s="11"/>
      <c r="D1282" s="11"/>
    </row>
    <row r="1283" spans="2:4" x14ac:dyDescent="0.2">
      <c r="B1283" s="5"/>
      <c r="C1283" s="11"/>
      <c r="D1283" s="11"/>
    </row>
    <row r="1284" spans="2:4" x14ac:dyDescent="0.2">
      <c r="B1284" s="5"/>
      <c r="C1284" s="11"/>
      <c r="D1284" s="11"/>
    </row>
    <row r="1285" spans="2:4" x14ac:dyDescent="0.2">
      <c r="B1285" s="5"/>
      <c r="C1285" s="11"/>
      <c r="D1285" s="11"/>
    </row>
    <row r="1286" spans="2:4" x14ac:dyDescent="0.2">
      <c r="B1286" s="5"/>
      <c r="C1286" s="11"/>
      <c r="D1286" s="11"/>
    </row>
    <row r="1287" spans="2:4" x14ac:dyDescent="0.2">
      <c r="B1287" s="5"/>
      <c r="C1287" s="11"/>
      <c r="D1287" s="11"/>
    </row>
    <row r="1288" spans="2:4" x14ac:dyDescent="0.2">
      <c r="B1288" s="5"/>
      <c r="C1288" s="11"/>
      <c r="D1288" s="11"/>
    </row>
    <row r="1289" spans="2:4" x14ac:dyDescent="0.2">
      <c r="B1289" s="5"/>
      <c r="C1289" s="11"/>
      <c r="D1289" s="11"/>
    </row>
    <row r="1290" spans="2:4" x14ac:dyDescent="0.2">
      <c r="B1290" s="5"/>
      <c r="C1290" s="11"/>
      <c r="D1290" s="11"/>
    </row>
    <row r="1291" spans="2:4" x14ac:dyDescent="0.2">
      <c r="B1291" s="5"/>
      <c r="C1291" s="11"/>
      <c r="D1291" s="11"/>
    </row>
    <row r="1292" spans="2:4" x14ac:dyDescent="0.2">
      <c r="B1292" s="5"/>
      <c r="C1292" s="11"/>
      <c r="D1292" s="11"/>
    </row>
    <row r="1293" spans="2:4" x14ac:dyDescent="0.2">
      <c r="B1293" s="5"/>
      <c r="C1293" s="11"/>
      <c r="D1293" s="11"/>
    </row>
    <row r="1294" spans="2:4" x14ac:dyDescent="0.2">
      <c r="B1294" s="5"/>
      <c r="C1294" s="11"/>
      <c r="D1294" s="11"/>
    </row>
    <row r="1295" spans="2:4" x14ac:dyDescent="0.2">
      <c r="B1295" s="5"/>
      <c r="C1295" s="11"/>
      <c r="D1295" s="11"/>
    </row>
    <row r="1296" spans="2:4" x14ac:dyDescent="0.2">
      <c r="B1296" s="5"/>
      <c r="C1296" s="11"/>
      <c r="D1296" s="11"/>
    </row>
    <row r="1297" spans="2:4" x14ac:dyDescent="0.2">
      <c r="B1297" s="5"/>
      <c r="C1297" s="11"/>
      <c r="D1297" s="11"/>
    </row>
    <row r="1298" spans="2:4" x14ac:dyDescent="0.2">
      <c r="B1298" s="5"/>
      <c r="C1298" s="11"/>
      <c r="D1298" s="11"/>
    </row>
    <row r="1299" spans="2:4" x14ac:dyDescent="0.2">
      <c r="B1299" s="5"/>
      <c r="C1299" s="11"/>
      <c r="D1299" s="11"/>
    </row>
    <row r="1300" spans="2:4" x14ac:dyDescent="0.2">
      <c r="B1300" s="5"/>
      <c r="C1300" s="11"/>
      <c r="D1300" s="11"/>
    </row>
    <row r="1301" spans="2:4" x14ac:dyDescent="0.2">
      <c r="B1301" s="5"/>
      <c r="C1301" s="11"/>
      <c r="D1301" s="11"/>
    </row>
    <row r="1302" spans="2:4" x14ac:dyDescent="0.2">
      <c r="B1302" s="5"/>
      <c r="C1302" s="11"/>
      <c r="D1302" s="11"/>
    </row>
    <row r="1303" spans="2:4" x14ac:dyDescent="0.2">
      <c r="B1303" s="5"/>
      <c r="C1303" s="11"/>
      <c r="D1303" s="11"/>
    </row>
    <row r="1304" spans="2:4" x14ac:dyDescent="0.2">
      <c r="B1304" s="5"/>
      <c r="C1304" s="11"/>
      <c r="D1304" s="11"/>
    </row>
    <row r="1305" spans="2:4" x14ac:dyDescent="0.2">
      <c r="B1305" s="5"/>
      <c r="C1305" s="11"/>
      <c r="D1305" s="11"/>
    </row>
    <row r="1306" spans="2:4" x14ac:dyDescent="0.2">
      <c r="B1306" s="5"/>
      <c r="C1306" s="11"/>
      <c r="D1306" s="11"/>
    </row>
    <row r="1307" spans="2:4" x14ac:dyDescent="0.2">
      <c r="B1307" s="5"/>
      <c r="C1307" s="11"/>
      <c r="D1307" s="11"/>
    </row>
    <row r="1308" spans="2:4" x14ac:dyDescent="0.2">
      <c r="B1308" s="5"/>
      <c r="C1308" s="11"/>
      <c r="D1308" s="11"/>
    </row>
    <row r="1309" spans="2:4" x14ac:dyDescent="0.2">
      <c r="B1309" s="5"/>
      <c r="C1309" s="11"/>
      <c r="D1309" s="11"/>
    </row>
    <row r="1310" spans="2:4" x14ac:dyDescent="0.2">
      <c r="B1310" s="5"/>
      <c r="C1310" s="11"/>
      <c r="D1310" s="11"/>
    </row>
    <row r="1311" spans="2:4" x14ac:dyDescent="0.2">
      <c r="B1311" s="5"/>
      <c r="C1311" s="11"/>
      <c r="D1311" s="11"/>
    </row>
    <row r="1312" spans="2:4" x14ac:dyDescent="0.2">
      <c r="B1312" s="5"/>
      <c r="C1312" s="11"/>
      <c r="D1312" s="11"/>
    </row>
    <row r="1313" spans="2:4" x14ac:dyDescent="0.2">
      <c r="B1313" s="5"/>
      <c r="C1313" s="11"/>
      <c r="D1313" s="11"/>
    </row>
    <row r="1314" spans="2:4" x14ac:dyDescent="0.2">
      <c r="B1314" s="5"/>
      <c r="C1314" s="11"/>
      <c r="D1314" s="11"/>
    </row>
    <row r="1315" spans="2:4" x14ac:dyDescent="0.2">
      <c r="B1315" s="5"/>
      <c r="C1315" s="11"/>
      <c r="D1315" s="11"/>
    </row>
    <row r="1316" spans="2:4" x14ac:dyDescent="0.2">
      <c r="B1316" s="5"/>
      <c r="C1316" s="11"/>
      <c r="D1316" s="11"/>
    </row>
    <row r="1317" spans="2:4" x14ac:dyDescent="0.2">
      <c r="B1317" s="5"/>
      <c r="C1317" s="11"/>
      <c r="D1317" s="11"/>
    </row>
    <row r="1318" spans="2:4" x14ac:dyDescent="0.2">
      <c r="B1318" s="5"/>
      <c r="C1318" s="11"/>
      <c r="D1318" s="11"/>
    </row>
    <row r="1319" spans="2:4" x14ac:dyDescent="0.2">
      <c r="B1319" s="5"/>
      <c r="C1319" s="11"/>
      <c r="D1319" s="11"/>
    </row>
    <row r="1320" spans="2:4" x14ac:dyDescent="0.2">
      <c r="B1320" s="5"/>
      <c r="C1320" s="11"/>
      <c r="D1320" s="11"/>
    </row>
    <row r="1321" spans="2:4" x14ac:dyDescent="0.2">
      <c r="B1321" s="5"/>
      <c r="C1321" s="11"/>
      <c r="D1321" s="11"/>
    </row>
    <row r="1322" spans="2:4" x14ac:dyDescent="0.2">
      <c r="B1322" s="5"/>
      <c r="C1322" s="11"/>
      <c r="D1322" s="11"/>
    </row>
    <row r="1323" spans="2:4" x14ac:dyDescent="0.2">
      <c r="B1323" s="5"/>
      <c r="C1323" s="11"/>
      <c r="D1323" s="11"/>
    </row>
    <row r="1324" spans="2:4" x14ac:dyDescent="0.2">
      <c r="B1324" s="5"/>
      <c r="C1324" s="11"/>
      <c r="D1324" s="11"/>
    </row>
    <row r="1325" spans="2:4" x14ac:dyDescent="0.2">
      <c r="C1325" s="11"/>
      <c r="D1325" s="11"/>
    </row>
    <row r="1326" spans="2:4" x14ac:dyDescent="0.2">
      <c r="C1326" s="11"/>
      <c r="D1326" s="11"/>
    </row>
    <row r="1327" spans="2:4" x14ac:dyDescent="0.2">
      <c r="C1327" s="11"/>
      <c r="D1327" s="11"/>
    </row>
    <row r="1328" spans="2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7"/>
  <sheetViews>
    <sheetView workbookViewId="0">
      <selection activeCell="C12" sqref="C12"/>
    </sheetView>
  </sheetViews>
  <sheetFormatPr defaultRowHeight="12.75" x14ac:dyDescent="0.2"/>
  <sheetData>
    <row r="1" spans="1:22" ht="18" x14ac:dyDescent="0.2">
      <c r="A1" s="36" t="s">
        <v>58</v>
      </c>
      <c r="B1" s="37"/>
      <c r="C1" s="37"/>
      <c r="D1" s="38" t="s">
        <v>59</v>
      </c>
      <c r="E1" s="37"/>
      <c r="F1" s="37"/>
      <c r="G1" s="37"/>
      <c r="H1" s="37"/>
      <c r="K1" s="39" t="s">
        <v>60</v>
      </c>
      <c r="L1" s="37" t="s">
        <v>61</v>
      </c>
      <c r="M1" s="37">
        <f ca="1">F18*H18-G18*G18</f>
        <v>85.135043700508504</v>
      </c>
      <c r="N1" s="37"/>
      <c r="O1" s="37"/>
      <c r="P1" s="37"/>
      <c r="Q1" s="37"/>
      <c r="R1" s="37">
        <v>1</v>
      </c>
      <c r="S1" s="37" t="s">
        <v>62</v>
      </c>
      <c r="T1" s="37"/>
      <c r="U1" t="s">
        <v>10</v>
      </c>
      <c r="V1" t="s">
        <v>136</v>
      </c>
    </row>
    <row r="2" spans="1:22" x14ac:dyDescent="0.2">
      <c r="A2" s="37"/>
      <c r="B2" s="37"/>
      <c r="C2" s="37"/>
      <c r="D2" s="37"/>
      <c r="E2" s="37"/>
      <c r="F2" s="37"/>
      <c r="G2" s="37"/>
      <c r="H2" s="37"/>
      <c r="K2" s="39" t="s">
        <v>63</v>
      </c>
      <c r="L2" s="37" t="s">
        <v>64</v>
      </c>
      <c r="M2" s="37">
        <f ca="1">+D18*H18-F18*G18</f>
        <v>92.197841610015985</v>
      </c>
      <c r="N2" s="37"/>
      <c r="O2" s="37"/>
      <c r="P2" s="37"/>
      <c r="Q2" s="37"/>
      <c r="R2" s="37">
        <v>2</v>
      </c>
      <c r="S2" s="37" t="s">
        <v>32</v>
      </c>
      <c r="T2" s="37"/>
      <c r="U2">
        <v>0</v>
      </c>
      <c r="V2">
        <f ca="1">+E$4+E$5*U2+E$6*U2^2</f>
        <v>0.67671455054109453</v>
      </c>
    </row>
    <row r="3" spans="1:22" ht="13.5" thickBot="1" x14ac:dyDescent="0.25">
      <c r="A3" s="37" t="s">
        <v>65</v>
      </c>
      <c r="B3" s="37" t="s">
        <v>66</v>
      </c>
      <c r="C3" s="37"/>
      <c r="D3" s="37"/>
      <c r="E3" s="40" t="s">
        <v>67</v>
      </c>
      <c r="F3" s="40" t="s">
        <v>68</v>
      </c>
      <c r="G3" s="40" t="s">
        <v>69</v>
      </c>
      <c r="H3" s="40" t="s">
        <v>70</v>
      </c>
      <c r="K3" s="39" t="s">
        <v>71</v>
      </c>
      <c r="L3" s="37" t="s">
        <v>72</v>
      </c>
      <c r="M3" s="37">
        <f ca="1">+D18*G18-F18*F18</f>
        <v>24.401052225868625</v>
      </c>
      <c r="N3" s="37"/>
      <c r="O3" s="37"/>
      <c r="P3" s="37"/>
      <c r="Q3" s="37"/>
      <c r="R3" s="37">
        <v>3</v>
      </c>
      <c r="S3" s="37" t="s">
        <v>73</v>
      </c>
      <c r="T3" s="37"/>
      <c r="U3">
        <v>0.1</v>
      </c>
      <c r="V3">
        <f t="shared" ref="V3:V25" ca="1" si="0">+E$4+E$5*U3+E$6*U3^2</f>
        <v>0.65000957636253109</v>
      </c>
    </row>
    <row r="4" spans="1:22" x14ac:dyDescent="0.2">
      <c r="A4" s="37" t="s">
        <v>74</v>
      </c>
      <c r="B4" s="37" t="s">
        <v>75</v>
      </c>
      <c r="C4" s="37"/>
      <c r="D4" s="41" t="s">
        <v>76</v>
      </c>
      <c r="E4" s="42">
        <f ca="1">(E18*M1-I18*M2+J18*M3)/M7</f>
        <v>0.67671455054109453</v>
      </c>
      <c r="F4" s="43">
        <f ca="1">+E7/M7*M18</f>
        <v>0.206758700562194</v>
      </c>
      <c r="G4" s="44">
        <f>+B18</f>
        <v>1</v>
      </c>
      <c r="H4" s="45">
        <f ca="1">ABS(F4/E4)</f>
        <v>0.30553310904408915</v>
      </c>
      <c r="K4" s="39" t="s">
        <v>77</v>
      </c>
      <c r="L4" s="37" t="s">
        <v>78</v>
      </c>
      <c r="M4" s="37">
        <f ca="1">+D17*H18-F18*F18</f>
        <v>99.996123838745234</v>
      </c>
      <c r="N4" s="37"/>
      <c r="O4" s="37"/>
      <c r="P4" s="37"/>
      <c r="Q4" s="37"/>
      <c r="R4" s="37">
        <v>4</v>
      </c>
      <c r="S4" s="37" t="s">
        <v>79</v>
      </c>
      <c r="T4" s="37"/>
      <c r="U4">
        <v>0.2</v>
      </c>
      <c r="V4">
        <f t="shared" ca="1" si="0"/>
        <v>0.61923137440436149</v>
      </c>
    </row>
    <row r="5" spans="1:22" x14ac:dyDescent="0.2">
      <c r="A5" s="37" t="s">
        <v>80</v>
      </c>
      <c r="B5" s="46">
        <v>40323</v>
      </c>
      <c r="C5" s="37"/>
      <c r="D5" s="47" t="s">
        <v>81</v>
      </c>
      <c r="E5" s="48">
        <f ca="1">+(-E18*M2+I18*M4-J18*M5)/M7</f>
        <v>-0.24668360288760136</v>
      </c>
      <c r="F5" s="49">
        <f ca="1">N18*E7/M7</f>
        <v>0.22407901938637648</v>
      </c>
      <c r="G5" s="50">
        <f>+B18/A18</f>
        <v>1E-4</v>
      </c>
      <c r="H5" s="45">
        <f ca="1">ABS(F5/E5)</f>
        <v>0.90836608823358067</v>
      </c>
      <c r="K5" s="39" t="s">
        <v>82</v>
      </c>
      <c r="L5" s="37" t="s">
        <v>83</v>
      </c>
      <c r="M5" s="37">
        <f ca="1">+D17*G18-D18*F18</f>
        <v>26.50359028876403</v>
      </c>
      <c r="N5" s="37"/>
      <c r="O5" s="37"/>
      <c r="P5" s="37"/>
      <c r="Q5" s="37"/>
      <c r="R5" s="37">
        <v>5</v>
      </c>
      <c r="S5" s="37" t="s">
        <v>84</v>
      </c>
      <c r="T5" s="37"/>
      <c r="U5">
        <v>0.3</v>
      </c>
      <c r="V5">
        <f t="shared" ca="1" si="0"/>
        <v>0.58437994466658527</v>
      </c>
    </row>
    <row r="6" spans="1:22" ht="13.5" thickBot="1" x14ac:dyDescent="0.25">
      <c r="A6" s="37"/>
      <c r="B6" s="37"/>
      <c r="D6" s="51" t="s">
        <v>85</v>
      </c>
      <c r="E6" s="52">
        <f ca="1">+(E18*M3-I18*M5+J18*M6)/M7</f>
        <v>-0.20366138898032007</v>
      </c>
      <c r="F6" s="53">
        <f ca="1">O18*E7/M7</f>
        <v>5.9437373248166933E-2</v>
      </c>
      <c r="G6" s="54">
        <f>+B18/A18^2</f>
        <v>1E-8</v>
      </c>
      <c r="H6" s="45">
        <f ca="1">ABS(F6/E6)</f>
        <v>0.2918440925192276</v>
      </c>
      <c r="K6" s="55" t="s">
        <v>86</v>
      </c>
      <c r="L6" s="56" t="s">
        <v>87</v>
      </c>
      <c r="M6" s="56">
        <f ca="1">+D17*F18-D18*D18</f>
        <v>7.0355813900000612</v>
      </c>
      <c r="N6" s="37"/>
      <c r="O6" s="37"/>
      <c r="P6" s="37"/>
      <c r="Q6" s="37"/>
      <c r="R6" s="37">
        <v>6</v>
      </c>
      <c r="S6" s="37" t="s">
        <v>88</v>
      </c>
      <c r="T6" s="37"/>
      <c r="U6">
        <v>0.4</v>
      </c>
      <c r="V6">
        <f t="shared" ca="1" si="0"/>
        <v>0.54545528714920277</v>
      </c>
    </row>
    <row r="7" spans="1:22" x14ac:dyDescent="0.2">
      <c r="B7" s="37"/>
      <c r="C7" s="37"/>
      <c r="D7" s="57" t="s">
        <v>89</v>
      </c>
      <c r="E7" s="58">
        <f ca="1">SQRT(L18/(D17-3))</f>
        <v>7.4000786820096302E-3</v>
      </c>
      <c r="F7" s="37"/>
      <c r="G7" s="59">
        <f>+B22</f>
        <v>-3.7737999999080785E-2</v>
      </c>
      <c r="H7" s="37"/>
      <c r="K7" s="39" t="s">
        <v>90</v>
      </c>
      <c r="L7" s="60" t="s">
        <v>91</v>
      </c>
      <c r="M7" s="37">
        <f ca="1">+D17*M1-D18*M2+F18*M3</f>
        <v>0.10905697573286943</v>
      </c>
      <c r="N7" s="37"/>
      <c r="O7" s="37"/>
      <c r="P7" s="37"/>
      <c r="Q7" s="37"/>
      <c r="R7" s="37">
        <v>7</v>
      </c>
      <c r="S7" s="37" t="s">
        <v>92</v>
      </c>
      <c r="T7" s="37"/>
      <c r="U7">
        <v>0.5</v>
      </c>
      <c r="V7">
        <f t="shared" ca="1" si="0"/>
        <v>0.50245740185221377</v>
      </c>
    </row>
    <row r="8" spans="1:22" x14ac:dyDescent="0.2">
      <c r="B8" s="37"/>
      <c r="C8" s="37"/>
      <c r="D8" s="57" t="s">
        <v>93</v>
      </c>
      <c r="E8" s="37"/>
      <c r="F8" s="61">
        <f ca="1">CORREL(INDIRECT(E12):INDIRECT(E13),INDIRECT(K12):INDIRECT(K13))</f>
        <v>0.99973533355629873</v>
      </c>
      <c r="G8" s="58"/>
      <c r="H8" s="37"/>
      <c r="I8" s="59"/>
      <c r="J8" s="37"/>
      <c r="K8" s="37"/>
      <c r="L8" s="60"/>
      <c r="M8" s="37"/>
      <c r="N8" s="37"/>
      <c r="O8" s="37"/>
      <c r="P8" s="37"/>
      <c r="Q8" s="37"/>
      <c r="R8" s="37">
        <v>8</v>
      </c>
      <c r="S8" s="37" t="s">
        <v>94</v>
      </c>
      <c r="T8" s="37"/>
      <c r="U8">
        <v>0.6</v>
      </c>
      <c r="V8">
        <f t="shared" ca="1" si="0"/>
        <v>0.45538628877561843</v>
      </c>
    </row>
    <row r="9" spans="1:22" x14ac:dyDescent="0.2">
      <c r="A9" s="37"/>
      <c r="B9" s="37"/>
      <c r="C9" s="37"/>
      <c r="D9" s="37"/>
      <c r="E9" s="62">
        <f ca="1">E6*G6</f>
        <v>-2.0366138898032007E-9</v>
      </c>
      <c r="F9" s="63">
        <f ca="1">H6</f>
        <v>0.2918440925192276</v>
      </c>
      <c r="G9" s="64">
        <f ca="1">F8</f>
        <v>0.99973533355629873</v>
      </c>
      <c r="I9" s="59"/>
      <c r="J9" s="37"/>
      <c r="K9" s="37"/>
      <c r="L9" s="60"/>
      <c r="M9" s="37"/>
      <c r="N9" s="37"/>
      <c r="O9" s="37"/>
      <c r="P9" s="37"/>
      <c r="Q9" s="37"/>
      <c r="R9" s="37">
        <v>9</v>
      </c>
      <c r="S9" s="37" t="s">
        <v>52</v>
      </c>
      <c r="T9" s="37"/>
      <c r="U9">
        <v>0.7</v>
      </c>
      <c r="V9">
        <f t="shared" ca="1" si="0"/>
        <v>0.40424194791941676</v>
      </c>
    </row>
    <row r="10" spans="1:22" x14ac:dyDescent="0.2">
      <c r="A10" s="65"/>
      <c r="B10" s="65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v>10</v>
      </c>
      <c r="S10" s="37" t="s">
        <v>40</v>
      </c>
      <c r="T10" s="37"/>
      <c r="U10">
        <v>0.8</v>
      </c>
      <c r="V10">
        <f t="shared" ca="1" si="0"/>
        <v>0.34902437928360852</v>
      </c>
    </row>
    <row r="11" spans="1:22" x14ac:dyDescent="0.2">
      <c r="A11" s="65"/>
      <c r="B11" s="65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>
        <v>11</v>
      </c>
      <c r="S11" s="37" t="s">
        <v>95</v>
      </c>
      <c r="T11" s="37"/>
      <c r="U11">
        <v>0.9</v>
      </c>
      <c r="V11">
        <f t="shared" ca="1" si="0"/>
        <v>0.28973358286819406</v>
      </c>
    </row>
    <row r="12" spans="1:22" x14ac:dyDescent="0.2">
      <c r="A12" s="66">
        <v>21</v>
      </c>
      <c r="B12" s="37" t="s">
        <v>96</v>
      </c>
      <c r="C12" s="67">
        <v>25</v>
      </c>
      <c r="D12" s="5" t="str">
        <f>D$15&amp;$C12</f>
        <v>D25</v>
      </c>
      <c r="E12" s="5" t="str">
        <f t="shared" ref="E12:O12" si="1">E15&amp;$C12</f>
        <v>E25</v>
      </c>
      <c r="F12" s="5" t="str">
        <f t="shared" si="1"/>
        <v>F25</v>
      </c>
      <c r="G12" s="5" t="str">
        <f t="shared" si="1"/>
        <v>G25</v>
      </c>
      <c r="H12" s="5" t="str">
        <f t="shared" si="1"/>
        <v>H25</v>
      </c>
      <c r="I12" s="5" t="str">
        <f t="shared" si="1"/>
        <v>I25</v>
      </c>
      <c r="J12" s="5" t="str">
        <f t="shared" si="1"/>
        <v>J25</v>
      </c>
      <c r="K12" s="5" t="str">
        <f t="shared" si="1"/>
        <v>K25</v>
      </c>
      <c r="L12" s="5" t="str">
        <f t="shared" si="1"/>
        <v>L25</v>
      </c>
      <c r="M12" s="5" t="str">
        <f t="shared" si="1"/>
        <v>M25</v>
      </c>
      <c r="N12" s="5" t="str">
        <f t="shared" si="1"/>
        <v>N25</v>
      </c>
      <c r="O12" s="5" t="str">
        <f t="shared" si="1"/>
        <v>O25</v>
      </c>
      <c r="P12" s="37"/>
      <c r="Q12" s="37"/>
      <c r="R12" s="37">
        <v>12</v>
      </c>
      <c r="S12" s="37" t="s">
        <v>97</v>
      </c>
      <c r="T12" s="37"/>
      <c r="U12">
        <v>1</v>
      </c>
      <c r="V12">
        <f t="shared" ca="1" si="0"/>
        <v>0.22636955867317307</v>
      </c>
    </row>
    <row r="13" spans="1:22" x14ac:dyDescent="0.2">
      <c r="A13" s="66">
        <f>20+COUNT(A21:A1449)</f>
        <v>34</v>
      </c>
      <c r="B13" s="37" t="s">
        <v>98</v>
      </c>
      <c r="C13" s="67">
        <v>34</v>
      </c>
      <c r="D13" s="5" t="str">
        <f>D$15&amp;$C13</f>
        <v>D34</v>
      </c>
      <c r="E13" s="5" t="str">
        <f t="shared" ref="E13:O13" si="2">E$15&amp;$C13</f>
        <v>E34</v>
      </c>
      <c r="F13" s="5" t="str">
        <f t="shared" si="2"/>
        <v>F34</v>
      </c>
      <c r="G13" s="5" t="str">
        <f t="shared" si="2"/>
        <v>G34</v>
      </c>
      <c r="H13" s="5" t="str">
        <f t="shared" si="2"/>
        <v>H34</v>
      </c>
      <c r="I13" s="5" t="str">
        <f t="shared" si="2"/>
        <v>I34</v>
      </c>
      <c r="J13" s="5" t="str">
        <f t="shared" si="2"/>
        <v>J34</v>
      </c>
      <c r="K13" s="5" t="str">
        <f t="shared" si="2"/>
        <v>K34</v>
      </c>
      <c r="L13" s="5" t="str">
        <f t="shared" si="2"/>
        <v>L34</v>
      </c>
      <c r="M13" s="5" t="str">
        <f t="shared" si="2"/>
        <v>M34</v>
      </c>
      <c r="N13" s="5" t="str">
        <f t="shared" si="2"/>
        <v>N34</v>
      </c>
      <c r="O13" s="5" t="str">
        <f t="shared" si="2"/>
        <v>O34</v>
      </c>
      <c r="P13" s="37"/>
      <c r="Q13" s="37"/>
      <c r="R13" s="37">
        <v>13</v>
      </c>
      <c r="S13" s="37" t="s">
        <v>99</v>
      </c>
      <c r="T13" s="37"/>
      <c r="U13">
        <v>1.1000000000000001</v>
      </c>
      <c r="V13">
        <f t="shared" ca="1" si="0"/>
        <v>0.15893230669854569</v>
      </c>
    </row>
    <row r="14" spans="1:22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60"/>
      <c r="N14" s="37"/>
      <c r="O14" s="37"/>
      <c r="P14" s="37"/>
      <c r="Q14" s="37"/>
      <c r="R14" s="37">
        <v>14</v>
      </c>
      <c r="S14" s="37" t="s">
        <v>100</v>
      </c>
      <c r="T14" s="37"/>
      <c r="U14">
        <v>1.2</v>
      </c>
      <c r="V14">
        <f t="shared" ca="1" si="0"/>
        <v>8.7421826944311998E-2</v>
      </c>
    </row>
    <row r="15" spans="1:22" x14ac:dyDescent="0.2">
      <c r="A15" s="5"/>
      <c r="B15" s="37"/>
      <c r="C15" s="37"/>
      <c r="D15" s="5" t="str">
        <f t="shared" ref="D15:O15" si="3">VLOOKUP(D16,$R1:$S26,2,FALSE)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37"/>
      <c r="Q15" s="37"/>
      <c r="R15" s="37">
        <v>15</v>
      </c>
      <c r="S15" s="37" t="s">
        <v>101</v>
      </c>
      <c r="T15" s="37"/>
      <c r="U15">
        <v>1.3</v>
      </c>
      <c r="V15">
        <f t="shared" ca="1" si="0"/>
        <v>1.1838119410471803E-2</v>
      </c>
    </row>
    <row r="16" spans="1:22" x14ac:dyDescent="0.2">
      <c r="A16" s="5"/>
      <c r="B16" s="65"/>
      <c r="C16" s="37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37"/>
      <c r="Q16" s="37"/>
      <c r="R16" s="37">
        <v>16</v>
      </c>
      <c r="S16" s="37" t="s">
        <v>102</v>
      </c>
      <c r="T16" s="37"/>
      <c r="U16">
        <v>1.4</v>
      </c>
      <c r="V16">
        <f t="shared" ca="1" si="0"/>
        <v>-6.7818815902974672E-2</v>
      </c>
    </row>
    <row r="17" spans="1:22" x14ac:dyDescent="0.2">
      <c r="A17" s="38" t="s">
        <v>103</v>
      </c>
      <c r="B17" s="37"/>
      <c r="C17" s="37" t="s">
        <v>104</v>
      </c>
      <c r="D17" s="37">
        <f>C13-C12+1</f>
        <v>10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>
        <v>17</v>
      </c>
      <c r="S17" s="37" t="s">
        <v>105</v>
      </c>
      <c r="T17" s="37"/>
      <c r="U17">
        <v>1.5</v>
      </c>
      <c r="V17">
        <f t="shared" ca="1" si="0"/>
        <v>-0.15154897899602765</v>
      </c>
    </row>
    <row r="18" spans="1:22" x14ac:dyDescent="0.2">
      <c r="A18" s="68">
        <v>10000</v>
      </c>
      <c r="B18" s="68">
        <v>1</v>
      </c>
      <c r="C18" s="37" t="s">
        <v>106</v>
      </c>
      <c r="D18" s="37">
        <f ca="1">SUM(INDIRECT(D12):INDIRECT(D13))</f>
        <v>17.879899999999999</v>
      </c>
      <c r="E18" s="37">
        <f ca="1">SUM(INDIRECT(E12):INDIRECT(E13))</f>
        <v>-4.2976879999914672</v>
      </c>
      <c r="F18" s="37">
        <f ca="1">SUM(INDIRECT(F12):INDIRECT(F13))</f>
        <v>32.672640540000003</v>
      </c>
      <c r="G18" s="37">
        <f ca="1">SUM(INDIRECT(G12):INDIRECT(G13))</f>
        <v>61.068713587991006</v>
      </c>
      <c r="H18" s="37">
        <f ca="1">SUM(INDIRECT(H12):INDIRECT(H13))</f>
        <v>116.7497563694797</v>
      </c>
      <c r="I18" s="37">
        <f ca="1">SUM(INDIRECT(I12):INDIRECT(I13))</f>
        <v>-8.3975552247818168</v>
      </c>
      <c r="J18" s="37">
        <f ca="1">SUM(INDIRECT(J12):INDIRECT(J13))</f>
        <v>-16.732016579195747</v>
      </c>
      <c r="K18" s="37"/>
      <c r="L18" s="37">
        <f ca="1">SUM(INDIRECT(L12):INDIRECT(L13))</f>
        <v>3.8332815149953373E-4</v>
      </c>
      <c r="M18" s="37">
        <f ca="1">SQRT(SUM(INDIRECT(M12):INDIRECT(M13)))</f>
        <v>3.0470593028407293</v>
      </c>
      <c r="N18" s="37">
        <f ca="1">SQRT(SUM(INDIRECT(N12):INDIRECT(N13)))</f>
        <v>3.3023135603780918</v>
      </c>
      <c r="O18" s="37">
        <f ca="1">SQRT(SUM(INDIRECT(O12):INDIRECT(O13)))</f>
        <v>0.87594476362925899</v>
      </c>
      <c r="P18" s="37"/>
      <c r="Q18" s="37"/>
      <c r="R18" s="37">
        <v>18</v>
      </c>
      <c r="S18" s="37" t="s">
        <v>107</v>
      </c>
      <c r="T18" s="37"/>
      <c r="U18">
        <v>1.6</v>
      </c>
      <c r="V18">
        <f t="shared" ca="1" si="0"/>
        <v>-0.23935236986868719</v>
      </c>
    </row>
    <row r="19" spans="1:22" x14ac:dyDescent="0.2">
      <c r="A19" s="69" t="s">
        <v>108</v>
      </c>
      <c r="B19" s="37"/>
      <c r="C19" s="37"/>
      <c r="D19" s="70" t="s">
        <v>109</v>
      </c>
      <c r="E19" s="70" t="s">
        <v>110</v>
      </c>
      <c r="F19" s="70" t="s">
        <v>111</v>
      </c>
      <c r="G19" s="70" t="s">
        <v>112</v>
      </c>
      <c r="H19" s="70" t="s">
        <v>113</v>
      </c>
      <c r="I19" s="70" t="s">
        <v>114</v>
      </c>
      <c r="J19" s="70" t="s">
        <v>115</v>
      </c>
      <c r="K19" s="71"/>
      <c r="L19" s="71"/>
      <c r="M19" s="71"/>
      <c r="N19" s="71"/>
      <c r="O19" s="71"/>
      <c r="P19" s="37"/>
      <c r="Q19" s="37"/>
      <c r="R19" s="37">
        <v>19</v>
      </c>
      <c r="S19" s="37" t="s">
        <v>116</v>
      </c>
      <c r="T19" s="37"/>
      <c r="U19">
        <v>1.7</v>
      </c>
      <c r="V19">
        <f t="shared" ca="1" si="0"/>
        <v>-0.33122898852095267</v>
      </c>
    </row>
    <row r="20" spans="1:22" ht="15" thickBot="1" x14ac:dyDescent="0.25">
      <c r="A20" s="8" t="s">
        <v>117</v>
      </c>
      <c r="B20" s="8" t="s">
        <v>118</v>
      </c>
      <c r="C20" s="37"/>
      <c r="D20" s="8" t="s">
        <v>117</v>
      </c>
      <c r="E20" s="8" t="s">
        <v>118</v>
      </c>
      <c r="F20" s="8" t="s">
        <v>119</v>
      </c>
      <c r="G20" s="8" t="s">
        <v>120</v>
      </c>
      <c r="H20" s="8" t="s">
        <v>121</v>
      </c>
      <c r="I20" s="72" t="s">
        <v>122</v>
      </c>
      <c r="J20" s="8" t="s">
        <v>123</v>
      </c>
      <c r="K20" s="73" t="s">
        <v>124</v>
      </c>
      <c r="L20" s="72" t="s">
        <v>125</v>
      </c>
      <c r="M20" s="72" t="s">
        <v>126</v>
      </c>
      <c r="N20" s="72" t="s">
        <v>127</v>
      </c>
      <c r="O20" s="72" t="s">
        <v>128</v>
      </c>
      <c r="P20" s="74" t="s">
        <v>129</v>
      </c>
      <c r="Q20" s="37"/>
      <c r="R20" s="37">
        <v>20</v>
      </c>
      <c r="S20" s="37" t="s">
        <v>130</v>
      </c>
      <c r="T20" s="37"/>
      <c r="U20">
        <v>1.8</v>
      </c>
      <c r="V20">
        <f t="shared" ca="1" si="0"/>
        <v>-0.42717883495282499</v>
      </c>
    </row>
    <row r="21" spans="1:22" x14ac:dyDescent="0.2">
      <c r="A21" s="75">
        <v>0.5</v>
      </c>
      <c r="B21" s="75">
        <v>-0.42500599999766564</v>
      </c>
      <c r="C21" s="37"/>
      <c r="D21" s="76">
        <f t="shared" ref="D21:E52" si="4">A21/A$18</f>
        <v>5.0000000000000002E-5</v>
      </c>
      <c r="E21" s="76">
        <f t="shared" si="4"/>
        <v>-0.42500599999766564</v>
      </c>
      <c r="F21" s="77">
        <f>D21*D21</f>
        <v>2.5000000000000001E-9</v>
      </c>
      <c r="G21" s="77">
        <f>D21*F21</f>
        <v>1.25E-13</v>
      </c>
      <c r="H21" s="77">
        <f>F21*F21</f>
        <v>6.2500000000000006E-18</v>
      </c>
      <c r="I21" s="77">
        <f>E21*D21</f>
        <v>-2.1250299999883284E-5</v>
      </c>
      <c r="J21" s="77">
        <f>I21*D21</f>
        <v>-1.0625149999941643E-9</v>
      </c>
      <c r="K21" s="77">
        <f t="shared" ref="K21:K84" ca="1" si="5">+E$4+E$5*D21+E$6*D21^2</f>
        <v>0.67670221585179668</v>
      </c>
      <c r="L21" s="77">
        <f ca="1">+(K21-E21)^2</f>
        <v>1.2137609928702051</v>
      </c>
      <c r="M21" s="77">
        <f t="shared" ref="M21:M84" ca="1" si="6">(M$1-M$2*D21+M$3*F21)^2</f>
        <v>7247.1907707975042</v>
      </c>
      <c r="N21" s="77">
        <f t="shared" ref="N21:N84" ca="1" si="7">(-M$2+M$4*D21-M$5*F21)^2</f>
        <v>8499.5200920821353</v>
      </c>
      <c r="O21" s="77">
        <f t="shared" ref="O21:O84" ca="1" si="8">+(M$3-D21*M$5+F21*M$6)^2</f>
        <v>595.34668079491928</v>
      </c>
      <c r="P21" s="37">
        <f ca="1">+E21-K21</f>
        <v>-1.1017082158494622</v>
      </c>
      <c r="Q21" s="37"/>
      <c r="R21" s="37">
        <v>21</v>
      </c>
      <c r="S21" s="37" t="s">
        <v>131</v>
      </c>
      <c r="T21" s="37"/>
      <c r="U21">
        <v>1.9</v>
      </c>
      <c r="V21">
        <f t="shared" ca="1" si="0"/>
        <v>-0.52720190916430343</v>
      </c>
    </row>
    <row r="22" spans="1:22" x14ac:dyDescent="0.2">
      <c r="A22" s="75">
        <v>8061.5</v>
      </c>
      <c r="B22" s="75">
        <v>-3.7737999999080785E-2</v>
      </c>
      <c r="C22" s="37"/>
      <c r="D22" s="76">
        <f t="shared" si="4"/>
        <v>0.80615000000000003</v>
      </c>
      <c r="E22" s="76">
        <f t="shared" si="4"/>
        <v>-3.7737999999080785E-2</v>
      </c>
      <c r="F22" s="77">
        <f t="shared" ref="F22:F85" si="9">D22*D22</f>
        <v>0.64987782250000004</v>
      </c>
      <c r="G22" s="77">
        <f t="shared" ref="G22:G85" si="10">D22*F22</f>
        <v>0.52389900660837507</v>
      </c>
      <c r="H22" s="77">
        <f t="shared" ref="H22:H85" si="11">F22*F22</f>
        <v>0.42234118417734157</v>
      </c>
      <c r="I22" s="77">
        <f t="shared" ref="I22:I85" si="12">E22*D22</f>
        <v>-3.0422488699258975E-2</v>
      </c>
      <c r="J22" s="77">
        <f t="shared" ref="J22:J85" si="13">I22*D22</f>
        <v>-2.4525089264907624E-2</v>
      </c>
      <c r="K22" s="77">
        <f t="shared" ca="1" si="5"/>
        <v>0.34549554407539873</v>
      </c>
      <c r="L22" s="77">
        <f t="shared" ref="L22:L85" ca="1" si="14">+(K22-E22)^2</f>
        <v>0.14686794930388603</v>
      </c>
      <c r="M22" s="77">
        <f t="shared" ca="1" si="6"/>
        <v>711.15322945121443</v>
      </c>
      <c r="N22" s="77">
        <f t="shared" ca="1" si="7"/>
        <v>830.01966799013258</v>
      </c>
      <c r="O22" s="77">
        <f t="shared" ca="1" si="8"/>
        <v>57.873314191514943</v>
      </c>
      <c r="P22" s="37">
        <f t="shared" ref="P22:P85" ca="1" si="15">+E22-K22</f>
        <v>-0.38323354407447952</v>
      </c>
      <c r="Q22" s="37"/>
      <c r="R22" s="37">
        <v>22</v>
      </c>
      <c r="S22" s="37" t="s">
        <v>132</v>
      </c>
      <c r="T22" s="37"/>
      <c r="U22">
        <v>2</v>
      </c>
      <c r="V22">
        <f t="shared" ca="1" si="0"/>
        <v>-0.63129821115538842</v>
      </c>
    </row>
    <row r="23" spans="1:22" x14ac:dyDescent="0.2">
      <c r="A23" s="75">
        <v>9906</v>
      </c>
      <c r="B23" s="75">
        <v>-5.3871999996772502E-2</v>
      </c>
      <c r="C23" s="37"/>
      <c r="D23" s="76">
        <f t="shared" si="4"/>
        <v>0.99060000000000004</v>
      </c>
      <c r="E23" s="76">
        <f t="shared" si="4"/>
        <v>-5.3871999996772502E-2</v>
      </c>
      <c r="F23" s="77">
        <f t="shared" si="9"/>
        <v>0.98128836000000008</v>
      </c>
      <c r="G23" s="77">
        <f t="shared" si="10"/>
        <v>0.97206424941600011</v>
      </c>
      <c r="H23" s="77">
        <f t="shared" si="11"/>
        <v>0.96292684547148977</v>
      </c>
      <c r="I23" s="77">
        <f t="shared" si="12"/>
        <v>-5.3365603196802842E-2</v>
      </c>
      <c r="J23" s="77">
        <f t="shared" si="13"/>
        <v>-5.2863966526752897E-2</v>
      </c>
      <c r="K23" s="77">
        <f t="shared" ca="1" si="5"/>
        <v>0.23249922313281626</v>
      </c>
      <c r="L23" s="77">
        <f t="shared" ca="1" si="14"/>
        <v>8.2008477436736699E-2</v>
      </c>
      <c r="M23" s="77">
        <f t="shared" ca="1" si="6"/>
        <v>315.00322924096179</v>
      </c>
      <c r="N23" s="77">
        <f t="shared" ca="1" si="7"/>
        <v>366.69745161218435</v>
      </c>
      <c r="O23" s="77">
        <f t="shared" ca="1" si="8"/>
        <v>25.507851358250715</v>
      </c>
      <c r="P23" s="37">
        <f t="shared" ca="1" si="15"/>
        <v>-0.28637122312958874</v>
      </c>
      <c r="Q23" s="37"/>
      <c r="R23" s="37">
        <v>23</v>
      </c>
      <c r="S23" s="37" t="s">
        <v>133</v>
      </c>
      <c r="T23" s="37"/>
      <c r="U23">
        <v>2.1</v>
      </c>
      <c r="V23">
        <f t="shared" ca="1" si="0"/>
        <v>-0.73946774092607992</v>
      </c>
    </row>
    <row r="24" spans="1:22" x14ac:dyDescent="0.2">
      <c r="A24" s="75">
        <v>10869.5</v>
      </c>
      <c r="B24" s="75">
        <v>-7.0434000001114327E-2</v>
      </c>
      <c r="C24" s="37"/>
      <c r="D24" s="76">
        <f t="shared" si="4"/>
        <v>1.0869500000000001</v>
      </c>
      <c r="E24" s="76">
        <f t="shared" si="4"/>
        <v>-7.0434000001114327E-2</v>
      </c>
      <c r="F24" s="77">
        <f t="shared" si="9"/>
        <v>1.1814603025000001</v>
      </c>
      <c r="G24" s="77">
        <f t="shared" si="10"/>
        <v>1.2841882758023753</v>
      </c>
      <c r="H24" s="77">
        <f t="shared" si="11"/>
        <v>1.3958484463833918</v>
      </c>
      <c r="I24" s="77">
        <f t="shared" si="12"/>
        <v>-7.6558236301211224E-2</v>
      </c>
      <c r="J24" s="77">
        <f t="shared" si="13"/>
        <v>-8.321497494760155E-2</v>
      </c>
      <c r="K24" s="77">
        <f t="shared" ca="1" si="5"/>
        <v>0.16796396215015705</v>
      </c>
      <c r="L24" s="77">
        <f t="shared" ca="1" si="14"/>
        <v>5.6833588357879022E-2</v>
      </c>
      <c r="M24" s="77">
        <f t="shared" ca="1" si="6"/>
        <v>189.048043707707</v>
      </c>
      <c r="N24" s="77">
        <f t="shared" ca="1" si="7"/>
        <v>219.63224004454003</v>
      </c>
      <c r="O24" s="77">
        <f t="shared" ca="1" si="8"/>
        <v>15.250859458513292</v>
      </c>
      <c r="P24" s="37">
        <f t="shared" ca="1" si="15"/>
        <v>-0.23839796215127138</v>
      </c>
      <c r="Q24" s="37"/>
      <c r="R24" s="37">
        <v>24</v>
      </c>
      <c r="S24" s="37" t="s">
        <v>117</v>
      </c>
      <c r="T24" s="37"/>
      <c r="U24">
        <v>2.2000000000000002</v>
      </c>
      <c r="V24">
        <f t="shared" ca="1" si="0"/>
        <v>-0.85171049847637781</v>
      </c>
    </row>
    <row r="25" spans="1:22" x14ac:dyDescent="0.2">
      <c r="A25" s="75">
        <v>15599</v>
      </c>
      <c r="B25" s="75">
        <v>-0.20818799999688054</v>
      </c>
      <c r="C25" s="37"/>
      <c r="D25" s="76">
        <f t="shared" si="4"/>
        <v>1.5599000000000001</v>
      </c>
      <c r="E25" s="76">
        <f t="shared" si="4"/>
        <v>-0.20818799999688054</v>
      </c>
      <c r="F25" s="77">
        <f t="shared" si="9"/>
        <v>2.4332880100000001</v>
      </c>
      <c r="G25" s="77">
        <f t="shared" si="10"/>
        <v>3.7956859667990002</v>
      </c>
      <c r="H25" s="77">
        <f t="shared" si="11"/>
        <v>5.9208905396097604</v>
      </c>
      <c r="I25" s="77">
        <f t="shared" si="12"/>
        <v>-0.32475246119513396</v>
      </c>
      <c r="J25" s="77">
        <f t="shared" si="13"/>
        <v>-0.50658136421828948</v>
      </c>
      <c r="K25" s="77">
        <f t="shared" ca="1" si="5"/>
        <v>-0.20365401750903378</v>
      </c>
      <c r="L25" s="77">
        <f t="shared" ca="1" si="14"/>
        <v>2.0556997200101049E-5</v>
      </c>
      <c r="M25" s="77">
        <f t="shared" ca="1" si="6"/>
        <v>0.47667754722214128</v>
      </c>
      <c r="N25" s="77">
        <f t="shared" ca="1" si="7"/>
        <v>0.49668173212807915</v>
      </c>
      <c r="O25" s="77">
        <f t="shared" ca="1" si="8"/>
        <v>3.1576427838144246E-2</v>
      </c>
      <c r="P25" s="37">
        <f t="shared" ca="1" si="15"/>
        <v>-4.5339824878467549E-3</v>
      </c>
      <c r="Q25" s="37"/>
      <c r="R25" s="37">
        <v>25</v>
      </c>
      <c r="S25" s="37" t="s">
        <v>118</v>
      </c>
      <c r="T25" s="37"/>
      <c r="U25">
        <v>2.2999999999999998</v>
      </c>
      <c r="V25">
        <f t="shared" ca="1" si="0"/>
        <v>-0.96802648380628165</v>
      </c>
    </row>
    <row r="26" spans="1:22" x14ac:dyDescent="0.2">
      <c r="A26" s="75">
        <v>15857</v>
      </c>
      <c r="B26" s="75">
        <v>-0.22228400000312831</v>
      </c>
      <c r="C26" s="37"/>
      <c r="D26" s="76">
        <f t="shared" si="4"/>
        <v>1.5857000000000001</v>
      </c>
      <c r="E26" s="76">
        <f t="shared" si="4"/>
        <v>-0.22228400000312831</v>
      </c>
      <c r="F26" s="77">
        <f t="shared" si="9"/>
        <v>2.5144444900000003</v>
      </c>
      <c r="G26" s="77">
        <f t="shared" si="10"/>
        <v>3.9871546277930006</v>
      </c>
      <c r="H26" s="77">
        <f t="shared" si="11"/>
        <v>6.3224310932913612</v>
      </c>
      <c r="I26" s="77">
        <f t="shared" si="12"/>
        <v>-0.35247573880496058</v>
      </c>
      <c r="J26" s="77">
        <f t="shared" si="13"/>
        <v>-0.55892077902302606</v>
      </c>
      <c r="K26" s="77">
        <f t="shared" ca="1" si="5"/>
        <v>-0.22654689590508753</v>
      </c>
      <c r="L26" s="77">
        <f t="shared" ca="1" si="14"/>
        <v>1.8172281470940697E-5</v>
      </c>
      <c r="M26" s="77">
        <f t="shared" ca="1" si="6"/>
        <v>8.5274266470577592E-2</v>
      </c>
      <c r="N26" s="77">
        <f t="shared" ca="1" si="7"/>
        <v>7.6062664543087105E-2</v>
      </c>
      <c r="O26" s="77">
        <f t="shared" ca="1" si="8"/>
        <v>4.2104480028403984E-3</v>
      </c>
      <c r="P26" s="37">
        <f t="shared" ca="1" si="15"/>
        <v>4.2628959019592183E-3</v>
      </c>
      <c r="Q26" s="37"/>
      <c r="R26" s="37">
        <v>26</v>
      </c>
      <c r="S26" s="37" t="s">
        <v>134</v>
      </c>
      <c r="T26" s="37"/>
    </row>
    <row r="27" spans="1:22" x14ac:dyDescent="0.2">
      <c r="A27" s="75">
        <v>15867.5</v>
      </c>
      <c r="B27" s="75">
        <v>-0.23040999999648193</v>
      </c>
      <c r="C27" s="37"/>
      <c r="D27" s="76">
        <f t="shared" si="4"/>
        <v>1.5867500000000001</v>
      </c>
      <c r="E27" s="76">
        <f t="shared" si="4"/>
        <v>-0.23040999999648193</v>
      </c>
      <c r="F27" s="77">
        <f t="shared" si="9"/>
        <v>2.5177755625000002</v>
      </c>
      <c r="G27" s="77">
        <f t="shared" si="10"/>
        <v>3.9950803737968754</v>
      </c>
      <c r="H27" s="77">
        <f t="shared" si="11"/>
        <v>6.3391937831221927</v>
      </c>
      <c r="I27" s="77">
        <f t="shared" si="12"/>
        <v>-0.36560306749441773</v>
      </c>
      <c r="J27" s="77">
        <f t="shared" si="13"/>
        <v>-0.58012066734676737</v>
      </c>
      <c r="K27" s="77">
        <f t="shared" ca="1" si="5"/>
        <v>-0.22748432454026363</v>
      </c>
      <c r="L27" s="77">
        <f t="shared" ca="1" si="14"/>
        <v>8.559576875118169E-6</v>
      </c>
      <c r="M27" s="77">
        <f t="shared" ca="1" si="6"/>
        <v>7.6447560296739728E-2</v>
      </c>
      <c r="N27" s="77">
        <f t="shared" ca="1" si="7"/>
        <v>6.7124548306259038E-2</v>
      </c>
      <c r="O27" s="77">
        <f t="shared" ca="1" si="8"/>
        <v>3.6596724769846953E-3</v>
      </c>
      <c r="P27" s="37">
        <f t="shared" ca="1" si="15"/>
        <v>-2.9256754562183018E-3</v>
      </c>
      <c r="Q27" s="37"/>
      <c r="R27" s="37"/>
      <c r="S27" s="37"/>
      <c r="T27" s="37"/>
    </row>
    <row r="28" spans="1:22" x14ac:dyDescent="0.2">
      <c r="A28" s="75">
        <v>15881.5</v>
      </c>
      <c r="B28" s="75">
        <v>-0.22057800000038696</v>
      </c>
      <c r="C28" s="37"/>
      <c r="D28" s="76">
        <f t="shared" si="4"/>
        <v>1.58815</v>
      </c>
      <c r="E28" s="76">
        <f t="shared" si="4"/>
        <v>-0.22057800000038696</v>
      </c>
      <c r="F28" s="77">
        <f t="shared" si="9"/>
        <v>2.5222204224999998</v>
      </c>
      <c r="G28" s="77">
        <f t="shared" si="10"/>
        <v>4.0056643639933744</v>
      </c>
      <c r="H28" s="77">
        <f t="shared" si="11"/>
        <v>6.3615958596760773</v>
      </c>
      <c r="I28" s="77">
        <f t="shared" si="12"/>
        <v>-0.35031095070061452</v>
      </c>
      <c r="J28" s="77">
        <f t="shared" si="13"/>
        <v>-0.55634633635518094</v>
      </c>
      <c r="K28" s="77">
        <f t="shared" ca="1" si="5"/>
        <v>-0.22873492794572919</v>
      </c>
      <c r="L28" s="77">
        <f t="shared" ca="1" si="14"/>
        <v>6.6535473505505E-5</v>
      </c>
      <c r="M28" s="77">
        <f t="shared" ca="1" si="6"/>
        <v>6.5471402619809951E-2</v>
      </c>
      <c r="N28" s="77">
        <f t="shared" ca="1" si="7"/>
        <v>5.6118876873458658E-2</v>
      </c>
      <c r="O28" s="77">
        <f t="shared" ca="1" si="8"/>
        <v>2.9879752173680571E-3</v>
      </c>
      <c r="P28" s="37">
        <f t="shared" ca="1" si="15"/>
        <v>8.1569279453422294E-3</v>
      </c>
      <c r="Q28" s="37"/>
      <c r="R28" s="37"/>
      <c r="S28" s="37"/>
      <c r="T28" s="37"/>
    </row>
    <row r="29" spans="1:22" x14ac:dyDescent="0.2">
      <c r="A29" s="75">
        <v>15885</v>
      </c>
      <c r="B29" s="75">
        <v>-0.22162000000389526</v>
      </c>
      <c r="C29" s="37"/>
      <c r="D29" s="76">
        <f t="shared" si="4"/>
        <v>1.5885</v>
      </c>
      <c r="E29" s="76">
        <f t="shared" si="4"/>
        <v>-0.22162000000389526</v>
      </c>
      <c r="F29" s="77">
        <f t="shared" si="9"/>
        <v>2.5233322500000002</v>
      </c>
      <c r="G29" s="77">
        <f t="shared" si="10"/>
        <v>4.0083132791250007</v>
      </c>
      <c r="H29" s="77">
        <f t="shared" si="11"/>
        <v>6.3672056438900633</v>
      </c>
      <c r="I29" s="77">
        <f t="shared" si="12"/>
        <v>-0.35204337000618763</v>
      </c>
      <c r="J29" s="77">
        <f t="shared" si="13"/>
        <v>-0.55922089325482904</v>
      </c>
      <c r="K29" s="77">
        <f t="shared" ca="1" si="5"/>
        <v>-0.2290477035396965</v>
      </c>
      <c r="L29" s="77">
        <f t="shared" ca="1" si="14"/>
        <v>5.517077981575431E-5</v>
      </c>
      <c r="M29" s="77">
        <f t="shared" ca="1" si="6"/>
        <v>6.286769845696305E-2</v>
      </c>
      <c r="N29" s="77">
        <f t="shared" ca="1" si="7"/>
        <v>5.3528841745799728E-2</v>
      </c>
      <c r="O29" s="77">
        <f t="shared" ca="1" si="8"/>
        <v>2.8311413918985849E-3</v>
      </c>
      <c r="P29" s="37">
        <f t="shared" ca="1" si="15"/>
        <v>7.4277035358012444E-3</v>
      </c>
      <c r="Q29" s="37"/>
      <c r="R29" s="37"/>
      <c r="S29" s="37"/>
      <c r="T29" s="37"/>
    </row>
    <row r="30" spans="1:22" x14ac:dyDescent="0.2">
      <c r="A30" s="75">
        <v>15941.5</v>
      </c>
      <c r="B30" s="75">
        <v>-0.24629799999820534</v>
      </c>
      <c r="C30" s="37"/>
      <c r="D30" s="76">
        <f t="shared" si="4"/>
        <v>1.59415</v>
      </c>
      <c r="E30" s="76">
        <f t="shared" si="4"/>
        <v>-0.24629799999820534</v>
      </c>
      <c r="F30" s="77">
        <f t="shared" si="9"/>
        <v>2.5413142225000001</v>
      </c>
      <c r="G30" s="77">
        <f t="shared" si="10"/>
        <v>4.0512360677983752</v>
      </c>
      <c r="H30" s="77">
        <f t="shared" si="11"/>
        <v>6.4582779774807797</v>
      </c>
      <c r="I30" s="77">
        <f t="shared" si="12"/>
        <v>-0.39263595669713902</v>
      </c>
      <c r="J30" s="77">
        <f t="shared" si="13"/>
        <v>-0.62592061036874413</v>
      </c>
      <c r="K30" s="77">
        <f t="shared" ca="1" si="5"/>
        <v>-0.2341036993919674</v>
      </c>
      <c r="L30" s="77">
        <f t="shared" ca="1" si="14"/>
        <v>1.48700967275295E-4</v>
      </c>
      <c r="M30" s="77">
        <f t="shared" ca="1" si="6"/>
        <v>2.8424464020669272E-2</v>
      </c>
      <c r="N30" s="77">
        <f t="shared" ca="1" si="7"/>
        <v>2.0440918618541186E-2</v>
      </c>
      <c r="O30" s="77">
        <f t="shared" ca="1" si="8"/>
        <v>8.9860955738682341E-4</v>
      </c>
      <c r="P30" s="37">
        <f t="shared" ca="1" si="15"/>
        <v>-1.219430060623794E-2</v>
      </c>
      <c r="Q30" s="37"/>
      <c r="R30" s="37"/>
      <c r="S30" s="37"/>
      <c r="T30" s="37"/>
    </row>
    <row r="31" spans="1:22" x14ac:dyDescent="0.2">
      <c r="A31" s="75">
        <v>19353.5</v>
      </c>
      <c r="B31" s="75">
        <v>-0.56324200000381097</v>
      </c>
      <c r="C31" s="37"/>
      <c r="D31" s="76">
        <f t="shared" si="4"/>
        <v>1.9353499999999999</v>
      </c>
      <c r="E31" s="76">
        <f t="shared" si="4"/>
        <v>-0.56324200000381097</v>
      </c>
      <c r="F31" s="77">
        <f t="shared" si="9"/>
        <v>3.7455796224999998</v>
      </c>
      <c r="G31" s="77">
        <f t="shared" si="10"/>
        <v>7.2490075224053738</v>
      </c>
      <c r="H31" s="77">
        <f t="shared" si="11"/>
        <v>14.02936670848724</v>
      </c>
      <c r="I31" s="77">
        <f t="shared" si="12"/>
        <v>-1.0900704047073755</v>
      </c>
      <c r="J31" s="77">
        <f t="shared" si="13"/>
        <v>-2.1096677577504193</v>
      </c>
      <c r="K31" s="77">
        <f t="shared" ca="1" si="5"/>
        <v>-0.56353450876215749</v>
      </c>
      <c r="L31" s="77">
        <f t="shared" ca="1" si="14"/>
        <v>8.5561373709423628E-8</v>
      </c>
      <c r="M31" s="77">
        <f t="shared" ca="1" si="6"/>
        <v>3.6250830055408887</v>
      </c>
      <c r="N31" s="77">
        <f t="shared" ca="1" si="7"/>
        <v>4.2368004107360315</v>
      </c>
      <c r="O31" s="77">
        <f t="shared" ca="1" si="8"/>
        <v>0.29196834512841502</v>
      </c>
      <c r="P31" s="37">
        <f t="shared" ca="1" si="15"/>
        <v>2.9250875834652135E-4</v>
      </c>
      <c r="Q31" s="37"/>
      <c r="R31" s="37"/>
      <c r="S31" s="37"/>
      <c r="T31" s="37"/>
    </row>
    <row r="32" spans="1:22" x14ac:dyDescent="0.2">
      <c r="A32" s="75">
        <v>19756</v>
      </c>
      <c r="B32" s="75">
        <v>-0.60607199999503791</v>
      </c>
      <c r="C32" s="37"/>
      <c r="D32" s="76">
        <f t="shared" si="4"/>
        <v>1.9756</v>
      </c>
      <c r="E32" s="76">
        <f t="shared" si="4"/>
        <v>-0.60607199999503791</v>
      </c>
      <c r="F32" s="77">
        <f t="shared" si="9"/>
        <v>3.9029953600000002</v>
      </c>
      <c r="G32" s="77">
        <f t="shared" si="10"/>
        <v>7.7107576332160006</v>
      </c>
      <c r="H32" s="77">
        <f t="shared" si="11"/>
        <v>15.233372780181531</v>
      </c>
      <c r="I32" s="77">
        <f t="shared" si="12"/>
        <v>-1.1973558431901969</v>
      </c>
      <c r="J32" s="77">
        <f t="shared" si="13"/>
        <v>-2.3654962038065532</v>
      </c>
      <c r="K32" s="77">
        <f t="shared" ca="1" si="5"/>
        <v>-0.60552303152499509</v>
      </c>
      <c r="L32" s="77">
        <f t="shared" ca="1" si="14"/>
        <v>3.0136638110115564E-7</v>
      </c>
      <c r="M32" s="77">
        <f t="shared" ca="1" si="6"/>
        <v>3.1464323106069454</v>
      </c>
      <c r="N32" s="77">
        <f t="shared" ca="1" si="7"/>
        <v>3.6523442048231343</v>
      </c>
      <c r="O32" s="77">
        <f t="shared" ca="1" si="8"/>
        <v>0.24959938915876703</v>
      </c>
      <c r="P32" s="37">
        <f t="shared" ca="1" si="15"/>
        <v>-5.4896847004282101E-4</v>
      </c>
      <c r="Q32" s="37"/>
      <c r="R32" s="37"/>
      <c r="S32" s="37"/>
      <c r="T32" s="37"/>
    </row>
    <row r="33" spans="1:20" x14ac:dyDescent="0.2">
      <c r="A33" s="75">
        <v>22312</v>
      </c>
      <c r="B33" s="75">
        <v>-0.89324399999895832</v>
      </c>
      <c r="C33" s="37"/>
      <c r="D33" s="76">
        <f t="shared" si="4"/>
        <v>2.2311999999999999</v>
      </c>
      <c r="E33" s="76">
        <f t="shared" si="4"/>
        <v>-0.89324399999895832</v>
      </c>
      <c r="F33" s="77">
        <f t="shared" si="9"/>
        <v>4.9782534399999996</v>
      </c>
      <c r="G33" s="77">
        <f t="shared" si="10"/>
        <v>11.107479075327998</v>
      </c>
      <c r="H33" s="77">
        <f t="shared" si="11"/>
        <v>24.783007312871831</v>
      </c>
      <c r="I33" s="77">
        <f t="shared" si="12"/>
        <v>-1.9930060127976756</v>
      </c>
      <c r="J33" s="77">
        <f t="shared" si="13"/>
        <v>-4.4467950157541738</v>
      </c>
      <c r="K33" s="77">
        <f t="shared" ca="1" si="5"/>
        <v>-0.88756391450817795</v>
      </c>
      <c r="L33" s="77">
        <f t="shared" ca="1" si="14"/>
        <v>3.2263371182573589E-5</v>
      </c>
      <c r="M33" s="77">
        <f t="shared" ca="1" si="6"/>
        <v>0.80611968825480096</v>
      </c>
      <c r="N33" s="77">
        <f t="shared" ca="1" si="7"/>
        <v>1.0569477223264225</v>
      </c>
      <c r="O33" s="77">
        <f t="shared" ca="1" si="8"/>
        <v>8.4767641644826933E-2</v>
      </c>
      <c r="P33" s="37">
        <f t="shared" ca="1" si="15"/>
        <v>-5.6800854907803622E-3</v>
      </c>
      <c r="Q33" s="37"/>
      <c r="R33" s="37"/>
      <c r="S33" s="37"/>
      <c r="T33" s="37"/>
    </row>
    <row r="34" spans="1:20" x14ac:dyDescent="0.2">
      <c r="A34" s="75">
        <v>22346</v>
      </c>
      <c r="B34" s="75">
        <v>-0.88575199999468168</v>
      </c>
      <c r="C34" s="37"/>
      <c r="D34" s="76">
        <f t="shared" si="4"/>
        <v>2.2345999999999999</v>
      </c>
      <c r="E34" s="76">
        <f t="shared" si="4"/>
        <v>-0.88575199999468168</v>
      </c>
      <c r="F34" s="77">
        <f t="shared" si="9"/>
        <v>4.99343716</v>
      </c>
      <c r="G34" s="77">
        <f t="shared" si="10"/>
        <v>11.158334677735999</v>
      </c>
      <c r="H34" s="77">
        <f t="shared" si="11"/>
        <v>24.934414670868865</v>
      </c>
      <c r="I34" s="77">
        <f t="shared" si="12"/>
        <v>-1.9793014191881155</v>
      </c>
      <c r="J34" s="77">
        <f t="shared" si="13"/>
        <v>-4.4229469513177628</v>
      </c>
      <c r="K34" s="77">
        <f t="shared" ca="1" si="5"/>
        <v>-0.89149497626308427</v>
      </c>
      <c r="L34" s="77">
        <f t="shared" ca="1" si="14"/>
        <v>3.2981776419435324E-5</v>
      </c>
      <c r="M34" s="77">
        <f t="shared" ca="1" si="6"/>
        <v>0.91177245153869568</v>
      </c>
      <c r="N34" s="77">
        <f t="shared" ca="1" si="7"/>
        <v>1.1892249309562153</v>
      </c>
      <c r="O34" s="77">
        <f t="shared" ca="1" si="8"/>
        <v>9.4779578512886598E-2</v>
      </c>
      <c r="P34" s="37">
        <f t="shared" ca="1" si="15"/>
        <v>5.7429762684025887E-3</v>
      </c>
      <c r="Q34" s="37"/>
      <c r="R34" s="37"/>
      <c r="S34" s="37"/>
      <c r="T34" s="37"/>
    </row>
    <row r="35" spans="1:20" x14ac:dyDescent="0.2">
      <c r="A35" s="75"/>
      <c r="B35" s="75"/>
      <c r="C35" s="37"/>
      <c r="D35" s="76">
        <f t="shared" si="4"/>
        <v>0</v>
      </c>
      <c r="E35" s="76">
        <f t="shared" si="4"/>
        <v>0</v>
      </c>
      <c r="F35" s="77">
        <f t="shared" si="9"/>
        <v>0</v>
      </c>
      <c r="G35" s="77">
        <f t="shared" si="10"/>
        <v>0</v>
      </c>
      <c r="H35" s="77">
        <f t="shared" si="11"/>
        <v>0</v>
      </c>
      <c r="I35" s="77">
        <f t="shared" si="12"/>
        <v>0</v>
      </c>
      <c r="J35" s="77">
        <f t="shared" si="13"/>
        <v>0</v>
      </c>
      <c r="K35" s="77">
        <f t="shared" ca="1" si="5"/>
        <v>0.67671455054109453</v>
      </c>
      <c r="L35" s="77">
        <f t="shared" ca="1" si="14"/>
        <v>0.45794258291403556</v>
      </c>
      <c r="M35" s="77">
        <f t="shared" ca="1" si="6"/>
        <v>7247.9756658874931</v>
      </c>
      <c r="N35" s="77">
        <f t="shared" ca="1" si="7"/>
        <v>8500.4419975455949</v>
      </c>
      <c r="O35" s="77">
        <f t="shared" ca="1" si="8"/>
        <v>595.4113497295682</v>
      </c>
      <c r="P35" s="37">
        <f t="shared" ca="1" si="15"/>
        <v>-0.67671455054109453</v>
      </c>
      <c r="Q35" s="37"/>
      <c r="R35" s="37"/>
      <c r="S35" s="37"/>
      <c r="T35" s="37"/>
    </row>
    <row r="36" spans="1:20" x14ac:dyDescent="0.2">
      <c r="A36" s="75"/>
      <c r="B36" s="75"/>
      <c r="C36" s="37"/>
      <c r="D36" s="76">
        <f t="shared" si="4"/>
        <v>0</v>
      </c>
      <c r="E36" s="76">
        <f t="shared" si="4"/>
        <v>0</v>
      </c>
      <c r="F36" s="77">
        <f t="shared" si="9"/>
        <v>0</v>
      </c>
      <c r="G36" s="77">
        <f t="shared" si="10"/>
        <v>0</v>
      </c>
      <c r="H36" s="77">
        <f t="shared" si="11"/>
        <v>0</v>
      </c>
      <c r="I36" s="77">
        <f t="shared" si="12"/>
        <v>0</v>
      </c>
      <c r="J36" s="77">
        <f t="shared" si="13"/>
        <v>0</v>
      </c>
      <c r="K36" s="77">
        <f t="shared" ca="1" si="5"/>
        <v>0.67671455054109453</v>
      </c>
      <c r="L36" s="77">
        <f t="shared" ca="1" si="14"/>
        <v>0.45794258291403556</v>
      </c>
      <c r="M36" s="77">
        <f t="shared" ca="1" si="6"/>
        <v>7247.9756658874931</v>
      </c>
      <c r="N36" s="77">
        <f t="shared" ca="1" si="7"/>
        <v>8500.4419975455949</v>
      </c>
      <c r="O36" s="77">
        <f t="shared" ca="1" si="8"/>
        <v>595.4113497295682</v>
      </c>
      <c r="P36" s="37">
        <f t="shared" ca="1" si="15"/>
        <v>-0.67671455054109453</v>
      </c>
      <c r="Q36" s="37"/>
      <c r="R36" s="37"/>
      <c r="S36" s="37"/>
      <c r="T36" s="37"/>
    </row>
    <row r="37" spans="1:20" x14ac:dyDescent="0.2">
      <c r="A37" s="75"/>
      <c r="B37" s="75"/>
      <c r="C37" s="37"/>
      <c r="D37" s="76">
        <f t="shared" si="4"/>
        <v>0</v>
      </c>
      <c r="E37" s="76">
        <f t="shared" si="4"/>
        <v>0</v>
      </c>
      <c r="F37" s="77">
        <f t="shared" si="9"/>
        <v>0</v>
      </c>
      <c r="G37" s="77">
        <f t="shared" si="10"/>
        <v>0</v>
      </c>
      <c r="H37" s="77">
        <f t="shared" si="11"/>
        <v>0</v>
      </c>
      <c r="I37" s="77">
        <f t="shared" si="12"/>
        <v>0</v>
      </c>
      <c r="J37" s="77">
        <f t="shared" si="13"/>
        <v>0</v>
      </c>
      <c r="K37" s="77">
        <f t="shared" ca="1" si="5"/>
        <v>0.67671455054109453</v>
      </c>
      <c r="L37" s="77">
        <f t="shared" ca="1" si="14"/>
        <v>0.45794258291403556</v>
      </c>
      <c r="M37" s="77">
        <f t="shared" ca="1" si="6"/>
        <v>7247.9756658874931</v>
      </c>
      <c r="N37" s="77">
        <f t="shared" ca="1" si="7"/>
        <v>8500.4419975455949</v>
      </c>
      <c r="O37" s="77">
        <f t="shared" ca="1" si="8"/>
        <v>595.4113497295682</v>
      </c>
      <c r="P37" s="37">
        <f t="shared" ca="1" si="15"/>
        <v>-0.67671455054109453</v>
      </c>
      <c r="Q37" s="37"/>
      <c r="R37" s="37"/>
      <c r="S37" s="37"/>
      <c r="T37" s="37"/>
    </row>
    <row r="38" spans="1:20" x14ac:dyDescent="0.2">
      <c r="A38" s="75"/>
      <c r="B38" s="75"/>
      <c r="C38" s="37"/>
      <c r="D38" s="76">
        <f t="shared" si="4"/>
        <v>0</v>
      </c>
      <c r="E38" s="76">
        <f t="shared" si="4"/>
        <v>0</v>
      </c>
      <c r="F38" s="77">
        <f t="shared" si="9"/>
        <v>0</v>
      </c>
      <c r="G38" s="77">
        <f t="shared" si="10"/>
        <v>0</v>
      </c>
      <c r="H38" s="77">
        <f t="shared" si="11"/>
        <v>0</v>
      </c>
      <c r="I38" s="77">
        <f t="shared" si="12"/>
        <v>0</v>
      </c>
      <c r="J38" s="77">
        <f t="shared" si="13"/>
        <v>0</v>
      </c>
      <c r="K38" s="77">
        <f t="shared" ca="1" si="5"/>
        <v>0.67671455054109453</v>
      </c>
      <c r="L38" s="77">
        <f t="shared" ca="1" si="14"/>
        <v>0.45794258291403556</v>
      </c>
      <c r="M38" s="77">
        <f t="shared" ca="1" si="6"/>
        <v>7247.9756658874931</v>
      </c>
      <c r="N38" s="77">
        <f t="shared" ca="1" si="7"/>
        <v>8500.4419975455949</v>
      </c>
      <c r="O38" s="77">
        <f t="shared" ca="1" si="8"/>
        <v>595.4113497295682</v>
      </c>
      <c r="P38" s="37">
        <f t="shared" ca="1" si="15"/>
        <v>-0.67671455054109453</v>
      </c>
      <c r="Q38" s="37"/>
      <c r="R38" s="37"/>
      <c r="S38" s="37"/>
      <c r="T38" s="37"/>
    </row>
    <row r="39" spans="1:20" x14ac:dyDescent="0.2">
      <c r="A39" s="75"/>
      <c r="B39" s="75"/>
      <c r="C39" s="37"/>
      <c r="D39" s="76">
        <f t="shared" si="4"/>
        <v>0</v>
      </c>
      <c r="E39" s="76">
        <f t="shared" si="4"/>
        <v>0</v>
      </c>
      <c r="F39" s="77">
        <f t="shared" si="9"/>
        <v>0</v>
      </c>
      <c r="G39" s="77">
        <f t="shared" si="10"/>
        <v>0</v>
      </c>
      <c r="H39" s="77">
        <f t="shared" si="11"/>
        <v>0</v>
      </c>
      <c r="I39" s="77">
        <f t="shared" si="12"/>
        <v>0</v>
      </c>
      <c r="J39" s="77">
        <f t="shared" si="13"/>
        <v>0</v>
      </c>
      <c r="K39" s="77">
        <f t="shared" ca="1" si="5"/>
        <v>0.67671455054109453</v>
      </c>
      <c r="L39" s="77">
        <f t="shared" ca="1" si="14"/>
        <v>0.45794258291403556</v>
      </c>
      <c r="M39" s="77">
        <f t="shared" ca="1" si="6"/>
        <v>7247.9756658874931</v>
      </c>
      <c r="N39" s="77">
        <f t="shared" ca="1" si="7"/>
        <v>8500.4419975455949</v>
      </c>
      <c r="O39" s="77">
        <f t="shared" ca="1" si="8"/>
        <v>595.4113497295682</v>
      </c>
      <c r="P39" s="37">
        <f t="shared" ca="1" si="15"/>
        <v>-0.67671455054109453</v>
      </c>
      <c r="Q39" s="37"/>
      <c r="R39" s="37"/>
      <c r="S39" s="37"/>
      <c r="T39" s="37"/>
    </row>
    <row r="40" spans="1:20" x14ac:dyDescent="0.2">
      <c r="A40" s="75"/>
      <c r="B40" s="75"/>
      <c r="C40" s="37"/>
      <c r="D40" s="76">
        <f t="shared" si="4"/>
        <v>0</v>
      </c>
      <c r="E40" s="76">
        <f t="shared" si="4"/>
        <v>0</v>
      </c>
      <c r="F40" s="77">
        <f t="shared" si="9"/>
        <v>0</v>
      </c>
      <c r="G40" s="77">
        <f t="shared" si="10"/>
        <v>0</v>
      </c>
      <c r="H40" s="77">
        <f t="shared" si="11"/>
        <v>0</v>
      </c>
      <c r="I40" s="77">
        <f t="shared" si="12"/>
        <v>0</v>
      </c>
      <c r="J40" s="77">
        <f t="shared" si="13"/>
        <v>0</v>
      </c>
      <c r="K40" s="77">
        <f t="shared" ca="1" si="5"/>
        <v>0.67671455054109453</v>
      </c>
      <c r="L40" s="77">
        <f t="shared" ca="1" si="14"/>
        <v>0.45794258291403556</v>
      </c>
      <c r="M40" s="77">
        <f t="shared" ca="1" si="6"/>
        <v>7247.9756658874931</v>
      </c>
      <c r="N40" s="77">
        <f t="shared" ca="1" si="7"/>
        <v>8500.4419975455949</v>
      </c>
      <c r="O40" s="77">
        <f t="shared" ca="1" si="8"/>
        <v>595.4113497295682</v>
      </c>
      <c r="P40" s="37">
        <f t="shared" ca="1" si="15"/>
        <v>-0.67671455054109453</v>
      </c>
      <c r="Q40" s="37"/>
      <c r="R40" s="37"/>
      <c r="S40" s="37"/>
      <c r="T40" s="37"/>
    </row>
    <row r="41" spans="1:20" x14ac:dyDescent="0.2">
      <c r="A41" s="75"/>
      <c r="B41" s="75"/>
      <c r="C41" s="37"/>
      <c r="D41" s="76">
        <f t="shared" si="4"/>
        <v>0</v>
      </c>
      <c r="E41" s="76">
        <f t="shared" si="4"/>
        <v>0</v>
      </c>
      <c r="F41" s="77">
        <f t="shared" si="9"/>
        <v>0</v>
      </c>
      <c r="G41" s="77">
        <f t="shared" si="10"/>
        <v>0</v>
      </c>
      <c r="H41" s="77">
        <f t="shared" si="11"/>
        <v>0</v>
      </c>
      <c r="I41" s="77">
        <f t="shared" si="12"/>
        <v>0</v>
      </c>
      <c r="J41" s="77">
        <f t="shared" si="13"/>
        <v>0</v>
      </c>
      <c r="K41" s="77">
        <f t="shared" ca="1" si="5"/>
        <v>0.67671455054109453</v>
      </c>
      <c r="L41" s="77">
        <f t="shared" ca="1" si="14"/>
        <v>0.45794258291403556</v>
      </c>
      <c r="M41" s="77">
        <f t="shared" ca="1" si="6"/>
        <v>7247.9756658874931</v>
      </c>
      <c r="N41" s="77">
        <f t="shared" ca="1" si="7"/>
        <v>8500.4419975455949</v>
      </c>
      <c r="O41" s="77">
        <f t="shared" ca="1" si="8"/>
        <v>595.4113497295682</v>
      </c>
      <c r="P41" s="37">
        <f t="shared" ca="1" si="15"/>
        <v>-0.67671455054109453</v>
      </c>
      <c r="Q41" s="37"/>
      <c r="R41" s="37"/>
      <c r="S41" s="37"/>
      <c r="T41" s="37"/>
    </row>
    <row r="42" spans="1:20" x14ac:dyDescent="0.2">
      <c r="A42" s="75"/>
      <c r="B42" s="75"/>
      <c r="C42" s="37"/>
      <c r="D42" s="76">
        <f t="shared" si="4"/>
        <v>0</v>
      </c>
      <c r="E42" s="76">
        <f t="shared" si="4"/>
        <v>0</v>
      </c>
      <c r="F42" s="77">
        <f t="shared" si="9"/>
        <v>0</v>
      </c>
      <c r="G42" s="77">
        <f t="shared" si="10"/>
        <v>0</v>
      </c>
      <c r="H42" s="77">
        <f t="shared" si="11"/>
        <v>0</v>
      </c>
      <c r="I42" s="77">
        <f t="shared" si="12"/>
        <v>0</v>
      </c>
      <c r="J42" s="77">
        <f t="shared" si="13"/>
        <v>0</v>
      </c>
      <c r="K42" s="77">
        <f t="shared" ca="1" si="5"/>
        <v>0.67671455054109453</v>
      </c>
      <c r="L42" s="77">
        <f t="shared" ca="1" si="14"/>
        <v>0.45794258291403556</v>
      </c>
      <c r="M42" s="77">
        <f t="shared" ca="1" si="6"/>
        <v>7247.9756658874931</v>
      </c>
      <c r="N42" s="77">
        <f t="shared" ca="1" si="7"/>
        <v>8500.4419975455949</v>
      </c>
      <c r="O42" s="77">
        <f t="shared" ca="1" si="8"/>
        <v>595.4113497295682</v>
      </c>
      <c r="P42" s="37">
        <f t="shared" ca="1" si="15"/>
        <v>-0.67671455054109453</v>
      </c>
      <c r="Q42" s="37"/>
      <c r="R42" s="37"/>
      <c r="S42" s="37"/>
      <c r="T42" s="37"/>
    </row>
    <row r="43" spans="1:20" x14ac:dyDescent="0.2">
      <c r="A43" s="75"/>
      <c r="B43" s="75"/>
      <c r="C43" s="37"/>
      <c r="D43" s="76">
        <f t="shared" si="4"/>
        <v>0</v>
      </c>
      <c r="E43" s="76">
        <f t="shared" si="4"/>
        <v>0</v>
      </c>
      <c r="F43" s="77">
        <f t="shared" si="9"/>
        <v>0</v>
      </c>
      <c r="G43" s="77">
        <f t="shared" si="10"/>
        <v>0</v>
      </c>
      <c r="H43" s="77">
        <f t="shared" si="11"/>
        <v>0</v>
      </c>
      <c r="I43" s="77">
        <f t="shared" si="12"/>
        <v>0</v>
      </c>
      <c r="J43" s="77">
        <f t="shared" si="13"/>
        <v>0</v>
      </c>
      <c r="K43" s="77">
        <f t="shared" ca="1" si="5"/>
        <v>0.67671455054109453</v>
      </c>
      <c r="L43" s="77">
        <f t="shared" ca="1" si="14"/>
        <v>0.45794258291403556</v>
      </c>
      <c r="M43" s="77">
        <f t="shared" ca="1" si="6"/>
        <v>7247.9756658874931</v>
      </c>
      <c r="N43" s="77">
        <f t="shared" ca="1" si="7"/>
        <v>8500.4419975455949</v>
      </c>
      <c r="O43" s="77">
        <f t="shared" ca="1" si="8"/>
        <v>595.4113497295682</v>
      </c>
      <c r="P43" s="37">
        <f t="shared" ca="1" si="15"/>
        <v>-0.67671455054109453</v>
      </c>
      <c r="Q43" s="37"/>
      <c r="R43" s="37"/>
      <c r="S43" s="37"/>
      <c r="T43" s="37"/>
    </row>
    <row r="44" spans="1:20" x14ac:dyDescent="0.2">
      <c r="A44" s="75"/>
      <c r="B44" s="75"/>
      <c r="C44" s="37"/>
      <c r="D44" s="76">
        <f t="shared" si="4"/>
        <v>0</v>
      </c>
      <c r="E44" s="76">
        <f t="shared" si="4"/>
        <v>0</v>
      </c>
      <c r="F44" s="77">
        <f t="shared" si="9"/>
        <v>0</v>
      </c>
      <c r="G44" s="77">
        <f t="shared" si="10"/>
        <v>0</v>
      </c>
      <c r="H44" s="77">
        <f t="shared" si="11"/>
        <v>0</v>
      </c>
      <c r="I44" s="77">
        <f t="shared" si="12"/>
        <v>0</v>
      </c>
      <c r="J44" s="77">
        <f t="shared" si="13"/>
        <v>0</v>
      </c>
      <c r="K44" s="77">
        <f t="shared" ca="1" si="5"/>
        <v>0.67671455054109453</v>
      </c>
      <c r="L44" s="77">
        <f t="shared" ca="1" si="14"/>
        <v>0.45794258291403556</v>
      </c>
      <c r="M44" s="77">
        <f t="shared" ca="1" si="6"/>
        <v>7247.9756658874931</v>
      </c>
      <c r="N44" s="77">
        <f t="shared" ca="1" si="7"/>
        <v>8500.4419975455949</v>
      </c>
      <c r="O44" s="77">
        <f t="shared" ca="1" si="8"/>
        <v>595.4113497295682</v>
      </c>
      <c r="P44" s="37">
        <f t="shared" ca="1" si="15"/>
        <v>-0.67671455054109453</v>
      </c>
      <c r="Q44" s="37"/>
      <c r="R44" s="37"/>
      <c r="S44" s="37"/>
      <c r="T44" s="37"/>
    </row>
    <row r="45" spans="1:20" x14ac:dyDescent="0.2">
      <c r="A45" s="75"/>
      <c r="B45" s="75"/>
      <c r="C45" s="37"/>
      <c r="D45" s="76">
        <f t="shared" si="4"/>
        <v>0</v>
      </c>
      <c r="E45" s="76">
        <f t="shared" si="4"/>
        <v>0</v>
      </c>
      <c r="F45" s="77">
        <f t="shared" si="9"/>
        <v>0</v>
      </c>
      <c r="G45" s="77">
        <f t="shared" si="10"/>
        <v>0</v>
      </c>
      <c r="H45" s="77">
        <f t="shared" si="11"/>
        <v>0</v>
      </c>
      <c r="I45" s="77">
        <f t="shared" si="12"/>
        <v>0</v>
      </c>
      <c r="J45" s="77">
        <f t="shared" si="13"/>
        <v>0</v>
      </c>
      <c r="K45" s="77">
        <f t="shared" ca="1" si="5"/>
        <v>0.67671455054109453</v>
      </c>
      <c r="L45" s="77">
        <f t="shared" ca="1" si="14"/>
        <v>0.45794258291403556</v>
      </c>
      <c r="M45" s="77">
        <f t="shared" ca="1" si="6"/>
        <v>7247.9756658874931</v>
      </c>
      <c r="N45" s="77">
        <f t="shared" ca="1" si="7"/>
        <v>8500.4419975455949</v>
      </c>
      <c r="O45" s="77">
        <f t="shared" ca="1" si="8"/>
        <v>595.4113497295682</v>
      </c>
      <c r="P45" s="37">
        <f t="shared" ca="1" si="15"/>
        <v>-0.67671455054109453</v>
      </c>
      <c r="Q45" s="37"/>
      <c r="R45" s="37"/>
      <c r="S45" s="37"/>
      <c r="T45" s="37"/>
    </row>
    <row r="46" spans="1:20" x14ac:dyDescent="0.2">
      <c r="A46" s="75"/>
      <c r="B46" s="75"/>
      <c r="C46" s="37"/>
      <c r="D46" s="76">
        <f t="shared" si="4"/>
        <v>0</v>
      </c>
      <c r="E46" s="76">
        <f t="shared" si="4"/>
        <v>0</v>
      </c>
      <c r="F46" s="77">
        <f t="shared" si="9"/>
        <v>0</v>
      </c>
      <c r="G46" s="77">
        <f t="shared" si="10"/>
        <v>0</v>
      </c>
      <c r="H46" s="77">
        <f t="shared" si="11"/>
        <v>0</v>
      </c>
      <c r="I46" s="77">
        <f t="shared" si="12"/>
        <v>0</v>
      </c>
      <c r="J46" s="77">
        <f t="shared" si="13"/>
        <v>0</v>
      </c>
      <c r="K46" s="77">
        <f t="shared" ca="1" si="5"/>
        <v>0.67671455054109453</v>
      </c>
      <c r="L46" s="77">
        <f t="shared" ca="1" si="14"/>
        <v>0.45794258291403556</v>
      </c>
      <c r="M46" s="77">
        <f t="shared" ca="1" si="6"/>
        <v>7247.9756658874931</v>
      </c>
      <c r="N46" s="77">
        <f t="shared" ca="1" si="7"/>
        <v>8500.4419975455949</v>
      </c>
      <c r="O46" s="77">
        <f t="shared" ca="1" si="8"/>
        <v>595.4113497295682</v>
      </c>
      <c r="P46" s="37">
        <f t="shared" ca="1" si="15"/>
        <v>-0.67671455054109453</v>
      </c>
      <c r="Q46" s="37"/>
      <c r="R46" s="37"/>
      <c r="S46" s="37"/>
      <c r="T46" s="37"/>
    </row>
    <row r="47" spans="1:20" x14ac:dyDescent="0.2">
      <c r="A47" s="75"/>
      <c r="B47" s="75"/>
      <c r="C47" s="37"/>
      <c r="D47" s="76">
        <f t="shared" si="4"/>
        <v>0</v>
      </c>
      <c r="E47" s="76">
        <f t="shared" si="4"/>
        <v>0</v>
      </c>
      <c r="F47" s="77">
        <f t="shared" si="9"/>
        <v>0</v>
      </c>
      <c r="G47" s="77">
        <f t="shared" si="10"/>
        <v>0</v>
      </c>
      <c r="H47" s="77">
        <f t="shared" si="11"/>
        <v>0</v>
      </c>
      <c r="I47" s="77">
        <f t="shared" si="12"/>
        <v>0</v>
      </c>
      <c r="J47" s="77">
        <f t="shared" si="13"/>
        <v>0</v>
      </c>
      <c r="K47" s="77">
        <f t="shared" ca="1" si="5"/>
        <v>0.67671455054109453</v>
      </c>
      <c r="L47" s="77">
        <f t="shared" ca="1" si="14"/>
        <v>0.45794258291403556</v>
      </c>
      <c r="M47" s="77">
        <f t="shared" ca="1" si="6"/>
        <v>7247.9756658874931</v>
      </c>
      <c r="N47" s="77">
        <f t="shared" ca="1" si="7"/>
        <v>8500.4419975455949</v>
      </c>
      <c r="O47" s="77">
        <f t="shared" ca="1" si="8"/>
        <v>595.4113497295682</v>
      </c>
      <c r="P47" s="37">
        <f t="shared" ca="1" si="15"/>
        <v>-0.67671455054109453</v>
      </c>
      <c r="Q47" s="37"/>
      <c r="R47" s="37"/>
      <c r="S47" s="37"/>
      <c r="T47" s="37"/>
    </row>
    <row r="48" spans="1:20" x14ac:dyDescent="0.2">
      <c r="A48" s="75"/>
      <c r="B48" s="75"/>
      <c r="C48" s="37"/>
      <c r="D48" s="76">
        <f t="shared" si="4"/>
        <v>0</v>
      </c>
      <c r="E48" s="76">
        <f t="shared" si="4"/>
        <v>0</v>
      </c>
      <c r="F48" s="77">
        <f t="shared" si="9"/>
        <v>0</v>
      </c>
      <c r="G48" s="77">
        <f t="shared" si="10"/>
        <v>0</v>
      </c>
      <c r="H48" s="77">
        <f t="shared" si="11"/>
        <v>0</v>
      </c>
      <c r="I48" s="77">
        <f t="shared" si="12"/>
        <v>0</v>
      </c>
      <c r="J48" s="77">
        <f t="shared" si="13"/>
        <v>0</v>
      </c>
      <c r="K48" s="77">
        <f t="shared" ca="1" si="5"/>
        <v>0.67671455054109453</v>
      </c>
      <c r="L48" s="77">
        <f t="shared" ca="1" si="14"/>
        <v>0.45794258291403556</v>
      </c>
      <c r="M48" s="77">
        <f t="shared" ca="1" si="6"/>
        <v>7247.9756658874931</v>
      </c>
      <c r="N48" s="77">
        <f t="shared" ca="1" si="7"/>
        <v>8500.4419975455949</v>
      </c>
      <c r="O48" s="77">
        <f t="shared" ca="1" si="8"/>
        <v>595.4113497295682</v>
      </c>
      <c r="P48" s="37">
        <f t="shared" ca="1" si="15"/>
        <v>-0.67671455054109453</v>
      </c>
      <c r="Q48" s="37"/>
      <c r="R48" s="37"/>
      <c r="S48" s="37"/>
      <c r="T48" s="37"/>
    </row>
    <row r="49" spans="1:20" x14ac:dyDescent="0.2">
      <c r="A49" s="75"/>
      <c r="B49" s="75"/>
      <c r="C49" s="37"/>
      <c r="D49" s="76">
        <f t="shared" si="4"/>
        <v>0</v>
      </c>
      <c r="E49" s="76">
        <f t="shared" si="4"/>
        <v>0</v>
      </c>
      <c r="F49" s="77">
        <f t="shared" si="9"/>
        <v>0</v>
      </c>
      <c r="G49" s="77">
        <f t="shared" si="10"/>
        <v>0</v>
      </c>
      <c r="H49" s="77">
        <f t="shared" si="11"/>
        <v>0</v>
      </c>
      <c r="I49" s="77">
        <f t="shared" si="12"/>
        <v>0</v>
      </c>
      <c r="J49" s="77">
        <f t="shared" si="13"/>
        <v>0</v>
      </c>
      <c r="K49" s="77">
        <f t="shared" ca="1" si="5"/>
        <v>0.67671455054109453</v>
      </c>
      <c r="L49" s="77">
        <f t="shared" ca="1" si="14"/>
        <v>0.45794258291403556</v>
      </c>
      <c r="M49" s="77">
        <f t="shared" ca="1" si="6"/>
        <v>7247.9756658874931</v>
      </c>
      <c r="N49" s="77">
        <f t="shared" ca="1" si="7"/>
        <v>8500.4419975455949</v>
      </c>
      <c r="O49" s="77">
        <f t="shared" ca="1" si="8"/>
        <v>595.4113497295682</v>
      </c>
      <c r="P49" s="37">
        <f t="shared" ca="1" si="15"/>
        <v>-0.67671455054109453</v>
      </c>
      <c r="Q49" s="37"/>
      <c r="R49" s="37"/>
      <c r="S49" s="37"/>
      <c r="T49" s="37"/>
    </row>
    <row r="50" spans="1:20" x14ac:dyDescent="0.2">
      <c r="A50" s="75"/>
      <c r="B50" s="75"/>
      <c r="C50" s="37"/>
      <c r="D50" s="76">
        <f t="shared" si="4"/>
        <v>0</v>
      </c>
      <c r="E50" s="76">
        <f t="shared" si="4"/>
        <v>0</v>
      </c>
      <c r="F50" s="77">
        <f t="shared" si="9"/>
        <v>0</v>
      </c>
      <c r="G50" s="77">
        <f t="shared" si="10"/>
        <v>0</v>
      </c>
      <c r="H50" s="77">
        <f t="shared" si="11"/>
        <v>0</v>
      </c>
      <c r="I50" s="77">
        <f t="shared" si="12"/>
        <v>0</v>
      </c>
      <c r="J50" s="77">
        <f t="shared" si="13"/>
        <v>0</v>
      </c>
      <c r="K50" s="77">
        <f t="shared" ca="1" si="5"/>
        <v>0.67671455054109453</v>
      </c>
      <c r="L50" s="77">
        <f t="shared" ca="1" si="14"/>
        <v>0.45794258291403556</v>
      </c>
      <c r="M50" s="77">
        <f t="shared" ca="1" si="6"/>
        <v>7247.9756658874931</v>
      </c>
      <c r="N50" s="77">
        <f t="shared" ca="1" si="7"/>
        <v>8500.4419975455949</v>
      </c>
      <c r="O50" s="77">
        <f t="shared" ca="1" si="8"/>
        <v>595.4113497295682</v>
      </c>
      <c r="P50" s="37">
        <f t="shared" ca="1" si="15"/>
        <v>-0.67671455054109453</v>
      </c>
      <c r="Q50" s="37"/>
      <c r="R50" s="37"/>
      <c r="S50" s="37"/>
      <c r="T50" s="37"/>
    </row>
    <row r="51" spans="1:20" x14ac:dyDescent="0.2">
      <c r="A51" s="75"/>
      <c r="B51" s="75"/>
      <c r="C51" s="37"/>
      <c r="D51" s="76">
        <f t="shared" si="4"/>
        <v>0</v>
      </c>
      <c r="E51" s="76">
        <f t="shared" si="4"/>
        <v>0</v>
      </c>
      <c r="F51" s="77">
        <f t="shared" si="9"/>
        <v>0</v>
      </c>
      <c r="G51" s="77">
        <f t="shared" si="10"/>
        <v>0</v>
      </c>
      <c r="H51" s="77">
        <f t="shared" si="11"/>
        <v>0</v>
      </c>
      <c r="I51" s="77">
        <f t="shared" si="12"/>
        <v>0</v>
      </c>
      <c r="J51" s="77">
        <f t="shared" si="13"/>
        <v>0</v>
      </c>
      <c r="K51" s="77">
        <f t="shared" ca="1" si="5"/>
        <v>0.67671455054109453</v>
      </c>
      <c r="L51" s="77">
        <f t="shared" ca="1" si="14"/>
        <v>0.45794258291403556</v>
      </c>
      <c r="M51" s="77">
        <f t="shared" ca="1" si="6"/>
        <v>7247.9756658874931</v>
      </c>
      <c r="N51" s="77">
        <f t="shared" ca="1" si="7"/>
        <v>8500.4419975455949</v>
      </c>
      <c r="O51" s="77">
        <f t="shared" ca="1" si="8"/>
        <v>595.4113497295682</v>
      </c>
      <c r="P51" s="37">
        <f t="shared" ca="1" si="15"/>
        <v>-0.67671455054109453</v>
      </c>
      <c r="Q51" s="37"/>
      <c r="R51" s="37"/>
      <c r="S51" s="37"/>
      <c r="T51" s="37"/>
    </row>
    <row r="52" spans="1:20" x14ac:dyDescent="0.2">
      <c r="A52" s="75"/>
      <c r="B52" s="75"/>
      <c r="C52" s="37"/>
      <c r="D52" s="76">
        <f t="shared" si="4"/>
        <v>0</v>
      </c>
      <c r="E52" s="76">
        <f t="shared" si="4"/>
        <v>0</v>
      </c>
      <c r="F52" s="77">
        <f t="shared" si="9"/>
        <v>0</v>
      </c>
      <c r="G52" s="77">
        <f t="shared" si="10"/>
        <v>0</v>
      </c>
      <c r="H52" s="77">
        <f t="shared" si="11"/>
        <v>0</v>
      </c>
      <c r="I52" s="77">
        <f t="shared" si="12"/>
        <v>0</v>
      </c>
      <c r="J52" s="77">
        <f t="shared" si="13"/>
        <v>0</v>
      </c>
      <c r="K52" s="77">
        <f t="shared" ca="1" si="5"/>
        <v>0.67671455054109453</v>
      </c>
      <c r="L52" s="77">
        <f t="shared" ca="1" si="14"/>
        <v>0.45794258291403556</v>
      </c>
      <c r="M52" s="77">
        <f t="shared" ca="1" si="6"/>
        <v>7247.9756658874931</v>
      </c>
      <c r="N52" s="77">
        <f t="shared" ca="1" si="7"/>
        <v>8500.4419975455949</v>
      </c>
      <c r="O52" s="77">
        <f t="shared" ca="1" si="8"/>
        <v>595.4113497295682</v>
      </c>
      <c r="P52" s="37">
        <f t="shared" ca="1" si="15"/>
        <v>-0.67671455054109453</v>
      </c>
      <c r="Q52" s="37"/>
      <c r="R52" s="37"/>
      <c r="S52" s="37"/>
      <c r="T52" s="37"/>
    </row>
    <row r="53" spans="1:20" x14ac:dyDescent="0.2">
      <c r="A53" s="75"/>
      <c r="B53" s="75"/>
      <c r="C53" s="37"/>
      <c r="D53" s="76">
        <f t="shared" ref="D53:E84" si="16">A53/A$18</f>
        <v>0</v>
      </c>
      <c r="E53" s="76">
        <f t="shared" si="16"/>
        <v>0</v>
      </c>
      <c r="F53" s="77">
        <f t="shared" si="9"/>
        <v>0</v>
      </c>
      <c r="G53" s="77">
        <f t="shared" si="10"/>
        <v>0</v>
      </c>
      <c r="H53" s="77">
        <f t="shared" si="11"/>
        <v>0</v>
      </c>
      <c r="I53" s="77">
        <f t="shared" si="12"/>
        <v>0</v>
      </c>
      <c r="J53" s="77">
        <f t="shared" si="13"/>
        <v>0</v>
      </c>
      <c r="K53" s="77">
        <f t="shared" ca="1" si="5"/>
        <v>0.67671455054109453</v>
      </c>
      <c r="L53" s="77">
        <f t="shared" ca="1" si="14"/>
        <v>0.45794258291403556</v>
      </c>
      <c r="M53" s="77">
        <f t="shared" ca="1" si="6"/>
        <v>7247.9756658874931</v>
      </c>
      <c r="N53" s="77">
        <f t="shared" ca="1" si="7"/>
        <v>8500.4419975455949</v>
      </c>
      <c r="O53" s="77">
        <f t="shared" ca="1" si="8"/>
        <v>595.4113497295682</v>
      </c>
      <c r="P53" s="37">
        <f t="shared" ca="1" si="15"/>
        <v>-0.67671455054109453</v>
      </c>
      <c r="Q53" s="37"/>
      <c r="R53" s="37"/>
      <c r="S53" s="37"/>
      <c r="T53" s="37"/>
    </row>
    <row r="54" spans="1:20" x14ac:dyDescent="0.2">
      <c r="A54" s="75"/>
      <c r="B54" s="75"/>
      <c r="C54" s="37"/>
      <c r="D54" s="76">
        <f t="shared" si="16"/>
        <v>0</v>
      </c>
      <c r="E54" s="76">
        <f t="shared" si="16"/>
        <v>0</v>
      </c>
      <c r="F54" s="77">
        <f t="shared" si="9"/>
        <v>0</v>
      </c>
      <c r="G54" s="77">
        <f t="shared" si="10"/>
        <v>0</v>
      </c>
      <c r="H54" s="77">
        <f t="shared" si="11"/>
        <v>0</v>
      </c>
      <c r="I54" s="77">
        <f t="shared" si="12"/>
        <v>0</v>
      </c>
      <c r="J54" s="77">
        <f t="shared" si="13"/>
        <v>0</v>
      </c>
      <c r="K54" s="77">
        <f t="shared" ca="1" si="5"/>
        <v>0.67671455054109453</v>
      </c>
      <c r="L54" s="77">
        <f t="shared" ca="1" si="14"/>
        <v>0.45794258291403556</v>
      </c>
      <c r="M54" s="77">
        <f t="shared" ca="1" si="6"/>
        <v>7247.9756658874931</v>
      </c>
      <c r="N54" s="77">
        <f t="shared" ca="1" si="7"/>
        <v>8500.4419975455949</v>
      </c>
      <c r="O54" s="77">
        <f t="shared" ca="1" si="8"/>
        <v>595.4113497295682</v>
      </c>
      <c r="P54" s="37">
        <f t="shared" ca="1" si="15"/>
        <v>-0.67671455054109453</v>
      </c>
      <c r="Q54" s="37"/>
      <c r="R54" s="37"/>
      <c r="S54" s="37"/>
      <c r="T54" s="37"/>
    </row>
    <row r="55" spans="1:20" x14ac:dyDescent="0.2">
      <c r="A55" s="75"/>
      <c r="B55" s="75"/>
      <c r="C55" s="37"/>
      <c r="D55" s="76">
        <f t="shared" si="16"/>
        <v>0</v>
      </c>
      <c r="E55" s="76">
        <f t="shared" si="16"/>
        <v>0</v>
      </c>
      <c r="F55" s="77">
        <f t="shared" si="9"/>
        <v>0</v>
      </c>
      <c r="G55" s="77">
        <f t="shared" si="10"/>
        <v>0</v>
      </c>
      <c r="H55" s="77">
        <f t="shared" si="11"/>
        <v>0</v>
      </c>
      <c r="I55" s="77">
        <f t="shared" si="12"/>
        <v>0</v>
      </c>
      <c r="J55" s="77">
        <f t="shared" si="13"/>
        <v>0</v>
      </c>
      <c r="K55" s="77">
        <f t="shared" ca="1" si="5"/>
        <v>0.67671455054109453</v>
      </c>
      <c r="L55" s="77">
        <f t="shared" ca="1" si="14"/>
        <v>0.45794258291403556</v>
      </c>
      <c r="M55" s="77">
        <f t="shared" ca="1" si="6"/>
        <v>7247.9756658874931</v>
      </c>
      <c r="N55" s="77">
        <f t="shared" ca="1" si="7"/>
        <v>8500.4419975455949</v>
      </c>
      <c r="O55" s="77">
        <f t="shared" ca="1" si="8"/>
        <v>595.4113497295682</v>
      </c>
      <c r="P55" s="37">
        <f t="shared" ca="1" si="15"/>
        <v>-0.67671455054109453</v>
      </c>
      <c r="Q55" s="37"/>
      <c r="R55" s="37"/>
      <c r="S55" s="37"/>
      <c r="T55" s="37"/>
    </row>
    <row r="56" spans="1:20" x14ac:dyDescent="0.2">
      <c r="A56" s="75"/>
      <c r="B56" s="75"/>
      <c r="C56" s="37"/>
      <c r="D56" s="76">
        <f t="shared" si="16"/>
        <v>0</v>
      </c>
      <c r="E56" s="76">
        <f t="shared" si="16"/>
        <v>0</v>
      </c>
      <c r="F56" s="77">
        <f t="shared" si="9"/>
        <v>0</v>
      </c>
      <c r="G56" s="77">
        <f t="shared" si="10"/>
        <v>0</v>
      </c>
      <c r="H56" s="77">
        <f t="shared" si="11"/>
        <v>0</v>
      </c>
      <c r="I56" s="77">
        <f t="shared" si="12"/>
        <v>0</v>
      </c>
      <c r="J56" s="77">
        <f t="shared" si="13"/>
        <v>0</v>
      </c>
      <c r="K56" s="77">
        <f t="shared" ca="1" si="5"/>
        <v>0.67671455054109453</v>
      </c>
      <c r="L56" s="77">
        <f t="shared" ca="1" si="14"/>
        <v>0.45794258291403556</v>
      </c>
      <c r="M56" s="77">
        <f t="shared" ca="1" si="6"/>
        <v>7247.9756658874931</v>
      </c>
      <c r="N56" s="77">
        <f t="shared" ca="1" si="7"/>
        <v>8500.4419975455949</v>
      </c>
      <c r="O56" s="77">
        <f t="shared" ca="1" si="8"/>
        <v>595.4113497295682</v>
      </c>
      <c r="P56" s="37">
        <f t="shared" ca="1" si="15"/>
        <v>-0.67671455054109453</v>
      </c>
      <c r="Q56" s="37"/>
      <c r="R56" s="37"/>
      <c r="S56" s="37"/>
      <c r="T56" s="37"/>
    </row>
    <row r="57" spans="1:20" x14ac:dyDescent="0.2">
      <c r="A57" s="75"/>
      <c r="B57" s="75"/>
      <c r="C57" s="37"/>
      <c r="D57" s="76">
        <f t="shared" si="16"/>
        <v>0</v>
      </c>
      <c r="E57" s="76">
        <f t="shared" si="16"/>
        <v>0</v>
      </c>
      <c r="F57" s="77">
        <f t="shared" si="9"/>
        <v>0</v>
      </c>
      <c r="G57" s="77">
        <f t="shared" si="10"/>
        <v>0</v>
      </c>
      <c r="H57" s="77">
        <f t="shared" si="11"/>
        <v>0</v>
      </c>
      <c r="I57" s="77">
        <f t="shared" si="12"/>
        <v>0</v>
      </c>
      <c r="J57" s="77">
        <f t="shared" si="13"/>
        <v>0</v>
      </c>
      <c r="K57" s="77">
        <f t="shared" ca="1" si="5"/>
        <v>0.67671455054109453</v>
      </c>
      <c r="L57" s="77">
        <f t="shared" ca="1" si="14"/>
        <v>0.45794258291403556</v>
      </c>
      <c r="M57" s="77">
        <f t="shared" ca="1" si="6"/>
        <v>7247.9756658874931</v>
      </c>
      <c r="N57" s="77">
        <f t="shared" ca="1" si="7"/>
        <v>8500.4419975455949</v>
      </c>
      <c r="O57" s="77">
        <f t="shared" ca="1" si="8"/>
        <v>595.4113497295682</v>
      </c>
      <c r="P57" s="37">
        <f t="shared" ca="1" si="15"/>
        <v>-0.67671455054109453</v>
      </c>
      <c r="Q57" s="37"/>
      <c r="R57" s="37"/>
      <c r="S57" s="37"/>
      <c r="T57" s="37"/>
    </row>
    <row r="58" spans="1:20" x14ac:dyDescent="0.2">
      <c r="A58" s="75"/>
      <c r="B58" s="75"/>
      <c r="C58" s="37"/>
      <c r="D58" s="76">
        <f t="shared" si="16"/>
        <v>0</v>
      </c>
      <c r="E58" s="76">
        <f t="shared" si="16"/>
        <v>0</v>
      </c>
      <c r="F58" s="77">
        <f t="shared" si="9"/>
        <v>0</v>
      </c>
      <c r="G58" s="77">
        <f t="shared" si="10"/>
        <v>0</v>
      </c>
      <c r="H58" s="77">
        <f t="shared" si="11"/>
        <v>0</v>
      </c>
      <c r="I58" s="77">
        <f t="shared" si="12"/>
        <v>0</v>
      </c>
      <c r="J58" s="77">
        <f t="shared" si="13"/>
        <v>0</v>
      </c>
      <c r="K58" s="77">
        <f t="shared" ca="1" si="5"/>
        <v>0.67671455054109453</v>
      </c>
      <c r="L58" s="77">
        <f t="shared" ca="1" si="14"/>
        <v>0.45794258291403556</v>
      </c>
      <c r="M58" s="77">
        <f t="shared" ca="1" si="6"/>
        <v>7247.9756658874931</v>
      </c>
      <c r="N58" s="77">
        <f t="shared" ca="1" si="7"/>
        <v>8500.4419975455949</v>
      </c>
      <c r="O58" s="77">
        <f t="shared" ca="1" si="8"/>
        <v>595.4113497295682</v>
      </c>
      <c r="P58" s="37">
        <f t="shared" ca="1" si="15"/>
        <v>-0.67671455054109453</v>
      </c>
      <c r="Q58" s="37"/>
      <c r="R58" s="37"/>
      <c r="S58" s="37"/>
      <c r="T58" s="37"/>
    </row>
    <row r="59" spans="1:20" x14ac:dyDescent="0.2">
      <c r="A59" s="75"/>
      <c r="B59" s="75"/>
      <c r="C59" s="37"/>
      <c r="D59" s="76">
        <f t="shared" si="16"/>
        <v>0</v>
      </c>
      <c r="E59" s="76">
        <f t="shared" si="16"/>
        <v>0</v>
      </c>
      <c r="F59" s="77">
        <f t="shared" si="9"/>
        <v>0</v>
      </c>
      <c r="G59" s="77">
        <f t="shared" si="10"/>
        <v>0</v>
      </c>
      <c r="H59" s="77">
        <f t="shared" si="11"/>
        <v>0</v>
      </c>
      <c r="I59" s="77">
        <f t="shared" si="12"/>
        <v>0</v>
      </c>
      <c r="J59" s="77">
        <f t="shared" si="13"/>
        <v>0</v>
      </c>
      <c r="K59" s="77">
        <f t="shared" ca="1" si="5"/>
        <v>0.67671455054109453</v>
      </c>
      <c r="L59" s="77">
        <f t="shared" ca="1" si="14"/>
        <v>0.45794258291403556</v>
      </c>
      <c r="M59" s="77">
        <f t="shared" ca="1" si="6"/>
        <v>7247.9756658874931</v>
      </c>
      <c r="N59" s="77">
        <f t="shared" ca="1" si="7"/>
        <v>8500.4419975455949</v>
      </c>
      <c r="O59" s="77">
        <f t="shared" ca="1" si="8"/>
        <v>595.4113497295682</v>
      </c>
      <c r="P59" s="37">
        <f t="shared" ca="1" si="15"/>
        <v>-0.67671455054109453</v>
      </c>
      <c r="Q59" s="37"/>
      <c r="R59" s="37"/>
      <c r="S59" s="37"/>
      <c r="T59" s="37"/>
    </row>
    <row r="60" spans="1:20" x14ac:dyDescent="0.2">
      <c r="A60" s="75"/>
      <c r="B60" s="75"/>
      <c r="C60" s="37"/>
      <c r="D60" s="76">
        <f t="shared" si="16"/>
        <v>0</v>
      </c>
      <c r="E60" s="76">
        <f t="shared" si="16"/>
        <v>0</v>
      </c>
      <c r="F60" s="77">
        <f t="shared" si="9"/>
        <v>0</v>
      </c>
      <c r="G60" s="77">
        <f t="shared" si="10"/>
        <v>0</v>
      </c>
      <c r="H60" s="77">
        <f t="shared" si="11"/>
        <v>0</v>
      </c>
      <c r="I60" s="77">
        <f t="shared" si="12"/>
        <v>0</v>
      </c>
      <c r="J60" s="77">
        <f t="shared" si="13"/>
        <v>0</v>
      </c>
      <c r="K60" s="77">
        <f t="shared" ca="1" si="5"/>
        <v>0.67671455054109453</v>
      </c>
      <c r="L60" s="77">
        <f t="shared" ca="1" si="14"/>
        <v>0.45794258291403556</v>
      </c>
      <c r="M60" s="77">
        <f t="shared" ca="1" si="6"/>
        <v>7247.9756658874931</v>
      </c>
      <c r="N60" s="77">
        <f t="shared" ca="1" si="7"/>
        <v>8500.4419975455949</v>
      </c>
      <c r="O60" s="77">
        <f t="shared" ca="1" si="8"/>
        <v>595.4113497295682</v>
      </c>
      <c r="P60" s="37">
        <f t="shared" ca="1" si="15"/>
        <v>-0.67671455054109453</v>
      </c>
      <c r="Q60" s="37"/>
      <c r="R60" s="37"/>
      <c r="S60" s="37"/>
      <c r="T60" s="37"/>
    </row>
    <row r="61" spans="1:20" x14ac:dyDescent="0.2">
      <c r="A61" s="75"/>
      <c r="B61" s="75"/>
      <c r="C61" s="37"/>
      <c r="D61" s="76">
        <f t="shared" si="16"/>
        <v>0</v>
      </c>
      <c r="E61" s="76">
        <f t="shared" si="16"/>
        <v>0</v>
      </c>
      <c r="F61" s="77">
        <f t="shared" si="9"/>
        <v>0</v>
      </c>
      <c r="G61" s="77">
        <f t="shared" si="10"/>
        <v>0</v>
      </c>
      <c r="H61" s="77">
        <f t="shared" si="11"/>
        <v>0</v>
      </c>
      <c r="I61" s="77">
        <f t="shared" si="12"/>
        <v>0</v>
      </c>
      <c r="J61" s="77">
        <f t="shared" si="13"/>
        <v>0</v>
      </c>
      <c r="K61" s="77">
        <f t="shared" ca="1" si="5"/>
        <v>0.67671455054109453</v>
      </c>
      <c r="L61" s="77">
        <f t="shared" ca="1" si="14"/>
        <v>0.45794258291403556</v>
      </c>
      <c r="M61" s="77">
        <f t="shared" ca="1" si="6"/>
        <v>7247.9756658874931</v>
      </c>
      <c r="N61" s="77">
        <f t="shared" ca="1" si="7"/>
        <v>8500.4419975455949</v>
      </c>
      <c r="O61" s="77">
        <f t="shared" ca="1" si="8"/>
        <v>595.4113497295682</v>
      </c>
      <c r="P61" s="37">
        <f t="shared" ca="1" si="15"/>
        <v>-0.67671455054109453</v>
      </c>
      <c r="Q61" s="37"/>
      <c r="R61" s="37"/>
      <c r="S61" s="37"/>
      <c r="T61" s="37"/>
    </row>
    <row r="62" spans="1:20" x14ac:dyDescent="0.2">
      <c r="A62" s="75"/>
      <c r="B62" s="75"/>
      <c r="C62" s="37"/>
      <c r="D62" s="76">
        <f t="shared" si="16"/>
        <v>0</v>
      </c>
      <c r="E62" s="76">
        <f t="shared" si="16"/>
        <v>0</v>
      </c>
      <c r="F62" s="77">
        <f t="shared" si="9"/>
        <v>0</v>
      </c>
      <c r="G62" s="77">
        <f t="shared" si="10"/>
        <v>0</v>
      </c>
      <c r="H62" s="77">
        <f t="shared" si="11"/>
        <v>0</v>
      </c>
      <c r="I62" s="77">
        <f t="shared" si="12"/>
        <v>0</v>
      </c>
      <c r="J62" s="77">
        <f t="shared" si="13"/>
        <v>0</v>
      </c>
      <c r="K62" s="77">
        <f t="shared" ca="1" si="5"/>
        <v>0.67671455054109453</v>
      </c>
      <c r="L62" s="77">
        <f t="shared" ca="1" si="14"/>
        <v>0.45794258291403556</v>
      </c>
      <c r="M62" s="77">
        <f t="shared" ca="1" si="6"/>
        <v>7247.9756658874931</v>
      </c>
      <c r="N62" s="77">
        <f t="shared" ca="1" si="7"/>
        <v>8500.4419975455949</v>
      </c>
      <c r="O62" s="77">
        <f t="shared" ca="1" si="8"/>
        <v>595.4113497295682</v>
      </c>
      <c r="P62" s="37">
        <f t="shared" ca="1" si="15"/>
        <v>-0.67671455054109453</v>
      </c>
      <c r="Q62" s="37"/>
      <c r="R62" s="37"/>
      <c r="S62" s="37"/>
      <c r="T62" s="37"/>
    </row>
    <row r="63" spans="1:20" x14ac:dyDescent="0.2">
      <c r="A63" s="75"/>
      <c r="B63" s="75"/>
      <c r="C63" s="37"/>
      <c r="D63" s="76">
        <f t="shared" si="16"/>
        <v>0</v>
      </c>
      <c r="E63" s="76">
        <f t="shared" si="16"/>
        <v>0</v>
      </c>
      <c r="F63" s="77">
        <f t="shared" si="9"/>
        <v>0</v>
      </c>
      <c r="G63" s="77">
        <f t="shared" si="10"/>
        <v>0</v>
      </c>
      <c r="H63" s="77">
        <f t="shared" si="11"/>
        <v>0</v>
      </c>
      <c r="I63" s="77">
        <f t="shared" si="12"/>
        <v>0</v>
      </c>
      <c r="J63" s="77">
        <f t="shared" si="13"/>
        <v>0</v>
      </c>
      <c r="K63" s="77">
        <f t="shared" ca="1" si="5"/>
        <v>0.67671455054109453</v>
      </c>
      <c r="L63" s="77">
        <f t="shared" ca="1" si="14"/>
        <v>0.45794258291403556</v>
      </c>
      <c r="M63" s="77">
        <f t="shared" ca="1" si="6"/>
        <v>7247.9756658874931</v>
      </c>
      <c r="N63" s="77">
        <f t="shared" ca="1" si="7"/>
        <v>8500.4419975455949</v>
      </c>
      <c r="O63" s="77">
        <f t="shared" ca="1" si="8"/>
        <v>595.4113497295682</v>
      </c>
      <c r="P63" s="37">
        <f t="shared" ca="1" si="15"/>
        <v>-0.67671455054109453</v>
      </c>
      <c r="Q63" s="37"/>
      <c r="R63" s="37"/>
      <c r="S63" s="37"/>
      <c r="T63" s="37"/>
    </row>
    <row r="64" spans="1:20" x14ac:dyDescent="0.2">
      <c r="A64" s="75"/>
      <c r="B64" s="75"/>
      <c r="C64" s="37"/>
      <c r="D64" s="76">
        <f t="shared" si="16"/>
        <v>0</v>
      </c>
      <c r="E64" s="76">
        <f t="shared" si="16"/>
        <v>0</v>
      </c>
      <c r="F64" s="77">
        <f t="shared" si="9"/>
        <v>0</v>
      </c>
      <c r="G64" s="77">
        <f t="shared" si="10"/>
        <v>0</v>
      </c>
      <c r="H64" s="77">
        <f t="shared" si="11"/>
        <v>0</v>
      </c>
      <c r="I64" s="77">
        <f t="shared" si="12"/>
        <v>0</v>
      </c>
      <c r="J64" s="77">
        <f t="shared" si="13"/>
        <v>0</v>
      </c>
      <c r="K64" s="77">
        <f t="shared" ca="1" si="5"/>
        <v>0.67671455054109453</v>
      </c>
      <c r="L64" s="77">
        <f t="shared" ca="1" si="14"/>
        <v>0.45794258291403556</v>
      </c>
      <c r="M64" s="77">
        <f t="shared" ca="1" si="6"/>
        <v>7247.9756658874931</v>
      </c>
      <c r="N64" s="77">
        <f t="shared" ca="1" si="7"/>
        <v>8500.4419975455949</v>
      </c>
      <c r="O64" s="77">
        <f t="shared" ca="1" si="8"/>
        <v>595.4113497295682</v>
      </c>
      <c r="P64" s="37">
        <f t="shared" ca="1" si="15"/>
        <v>-0.67671455054109453</v>
      </c>
      <c r="Q64" s="37"/>
      <c r="R64" s="37"/>
      <c r="S64" s="37"/>
      <c r="T64" s="37"/>
    </row>
    <row r="65" spans="1:20" x14ac:dyDescent="0.2">
      <c r="A65" s="75"/>
      <c r="B65" s="75"/>
      <c r="C65" s="37"/>
      <c r="D65" s="76">
        <f t="shared" si="16"/>
        <v>0</v>
      </c>
      <c r="E65" s="76">
        <f t="shared" si="16"/>
        <v>0</v>
      </c>
      <c r="F65" s="77">
        <f t="shared" si="9"/>
        <v>0</v>
      </c>
      <c r="G65" s="77">
        <f t="shared" si="10"/>
        <v>0</v>
      </c>
      <c r="H65" s="77">
        <f t="shared" si="11"/>
        <v>0</v>
      </c>
      <c r="I65" s="77">
        <f t="shared" si="12"/>
        <v>0</v>
      </c>
      <c r="J65" s="77">
        <f t="shared" si="13"/>
        <v>0</v>
      </c>
      <c r="K65" s="77">
        <f t="shared" ca="1" si="5"/>
        <v>0.67671455054109453</v>
      </c>
      <c r="L65" s="77">
        <f t="shared" ca="1" si="14"/>
        <v>0.45794258291403556</v>
      </c>
      <c r="M65" s="77">
        <f t="shared" ca="1" si="6"/>
        <v>7247.9756658874931</v>
      </c>
      <c r="N65" s="77">
        <f t="shared" ca="1" si="7"/>
        <v>8500.4419975455949</v>
      </c>
      <c r="O65" s="77">
        <f t="shared" ca="1" si="8"/>
        <v>595.4113497295682</v>
      </c>
      <c r="P65" s="37">
        <f t="shared" ca="1" si="15"/>
        <v>-0.67671455054109453</v>
      </c>
      <c r="Q65" s="37"/>
      <c r="R65" s="37"/>
      <c r="S65" s="37"/>
      <c r="T65" s="37"/>
    </row>
    <row r="66" spans="1:20" x14ac:dyDescent="0.2">
      <c r="A66" s="75"/>
      <c r="B66" s="75"/>
      <c r="C66" s="37"/>
      <c r="D66" s="76">
        <f t="shared" si="16"/>
        <v>0</v>
      </c>
      <c r="E66" s="76">
        <f t="shared" si="16"/>
        <v>0</v>
      </c>
      <c r="F66" s="77">
        <f t="shared" si="9"/>
        <v>0</v>
      </c>
      <c r="G66" s="77">
        <f t="shared" si="10"/>
        <v>0</v>
      </c>
      <c r="H66" s="77">
        <f t="shared" si="11"/>
        <v>0</v>
      </c>
      <c r="I66" s="77">
        <f t="shared" si="12"/>
        <v>0</v>
      </c>
      <c r="J66" s="77">
        <f t="shared" si="13"/>
        <v>0</v>
      </c>
      <c r="K66" s="77">
        <f t="shared" ca="1" si="5"/>
        <v>0.67671455054109453</v>
      </c>
      <c r="L66" s="77">
        <f t="shared" ca="1" si="14"/>
        <v>0.45794258291403556</v>
      </c>
      <c r="M66" s="77">
        <f t="shared" ca="1" si="6"/>
        <v>7247.9756658874931</v>
      </c>
      <c r="N66" s="77">
        <f t="shared" ca="1" si="7"/>
        <v>8500.4419975455949</v>
      </c>
      <c r="O66" s="77">
        <f t="shared" ca="1" si="8"/>
        <v>595.4113497295682</v>
      </c>
      <c r="P66" s="37">
        <f t="shared" ca="1" si="15"/>
        <v>-0.67671455054109453</v>
      </c>
      <c r="Q66" s="37"/>
      <c r="R66" s="37"/>
      <c r="S66" s="37"/>
      <c r="T66" s="37"/>
    </row>
    <row r="67" spans="1:20" x14ac:dyDescent="0.2">
      <c r="A67" s="75"/>
      <c r="B67" s="75"/>
      <c r="C67" s="37"/>
      <c r="D67" s="76">
        <f t="shared" si="16"/>
        <v>0</v>
      </c>
      <c r="E67" s="76">
        <f t="shared" si="16"/>
        <v>0</v>
      </c>
      <c r="F67" s="77">
        <f t="shared" si="9"/>
        <v>0</v>
      </c>
      <c r="G67" s="77">
        <f t="shared" si="10"/>
        <v>0</v>
      </c>
      <c r="H67" s="77">
        <f t="shared" si="11"/>
        <v>0</v>
      </c>
      <c r="I67" s="77">
        <f t="shared" si="12"/>
        <v>0</v>
      </c>
      <c r="J67" s="77">
        <f t="shared" si="13"/>
        <v>0</v>
      </c>
      <c r="K67" s="77">
        <f t="shared" ca="1" si="5"/>
        <v>0.67671455054109453</v>
      </c>
      <c r="L67" s="77">
        <f t="shared" ca="1" si="14"/>
        <v>0.45794258291403556</v>
      </c>
      <c r="M67" s="77">
        <f t="shared" ca="1" si="6"/>
        <v>7247.9756658874931</v>
      </c>
      <c r="N67" s="77">
        <f t="shared" ca="1" si="7"/>
        <v>8500.4419975455949</v>
      </c>
      <c r="O67" s="77">
        <f t="shared" ca="1" si="8"/>
        <v>595.4113497295682</v>
      </c>
      <c r="P67" s="37">
        <f t="shared" ca="1" si="15"/>
        <v>-0.67671455054109453</v>
      </c>
      <c r="Q67" s="37"/>
      <c r="R67" s="37"/>
      <c r="S67" s="37"/>
      <c r="T67" s="37"/>
    </row>
    <row r="68" spans="1:20" x14ac:dyDescent="0.2">
      <c r="A68" s="75"/>
      <c r="B68" s="75"/>
      <c r="C68" s="37"/>
      <c r="D68" s="76">
        <f t="shared" si="16"/>
        <v>0</v>
      </c>
      <c r="E68" s="76">
        <f t="shared" si="16"/>
        <v>0</v>
      </c>
      <c r="F68" s="77">
        <f t="shared" si="9"/>
        <v>0</v>
      </c>
      <c r="G68" s="77">
        <f t="shared" si="10"/>
        <v>0</v>
      </c>
      <c r="H68" s="77">
        <f t="shared" si="11"/>
        <v>0</v>
      </c>
      <c r="I68" s="77">
        <f t="shared" si="12"/>
        <v>0</v>
      </c>
      <c r="J68" s="77">
        <f t="shared" si="13"/>
        <v>0</v>
      </c>
      <c r="K68" s="77">
        <f t="shared" ca="1" si="5"/>
        <v>0.67671455054109453</v>
      </c>
      <c r="L68" s="77">
        <f t="shared" ca="1" si="14"/>
        <v>0.45794258291403556</v>
      </c>
      <c r="M68" s="77">
        <f t="shared" ca="1" si="6"/>
        <v>7247.9756658874931</v>
      </c>
      <c r="N68" s="77">
        <f t="shared" ca="1" si="7"/>
        <v>8500.4419975455949</v>
      </c>
      <c r="O68" s="77">
        <f t="shared" ca="1" si="8"/>
        <v>595.4113497295682</v>
      </c>
      <c r="P68" s="37">
        <f t="shared" ca="1" si="15"/>
        <v>-0.67671455054109453</v>
      </c>
      <c r="Q68" s="37"/>
      <c r="R68" s="37"/>
      <c r="S68" s="37"/>
      <c r="T68" s="37"/>
    </row>
    <row r="69" spans="1:20" x14ac:dyDescent="0.2">
      <c r="A69" s="75"/>
      <c r="B69" s="75"/>
      <c r="C69" s="37"/>
      <c r="D69" s="76">
        <f t="shared" si="16"/>
        <v>0</v>
      </c>
      <c r="E69" s="76">
        <f t="shared" si="16"/>
        <v>0</v>
      </c>
      <c r="F69" s="77">
        <f t="shared" si="9"/>
        <v>0</v>
      </c>
      <c r="G69" s="77">
        <f t="shared" si="10"/>
        <v>0</v>
      </c>
      <c r="H69" s="77">
        <f t="shared" si="11"/>
        <v>0</v>
      </c>
      <c r="I69" s="77">
        <f t="shared" si="12"/>
        <v>0</v>
      </c>
      <c r="J69" s="77">
        <f t="shared" si="13"/>
        <v>0</v>
      </c>
      <c r="K69" s="77">
        <f t="shared" ca="1" si="5"/>
        <v>0.67671455054109453</v>
      </c>
      <c r="L69" s="77">
        <f t="shared" ca="1" si="14"/>
        <v>0.45794258291403556</v>
      </c>
      <c r="M69" s="77">
        <f t="shared" ca="1" si="6"/>
        <v>7247.9756658874931</v>
      </c>
      <c r="N69" s="77">
        <f t="shared" ca="1" si="7"/>
        <v>8500.4419975455949</v>
      </c>
      <c r="O69" s="77">
        <f t="shared" ca="1" si="8"/>
        <v>595.4113497295682</v>
      </c>
      <c r="P69" s="37">
        <f t="shared" ca="1" si="15"/>
        <v>-0.67671455054109453</v>
      </c>
      <c r="Q69" s="37"/>
      <c r="R69" s="37"/>
      <c r="S69" s="37"/>
      <c r="T69" s="37"/>
    </row>
    <row r="70" spans="1:20" x14ac:dyDescent="0.2">
      <c r="A70" s="75"/>
      <c r="B70" s="75"/>
      <c r="C70" s="37"/>
      <c r="D70" s="76">
        <f t="shared" si="16"/>
        <v>0</v>
      </c>
      <c r="E70" s="76">
        <f t="shared" si="16"/>
        <v>0</v>
      </c>
      <c r="F70" s="77">
        <f t="shared" si="9"/>
        <v>0</v>
      </c>
      <c r="G70" s="77">
        <f t="shared" si="10"/>
        <v>0</v>
      </c>
      <c r="H70" s="77">
        <f t="shared" si="11"/>
        <v>0</v>
      </c>
      <c r="I70" s="77">
        <f t="shared" si="12"/>
        <v>0</v>
      </c>
      <c r="J70" s="77">
        <f t="shared" si="13"/>
        <v>0</v>
      </c>
      <c r="K70" s="77">
        <f t="shared" ca="1" si="5"/>
        <v>0.67671455054109453</v>
      </c>
      <c r="L70" s="77">
        <f t="shared" ca="1" si="14"/>
        <v>0.45794258291403556</v>
      </c>
      <c r="M70" s="77">
        <f t="shared" ca="1" si="6"/>
        <v>7247.9756658874931</v>
      </c>
      <c r="N70" s="77">
        <f t="shared" ca="1" si="7"/>
        <v>8500.4419975455949</v>
      </c>
      <c r="O70" s="77">
        <f t="shared" ca="1" si="8"/>
        <v>595.4113497295682</v>
      </c>
      <c r="P70" s="37">
        <f t="shared" ca="1" si="15"/>
        <v>-0.67671455054109453</v>
      </c>
      <c r="Q70" s="37"/>
      <c r="R70" s="37"/>
      <c r="S70" s="37"/>
      <c r="T70" s="37"/>
    </row>
    <row r="71" spans="1:20" x14ac:dyDescent="0.2">
      <c r="A71" s="75"/>
      <c r="B71" s="75"/>
      <c r="C71" s="37"/>
      <c r="D71" s="76">
        <f t="shared" si="16"/>
        <v>0</v>
      </c>
      <c r="E71" s="76">
        <f t="shared" si="16"/>
        <v>0</v>
      </c>
      <c r="F71" s="77">
        <f t="shared" si="9"/>
        <v>0</v>
      </c>
      <c r="G71" s="77">
        <f t="shared" si="10"/>
        <v>0</v>
      </c>
      <c r="H71" s="77">
        <f t="shared" si="11"/>
        <v>0</v>
      </c>
      <c r="I71" s="77">
        <f t="shared" si="12"/>
        <v>0</v>
      </c>
      <c r="J71" s="77">
        <f t="shared" si="13"/>
        <v>0</v>
      </c>
      <c r="K71" s="77">
        <f t="shared" ca="1" si="5"/>
        <v>0.67671455054109453</v>
      </c>
      <c r="L71" s="77">
        <f t="shared" ca="1" si="14"/>
        <v>0.45794258291403556</v>
      </c>
      <c r="M71" s="77">
        <f t="shared" ca="1" si="6"/>
        <v>7247.9756658874931</v>
      </c>
      <c r="N71" s="77">
        <f t="shared" ca="1" si="7"/>
        <v>8500.4419975455949</v>
      </c>
      <c r="O71" s="77">
        <f t="shared" ca="1" si="8"/>
        <v>595.4113497295682</v>
      </c>
      <c r="P71" s="37">
        <f t="shared" ca="1" si="15"/>
        <v>-0.67671455054109453</v>
      </c>
      <c r="Q71" s="37"/>
      <c r="R71" s="37"/>
      <c r="S71" s="37"/>
      <c r="T71" s="37"/>
    </row>
    <row r="72" spans="1:20" x14ac:dyDescent="0.2">
      <c r="A72" s="75"/>
      <c r="B72" s="75"/>
      <c r="C72" s="37"/>
      <c r="D72" s="76">
        <f t="shared" si="16"/>
        <v>0</v>
      </c>
      <c r="E72" s="76">
        <f t="shared" si="16"/>
        <v>0</v>
      </c>
      <c r="F72" s="77">
        <f t="shared" si="9"/>
        <v>0</v>
      </c>
      <c r="G72" s="77">
        <f t="shared" si="10"/>
        <v>0</v>
      </c>
      <c r="H72" s="77">
        <f t="shared" si="11"/>
        <v>0</v>
      </c>
      <c r="I72" s="77">
        <f t="shared" si="12"/>
        <v>0</v>
      </c>
      <c r="J72" s="77">
        <f t="shared" si="13"/>
        <v>0</v>
      </c>
      <c r="K72" s="77">
        <f t="shared" ca="1" si="5"/>
        <v>0.67671455054109453</v>
      </c>
      <c r="L72" s="77">
        <f t="shared" ca="1" si="14"/>
        <v>0.45794258291403556</v>
      </c>
      <c r="M72" s="77">
        <f t="shared" ca="1" si="6"/>
        <v>7247.9756658874931</v>
      </c>
      <c r="N72" s="77">
        <f t="shared" ca="1" si="7"/>
        <v>8500.4419975455949</v>
      </c>
      <c r="O72" s="77">
        <f t="shared" ca="1" si="8"/>
        <v>595.4113497295682</v>
      </c>
      <c r="P72" s="37">
        <f t="shared" ca="1" si="15"/>
        <v>-0.67671455054109453</v>
      </c>
      <c r="Q72" s="37"/>
      <c r="R72" s="37"/>
      <c r="S72" s="37"/>
      <c r="T72" s="37"/>
    </row>
    <row r="73" spans="1:20" x14ac:dyDescent="0.2">
      <c r="A73" s="75"/>
      <c r="B73" s="75"/>
      <c r="C73" s="37"/>
      <c r="D73" s="76">
        <f t="shared" si="16"/>
        <v>0</v>
      </c>
      <c r="E73" s="76">
        <f t="shared" si="16"/>
        <v>0</v>
      </c>
      <c r="F73" s="77">
        <f t="shared" si="9"/>
        <v>0</v>
      </c>
      <c r="G73" s="77">
        <f t="shared" si="10"/>
        <v>0</v>
      </c>
      <c r="H73" s="77">
        <f t="shared" si="11"/>
        <v>0</v>
      </c>
      <c r="I73" s="77">
        <f t="shared" si="12"/>
        <v>0</v>
      </c>
      <c r="J73" s="77">
        <f t="shared" si="13"/>
        <v>0</v>
      </c>
      <c r="K73" s="77">
        <f t="shared" ca="1" si="5"/>
        <v>0.67671455054109453</v>
      </c>
      <c r="L73" s="77">
        <f t="shared" ca="1" si="14"/>
        <v>0.45794258291403556</v>
      </c>
      <c r="M73" s="77">
        <f t="shared" ca="1" si="6"/>
        <v>7247.9756658874931</v>
      </c>
      <c r="N73" s="77">
        <f t="shared" ca="1" si="7"/>
        <v>8500.4419975455949</v>
      </c>
      <c r="O73" s="77">
        <f t="shared" ca="1" si="8"/>
        <v>595.4113497295682</v>
      </c>
      <c r="P73" s="37">
        <f t="shared" ca="1" si="15"/>
        <v>-0.67671455054109453</v>
      </c>
      <c r="Q73" s="37"/>
      <c r="R73" s="37"/>
      <c r="S73" s="37"/>
      <c r="T73" s="37"/>
    </row>
    <row r="74" spans="1:20" x14ac:dyDescent="0.2">
      <c r="A74" s="75"/>
      <c r="B74" s="75"/>
      <c r="C74" s="37"/>
      <c r="D74" s="76">
        <f t="shared" si="16"/>
        <v>0</v>
      </c>
      <c r="E74" s="76">
        <f t="shared" si="16"/>
        <v>0</v>
      </c>
      <c r="F74" s="77">
        <f t="shared" si="9"/>
        <v>0</v>
      </c>
      <c r="G74" s="77">
        <f t="shared" si="10"/>
        <v>0</v>
      </c>
      <c r="H74" s="77">
        <f t="shared" si="11"/>
        <v>0</v>
      </c>
      <c r="I74" s="77">
        <f t="shared" si="12"/>
        <v>0</v>
      </c>
      <c r="J74" s="77">
        <f t="shared" si="13"/>
        <v>0</v>
      </c>
      <c r="K74" s="77">
        <f t="shared" ca="1" si="5"/>
        <v>0.67671455054109453</v>
      </c>
      <c r="L74" s="77">
        <f t="shared" ca="1" si="14"/>
        <v>0.45794258291403556</v>
      </c>
      <c r="M74" s="77">
        <f t="shared" ca="1" si="6"/>
        <v>7247.9756658874931</v>
      </c>
      <c r="N74" s="77">
        <f t="shared" ca="1" si="7"/>
        <v>8500.4419975455949</v>
      </c>
      <c r="O74" s="77">
        <f t="shared" ca="1" si="8"/>
        <v>595.4113497295682</v>
      </c>
      <c r="P74" s="37">
        <f t="shared" ca="1" si="15"/>
        <v>-0.67671455054109453</v>
      </c>
      <c r="Q74" s="37"/>
      <c r="R74" s="37"/>
      <c r="S74" s="37"/>
      <c r="T74" s="37"/>
    </row>
    <row r="75" spans="1:20" x14ac:dyDescent="0.2">
      <c r="A75" s="75"/>
      <c r="B75" s="75"/>
      <c r="C75" s="37"/>
      <c r="D75" s="76">
        <f t="shared" si="16"/>
        <v>0</v>
      </c>
      <c r="E75" s="76">
        <f t="shared" si="16"/>
        <v>0</v>
      </c>
      <c r="F75" s="77">
        <f t="shared" si="9"/>
        <v>0</v>
      </c>
      <c r="G75" s="77">
        <f t="shared" si="10"/>
        <v>0</v>
      </c>
      <c r="H75" s="77">
        <f t="shared" si="11"/>
        <v>0</v>
      </c>
      <c r="I75" s="77">
        <f t="shared" si="12"/>
        <v>0</v>
      </c>
      <c r="J75" s="77">
        <f t="shared" si="13"/>
        <v>0</v>
      </c>
      <c r="K75" s="77">
        <f t="shared" ca="1" si="5"/>
        <v>0.67671455054109453</v>
      </c>
      <c r="L75" s="77">
        <f t="shared" ca="1" si="14"/>
        <v>0.45794258291403556</v>
      </c>
      <c r="M75" s="77">
        <f t="shared" ca="1" si="6"/>
        <v>7247.9756658874931</v>
      </c>
      <c r="N75" s="77">
        <f t="shared" ca="1" si="7"/>
        <v>8500.4419975455949</v>
      </c>
      <c r="O75" s="77">
        <f t="shared" ca="1" si="8"/>
        <v>595.4113497295682</v>
      </c>
      <c r="P75" s="37">
        <f t="shared" ca="1" si="15"/>
        <v>-0.67671455054109453</v>
      </c>
      <c r="Q75" s="37"/>
      <c r="R75" s="37"/>
      <c r="S75" s="37"/>
      <c r="T75" s="37"/>
    </row>
    <row r="76" spans="1:20" x14ac:dyDescent="0.2">
      <c r="A76" s="75"/>
      <c r="B76" s="75"/>
      <c r="C76" s="37"/>
      <c r="D76" s="76">
        <f t="shared" si="16"/>
        <v>0</v>
      </c>
      <c r="E76" s="76">
        <f t="shared" si="16"/>
        <v>0</v>
      </c>
      <c r="F76" s="77">
        <f t="shared" si="9"/>
        <v>0</v>
      </c>
      <c r="G76" s="77">
        <f t="shared" si="10"/>
        <v>0</v>
      </c>
      <c r="H76" s="77">
        <f t="shared" si="11"/>
        <v>0</v>
      </c>
      <c r="I76" s="77">
        <f t="shared" si="12"/>
        <v>0</v>
      </c>
      <c r="J76" s="77">
        <f t="shared" si="13"/>
        <v>0</v>
      </c>
      <c r="K76" s="77">
        <f t="shared" ca="1" si="5"/>
        <v>0.67671455054109453</v>
      </c>
      <c r="L76" s="77">
        <f t="shared" ca="1" si="14"/>
        <v>0.45794258291403556</v>
      </c>
      <c r="M76" s="77">
        <f t="shared" ca="1" si="6"/>
        <v>7247.9756658874931</v>
      </c>
      <c r="N76" s="77">
        <f t="shared" ca="1" si="7"/>
        <v>8500.4419975455949</v>
      </c>
      <c r="O76" s="77">
        <f t="shared" ca="1" si="8"/>
        <v>595.4113497295682</v>
      </c>
      <c r="P76" s="37">
        <f t="shared" ca="1" si="15"/>
        <v>-0.67671455054109453</v>
      </c>
      <c r="Q76" s="37"/>
      <c r="R76" s="37"/>
      <c r="S76" s="37"/>
      <c r="T76" s="37"/>
    </row>
    <row r="77" spans="1:20" x14ac:dyDescent="0.2">
      <c r="A77" s="75"/>
      <c r="B77" s="75"/>
      <c r="C77" s="37"/>
      <c r="D77" s="76">
        <f t="shared" si="16"/>
        <v>0</v>
      </c>
      <c r="E77" s="76">
        <f t="shared" si="16"/>
        <v>0</v>
      </c>
      <c r="F77" s="77">
        <f t="shared" si="9"/>
        <v>0</v>
      </c>
      <c r="G77" s="77">
        <f t="shared" si="10"/>
        <v>0</v>
      </c>
      <c r="H77" s="77">
        <f t="shared" si="11"/>
        <v>0</v>
      </c>
      <c r="I77" s="77">
        <f t="shared" si="12"/>
        <v>0</v>
      </c>
      <c r="J77" s="77">
        <f t="shared" si="13"/>
        <v>0</v>
      </c>
      <c r="K77" s="77">
        <f t="shared" ca="1" si="5"/>
        <v>0.67671455054109453</v>
      </c>
      <c r="L77" s="77">
        <f t="shared" ca="1" si="14"/>
        <v>0.45794258291403556</v>
      </c>
      <c r="M77" s="77">
        <f t="shared" ca="1" si="6"/>
        <v>7247.9756658874931</v>
      </c>
      <c r="N77" s="77">
        <f t="shared" ca="1" si="7"/>
        <v>8500.4419975455949</v>
      </c>
      <c r="O77" s="77">
        <f t="shared" ca="1" si="8"/>
        <v>595.4113497295682</v>
      </c>
      <c r="P77" s="37">
        <f t="shared" ca="1" si="15"/>
        <v>-0.67671455054109453</v>
      </c>
      <c r="Q77" s="37"/>
      <c r="R77" s="37"/>
      <c r="S77" s="37"/>
      <c r="T77" s="37"/>
    </row>
    <row r="78" spans="1:20" x14ac:dyDescent="0.2">
      <c r="A78" s="75"/>
      <c r="B78" s="75"/>
      <c r="C78" s="37"/>
      <c r="D78" s="76">
        <f t="shared" si="16"/>
        <v>0</v>
      </c>
      <c r="E78" s="76">
        <f t="shared" si="16"/>
        <v>0</v>
      </c>
      <c r="F78" s="77">
        <f t="shared" si="9"/>
        <v>0</v>
      </c>
      <c r="G78" s="77">
        <f t="shared" si="10"/>
        <v>0</v>
      </c>
      <c r="H78" s="77">
        <f t="shared" si="11"/>
        <v>0</v>
      </c>
      <c r="I78" s="77">
        <f t="shared" si="12"/>
        <v>0</v>
      </c>
      <c r="J78" s="77">
        <f t="shared" si="13"/>
        <v>0</v>
      </c>
      <c r="K78" s="77">
        <f t="shared" ca="1" si="5"/>
        <v>0.67671455054109453</v>
      </c>
      <c r="L78" s="77">
        <f t="shared" ca="1" si="14"/>
        <v>0.45794258291403556</v>
      </c>
      <c r="M78" s="77">
        <f t="shared" ca="1" si="6"/>
        <v>7247.9756658874931</v>
      </c>
      <c r="N78" s="77">
        <f t="shared" ca="1" si="7"/>
        <v>8500.4419975455949</v>
      </c>
      <c r="O78" s="77">
        <f t="shared" ca="1" si="8"/>
        <v>595.4113497295682</v>
      </c>
      <c r="P78" s="37">
        <f t="shared" ca="1" si="15"/>
        <v>-0.67671455054109453</v>
      </c>
      <c r="Q78" s="37"/>
      <c r="R78" s="37"/>
      <c r="S78" s="37"/>
      <c r="T78" s="37"/>
    </row>
    <row r="79" spans="1:20" x14ac:dyDescent="0.2">
      <c r="A79" s="75"/>
      <c r="B79" s="75"/>
      <c r="C79" s="37"/>
      <c r="D79" s="76">
        <f t="shared" si="16"/>
        <v>0</v>
      </c>
      <c r="E79" s="76">
        <f t="shared" si="16"/>
        <v>0</v>
      </c>
      <c r="F79" s="77">
        <f t="shared" si="9"/>
        <v>0</v>
      </c>
      <c r="G79" s="77">
        <f t="shared" si="10"/>
        <v>0</v>
      </c>
      <c r="H79" s="77">
        <f t="shared" si="11"/>
        <v>0</v>
      </c>
      <c r="I79" s="77">
        <f t="shared" si="12"/>
        <v>0</v>
      </c>
      <c r="J79" s="77">
        <f t="shared" si="13"/>
        <v>0</v>
      </c>
      <c r="K79" s="77">
        <f t="shared" ca="1" si="5"/>
        <v>0.67671455054109453</v>
      </c>
      <c r="L79" s="77">
        <f t="shared" ca="1" si="14"/>
        <v>0.45794258291403556</v>
      </c>
      <c r="M79" s="77">
        <f t="shared" ca="1" si="6"/>
        <v>7247.9756658874931</v>
      </c>
      <c r="N79" s="77">
        <f t="shared" ca="1" si="7"/>
        <v>8500.4419975455949</v>
      </c>
      <c r="O79" s="77">
        <f t="shared" ca="1" si="8"/>
        <v>595.4113497295682</v>
      </c>
      <c r="P79" s="37">
        <f t="shared" ca="1" si="15"/>
        <v>-0.67671455054109453</v>
      </c>
      <c r="Q79" s="37"/>
      <c r="R79" s="37"/>
      <c r="S79" s="37"/>
      <c r="T79" s="37"/>
    </row>
    <row r="80" spans="1:20" x14ac:dyDescent="0.2">
      <c r="A80" s="75"/>
      <c r="B80" s="75"/>
      <c r="C80" s="37"/>
      <c r="D80" s="76">
        <f t="shared" si="16"/>
        <v>0</v>
      </c>
      <c r="E80" s="76">
        <f t="shared" si="16"/>
        <v>0</v>
      </c>
      <c r="F80" s="77">
        <f t="shared" si="9"/>
        <v>0</v>
      </c>
      <c r="G80" s="77">
        <f t="shared" si="10"/>
        <v>0</v>
      </c>
      <c r="H80" s="77">
        <f t="shared" si="11"/>
        <v>0</v>
      </c>
      <c r="I80" s="77">
        <f t="shared" si="12"/>
        <v>0</v>
      </c>
      <c r="J80" s="77">
        <f t="shared" si="13"/>
        <v>0</v>
      </c>
      <c r="K80" s="77">
        <f t="shared" ca="1" si="5"/>
        <v>0.67671455054109453</v>
      </c>
      <c r="L80" s="77">
        <f t="shared" ca="1" si="14"/>
        <v>0.45794258291403556</v>
      </c>
      <c r="M80" s="77">
        <f t="shared" ca="1" si="6"/>
        <v>7247.9756658874931</v>
      </c>
      <c r="N80" s="77">
        <f t="shared" ca="1" si="7"/>
        <v>8500.4419975455949</v>
      </c>
      <c r="O80" s="77">
        <f t="shared" ca="1" si="8"/>
        <v>595.4113497295682</v>
      </c>
      <c r="P80" s="37">
        <f t="shared" ca="1" si="15"/>
        <v>-0.67671455054109453</v>
      </c>
      <c r="Q80" s="37"/>
      <c r="R80" s="37"/>
      <c r="S80" s="37"/>
      <c r="T80" s="37"/>
    </row>
    <row r="81" spans="1:20" x14ac:dyDescent="0.2">
      <c r="A81" s="75"/>
      <c r="B81" s="75"/>
      <c r="C81" s="37"/>
      <c r="D81" s="76">
        <f t="shared" si="16"/>
        <v>0</v>
      </c>
      <c r="E81" s="76">
        <f t="shared" si="16"/>
        <v>0</v>
      </c>
      <c r="F81" s="77">
        <f t="shared" si="9"/>
        <v>0</v>
      </c>
      <c r="G81" s="77">
        <f t="shared" si="10"/>
        <v>0</v>
      </c>
      <c r="H81" s="77">
        <f t="shared" si="11"/>
        <v>0</v>
      </c>
      <c r="I81" s="77">
        <f t="shared" si="12"/>
        <v>0</v>
      </c>
      <c r="J81" s="77">
        <f t="shared" si="13"/>
        <v>0</v>
      </c>
      <c r="K81" s="77">
        <f t="shared" ca="1" si="5"/>
        <v>0.67671455054109453</v>
      </c>
      <c r="L81" s="77">
        <f t="shared" ca="1" si="14"/>
        <v>0.45794258291403556</v>
      </c>
      <c r="M81" s="77">
        <f t="shared" ca="1" si="6"/>
        <v>7247.9756658874931</v>
      </c>
      <c r="N81" s="77">
        <f t="shared" ca="1" si="7"/>
        <v>8500.4419975455949</v>
      </c>
      <c r="O81" s="77">
        <f t="shared" ca="1" si="8"/>
        <v>595.4113497295682</v>
      </c>
      <c r="P81" s="37">
        <f t="shared" ca="1" si="15"/>
        <v>-0.67671455054109453</v>
      </c>
      <c r="Q81" s="37"/>
      <c r="R81" s="37"/>
      <c r="S81" s="37"/>
      <c r="T81" s="37"/>
    </row>
    <row r="82" spans="1:20" x14ac:dyDescent="0.2">
      <c r="A82" s="75"/>
      <c r="B82" s="75"/>
      <c r="C82" s="37"/>
      <c r="D82" s="76">
        <f t="shared" si="16"/>
        <v>0</v>
      </c>
      <c r="E82" s="76">
        <f t="shared" si="16"/>
        <v>0</v>
      </c>
      <c r="F82" s="77">
        <f t="shared" si="9"/>
        <v>0</v>
      </c>
      <c r="G82" s="77">
        <f t="shared" si="10"/>
        <v>0</v>
      </c>
      <c r="H82" s="77">
        <f t="shared" si="11"/>
        <v>0</v>
      </c>
      <c r="I82" s="77">
        <f t="shared" si="12"/>
        <v>0</v>
      </c>
      <c r="J82" s="77">
        <f t="shared" si="13"/>
        <v>0</v>
      </c>
      <c r="K82" s="77">
        <f t="shared" ca="1" si="5"/>
        <v>0.67671455054109453</v>
      </c>
      <c r="L82" s="77">
        <f t="shared" ca="1" si="14"/>
        <v>0.45794258291403556</v>
      </c>
      <c r="M82" s="77">
        <f t="shared" ca="1" si="6"/>
        <v>7247.9756658874931</v>
      </c>
      <c r="N82" s="77">
        <f t="shared" ca="1" si="7"/>
        <v>8500.4419975455949</v>
      </c>
      <c r="O82" s="77">
        <f t="shared" ca="1" si="8"/>
        <v>595.4113497295682</v>
      </c>
      <c r="P82" s="37">
        <f t="shared" ca="1" si="15"/>
        <v>-0.67671455054109453</v>
      </c>
      <c r="Q82" s="37"/>
      <c r="R82" s="37"/>
      <c r="S82" s="37"/>
      <c r="T82" s="37"/>
    </row>
    <row r="83" spans="1:20" x14ac:dyDescent="0.2">
      <c r="A83" s="75"/>
      <c r="B83" s="75"/>
      <c r="C83" s="37"/>
      <c r="D83" s="76">
        <f t="shared" si="16"/>
        <v>0</v>
      </c>
      <c r="E83" s="76">
        <f t="shared" si="16"/>
        <v>0</v>
      </c>
      <c r="F83" s="77">
        <f t="shared" si="9"/>
        <v>0</v>
      </c>
      <c r="G83" s="77">
        <f t="shared" si="10"/>
        <v>0</v>
      </c>
      <c r="H83" s="77">
        <f t="shared" si="11"/>
        <v>0</v>
      </c>
      <c r="I83" s="77">
        <f t="shared" si="12"/>
        <v>0</v>
      </c>
      <c r="J83" s="77">
        <f t="shared" si="13"/>
        <v>0</v>
      </c>
      <c r="K83" s="77">
        <f t="shared" ca="1" si="5"/>
        <v>0.67671455054109453</v>
      </c>
      <c r="L83" s="77">
        <f t="shared" ca="1" si="14"/>
        <v>0.45794258291403556</v>
      </c>
      <c r="M83" s="77">
        <f t="shared" ca="1" si="6"/>
        <v>7247.9756658874931</v>
      </c>
      <c r="N83" s="77">
        <f t="shared" ca="1" si="7"/>
        <v>8500.4419975455949</v>
      </c>
      <c r="O83" s="77">
        <f t="shared" ca="1" si="8"/>
        <v>595.4113497295682</v>
      </c>
      <c r="P83" s="37">
        <f t="shared" ca="1" si="15"/>
        <v>-0.67671455054109453</v>
      </c>
      <c r="Q83" s="37"/>
      <c r="R83" s="37"/>
      <c r="S83" s="37"/>
      <c r="T83" s="37"/>
    </row>
    <row r="84" spans="1:20" x14ac:dyDescent="0.2">
      <c r="A84" s="75"/>
      <c r="B84" s="75"/>
      <c r="C84" s="37"/>
      <c r="D84" s="76">
        <f t="shared" si="16"/>
        <v>0</v>
      </c>
      <c r="E84" s="76">
        <f t="shared" si="16"/>
        <v>0</v>
      </c>
      <c r="F84" s="77">
        <f t="shared" si="9"/>
        <v>0</v>
      </c>
      <c r="G84" s="77">
        <f t="shared" si="10"/>
        <v>0</v>
      </c>
      <c r="H84" s="77">
        <f t="shared" si="11"/>
        <v>0</v>
      </c>
      <c r="I84" s="77">
        <f t="shared" si="12"/>
        <v>0</v>
      </c>
      <c r="J84" s="77">
        <f t="shared" si="13"/>
        <v>0</v>
      </c>
      <c r="K84" s="77">
        <f t="shared" ca="1" si="5"/>
        <v>0.67671455054109453</v>
      </c>
      <c r="L84" s="77">
        <f t="shared" ca="1" si="14"/>
        <v>0.45794258291403556</v>
      </c>
      <c r="M84" s="77">
        <f t="shared" ca="1" si="6"/>
        <v>7247.9756658874931</v>
      </c>
      <c r="N84" s="77">
        <f t="shared" ca="1" si="7"/>
        <v>8500.4419975455949</v>
      </c>
      <c r="O84" s="77">
        <f t="shared" ca="1" si="8"/>
        <v>595.4113497295682</v>
      </c>
      <c r="P84" s="37">
        <f t="shared" ca="1" si="15"/>
        <v>-0.67671455054109453</v>
      </c>
      <c r="Q84" s="37"/>
      <c r="R84" s="37"/>
      <c r="S84" s="37"/>
      <c r="T84" s="37"/>
    </row>
    <row r="85" spans="1:20" x14ac:dyDescent="0.2">
      <c r="A85" s="75"/>
      <c r="B85" s="75"/>
      <c r="C85" s="37"/>
      <c r="D85" s="76">
        <f t="shared" ref="D85:E116" si="17">A85/A$18</f>
        <v>0</v>
      </c>
      <c r="E85" s="76">
        <f t="shared" si="17"/>
        <v>0</v>
      </c>
      <c r="F85" s="77">
        <f t="shared" si="9"/>
        <v>0</v>
      </c>
      <c r="G85" s="77">
        <f t="shared" si="10"/>
        <v>0</v>
      </c>
      <c r="H85" s="77">
        <f t="shared" si="11"/>
        <v>0</v>
      </c>
      <c r="I85" s="77">
        <f t="shared" si="12"/>
        <v>0</v>
      </c>
      <c r="J85" s="77">
        <f t="shared" si="13"/>
        <v>0</v>
      </c>
      <c r="K85" s="77">
        <f t="shared" ref="K85:K148" ca="1" si="18">+E$4+E$5*D85+E$6*D85^2</f>
        <v>0.67671455054109453</v>
      </c>
      <c r="L85" s="77">
        <f t="shared" ca="1" si="14"/>
        <v>0.45794258291403556</v>
      </c>
      <c r="M85" s="77">
        <f t="shared" ref="M85:M148" ca="1" si="19">(M$1-M$2*D85+M$3*F85)^2</f>
        <v>7247.9756658874931</v>
      </c>
      <c r="N85" s="77">
        <f t="shared" ref="N85:N148" ca="1" si="20">(-M$2+M$4*D85-M$5*F85)^2</f>
        <v>8500.4419975455949</v>
      </c>
      <c r="O85" s="77">
        <f t="shared" ref="O85:O148" ca="1" si="21">+(M$3-D85*M$5+F85*M$6)^2</f>
        <v>595.4113497295682</v>
      </c>
      <c r="P85" s="37">
        <f t="shared" ca="1" si="15"/>
        <v>-0.67671455054109453</v>
      </c>
      <c r="Q85" s="37"/>
      <c r="R85" s="37"/>
      <c r="S85" s="37"/>
      <c r="T85" s="37"/>
    </row>
    <row r="86" spans="1:20" x14ac:dyDescent="0.2">
      <c r="A86" s="75"/>
      <c r="B86" s="75"/>
      <c r="C86" s="37"/>
      <c r="D86" s="76">
        <f t="shared" si="17"/>
        <v>0</v>
      </c>
      <c r="E86" s="76">
        <f t="shared" si="17"/>
        <v>0</v>
      </c>
      <c r="F86" s="77">
        <f t="shared" ref="F86:F149" si="22">D86*D86</f>
        <v>0</v>
      </c>
      <c r="G86" s="77">
        <f t="shared" ref="G86:G149" si="23">D86*F86</f>
        <v>0</v>
      </c>
      <c r="H86" s="77">
        <f t="shared" ref="H86:H149" si="24">F86*F86</f>
        <v>0</v>
      </c>
      <c r="I86" s="77">
        <f t="shared" ref="I86:I149" si="25">E86*D86</f>
        <v>0</v>
      </c>
      <c r="J86" s="77">
        <f t="shared" ref="J86:J149" si="26">I86*D86</f>
        <v>0</v>
      </c>
      <c r="K86" s="77">
        <f t="shared" ca="1" si="18"/>
        <v>0.67671455054109453</v>
      </c>
      <c r="L86" s="77">
        <f t="shared" ref="L86:L149" ca="1" si="27">+(K86-E86)^2</f>
        <v>0.45794258291403556</v>
      </c>
      <c r="M86" s="77">
        <f t="shared" ca="1" si="19"/>
        <v>7247.9756658874931</v>
      </c>
      <c r="N86" s="77">
        <f t="shared" ca="1" si="20"/>
        <v>8500.4419975455949</v>
      </c>
      <c r="O86" s="77">
        <f t="shared" ca="1" si="21"/>
        <v>595.4113497295682</v>
      </c>
      <c r="P86" s="37">
        <f t="shared" ref="P86:P149" ca="1" si="28">+E86-K86</f>
        <v>-0.67671455054109453</v>
      </c>
      <c r="Q86" s="37"/>
      <c r="R86" s="37"/>
      <c r="S86" s="37"/>
      <c r="T86" s="37"/>
    </row>
    <row r="87" spans="1:20" x14ac:dyDescent="0.2">
      <c r="A87" s="75"/>
      <c r="B87" s="75"/>
      <c r="C87" s="37"/>
      <c r="D87" s="76">
        <f t="shared" si="17"/>
        <v>0</v>
      </c>
      <c r="E87" s="76">
        <f t="shared" si="17"/>
        <v>0</v>
      </c>
      <c r="F87" s="77">
        <f t="shared" si="22"/>
        <v>0</v>
      </c>
      <c r="G87" s="77">
        <f t="shared" si="23"/>
        <v>0</v>
      </c>
      <c r="H87" s="77">
        <f t="shared" si="24"/>
        <v>0</v>
      </c>
      <c r="I87" s="77">
        <f t="shared" si="25"/>
        <v>0</v>
      </c>
      <c r="J87" s="77">
        <f t="shared" si="26"/>
        <v>0</v>
      </c>
      <c r="K87" s="77">
        <f t="shared" ca="1" si="18"/>
        <v>0.67671455054109453</v>
      </c>
      <c r="L87" s="77">
        <f t="shared" ca="1" si="27"/>
        <v>0.45794258291403556</v>
      </c>
      <c r="M87" s="77">
        <f t="shared" ca="1" si="19"/>
        <v>7247.9756658874931</v>
      </c>
      <c r="N87" s="77">
        <f t="shared" ca="1" si="20"/>
        <v>8500.4419975455949</v>
      </c>
      <c r="O87" s="77">
        <f t="shared" ca="1" si="21"/>
        <v>595.4113497295682</v>
      </c>
      <c r="P87" s="37">
        <f t="shared" ca="1" si="28"/>
        <v>-0.67671455054109453</v>
      </c>
      <c r="Q87" s="37"/>
      <c r="R87" s="37"/>
      <c r="S87" s="37"/>
      <c r="T87" s="37"/>
    </row>
    <row r="88" spans="1:20" x14ac:dyDescent="0.2">
      <c r="A88" s="75"/>
      <c r="B88" s="75"/>
      <c r="C88" s="37"/>
      <c r="D88" s="76">
        <f t="shared" si="17"/>
        <v>0</v>
      </c>
      <c r="E88" s="76">
        <f t="shared" si="17"/>
        <v>0</v>
      </c>
      <c r="F88" s="77">
        <f t="shared" si="22"/>
        <v>0</v>
      </c>
      <c r="G88" s="77">
        <f t="shared" si="23"/>
        <v>0</v>
      </c>
      <c r="H88" s="77">
        <f t="shared" si="24"/>
        <v>0</v>
      </c>
      <c r="I88" s="77">
        <f t="shared" si="25"/>
        <v>0</v>
      </c>
      <c r="J88" s="77">
        <f t="shared" si="26"/>
        <v>0</v>
      </c>
      <c r="K88" s="77">
        <f t="shared" ca="1" si="18"/>
        <v>0.67671455054109453</v>
      </c>
      <c r="L88" s="77">
        <f t="shared" ca="1" si="27"/>
        <v>0.45794258291403556</v>
      </c>
      <c r="M88" s="77">
        <f t="shared" ca="1" si="19"/>
        <v>7247.9756658874931</v>
      </c>
      <c r="N88" s="77">
        <f t="shared" ca="1" si="20"/>
        <v>8500.4419975455949</v>
      </c>
      <c r="O88" s="77">
        <f t="shared" ca="1" si="21"/>
        <v>595.4113497295682</v>
      </c>
      <c r="P88" s="37">
        <f t="shared" ca="1" si="28"/>
        <v>-0.67671455054109453</v>
      </c>
      <c r="Q88" s="37"/>
      <c r="R88" s="37"/>
      <c r="S88" s="37"/>
      <c r="T88" s="37"/>
    </row>
    <row r="89" spans="1:20" x14ac:dyDescent="0.2">
      <c r="A89" s="75"/>
      <c r="B89" s="75"/>
      <c r="C89" s="37"/>
      <c r="D89" s="76">
        <f t="shared" si="17"/>
        <v>0</v>
      </c>
      <c r="E89" s="76">
        <f t="shared" si="17"/>
        <v>0</v>
      </c>
      <c r="F89" s="77">
        <f t="shared" si="22"/>
        <v>0</v>
      </c>
      <c r="G89" s="77">
        <f t="shared" si="23"/>
        <v>0</v>
      </c>
      <c r="H89" s="77">
        <f t="shared" si="24"/>
        <v>0</v>
      </c>
      <c r="I89" s="77">
        <f t="shared" si="25"/>
        <v>0</v>
      </c>
      <c r="J89" s="77">
        <f t="shared" si="26"/>
        <v>0</v>
      </c>
      <c r="K89" s="77">
        <f t="shared" ca="1" si="18"/>
        <v>0.67671455054109453</v>
      </c>
      <c r="L89" s="77">
        <f t="shared" ca="1" si="27"/>
        <v>0.45794258291403556</v>
      </c>
      <c r="M89" s="77">
        <f t="shared" ca="1" si="19"/>
        <v>7247.9756658874931</v>
      </c>
      <c r="N89" s="77">
        <f t="shared" ca="1" si="20"/>
        <v>8500.4419975455949</v>
      </c>
      <c r="O89" s="77">
        <f t="shared" ca="1" si="21"/>
        <v>595.4113497295682</v>
      </c>
      <c r="P89" s="37">
        <f t="shared" ca="1" si="28"/>
        <v>-0.67671455054109453</v>
      </c>
      <c r="Q89" s="37"/>
      <c r="R89" s="37"/>
      <c r="S89" s="37"/>
      <c r="T89" s="37"/>
    </row>
    <row r="90" spans="1:20" x14ac:dyDescent="0.2">
      <c r="A90" s="75"/>
      <c r="B90" s="75"/>
      <c r="C90" s="37"/>
      <c r="D90" s="76">
        <f t="shared" si="17"/>
        <v>0</v>
      </c>
      <c r="E90" s="76">
        <f t="shared" si="17"/>
        <v>0</v>
      </c>
      <c r="F90" s="77">
        <f t="shared" si="22"/>
        <v>0</v>
      </c>
      <c r="G90" s="77">
        <f t="shared" si="23"/>
        <v>0</v>
      </c>
      <c r="H90" s="77">
        <f t="shared" si="24"/>
        <v>0</v>
      </c>
      <c r="I90" s="77">
        <f t="shared" si="25"/>
        <v>0</v>
      </c>
      <c r="J90" s="77">
        <f t="shared" si="26"/>
        <v>0</v>
      </c>
      <c r="K90" s="77">
        <f t="shared" ca="1" si="18"/>
        <v>0.67671455054109453</v>
      </c>
      <c r="L90" s="77">
        <f t="shared" ca="1" si="27"/>
        <v>0.45794258291403556</v>
      </c>
      <c r="M90" s="77">
        <f t="shared" ca="1" si="19"/>
        <v>7247.9756658874931</v>
      </c>
      <c r="N90" s="77">
        <f t="shared" ca="1" si="20"/>
        <v>8500.4419975455949</v>
      </c>
      <c r="O90" s="77">
        <f t="shared" ca="1" si="21"/>
        <v>595.4113497295682</v>
      </c>
      <c r="P90" s="37">
        <f t="shared" ca="1" si="28"/>
        <v>-0.67671455054109453</v>
      </c>
      <c r="Q90" s="37"/>
      <c r="R90" s="37"/>
      <c r="S90" s="37"/>
      <c r="T90" s="37"/>
    </row>
    <row r="91" spans="1:20" x14ac:dyDescent="0.2">
      <c r="A91" s="75"/>
      <c r="B91" s="75"/>
      <c r="C91" s="37"/>
      <c r="D91" s="76">
        <f t="shared" si="17"/>
        <v>0</v>
      </c>
      <c r="E91" s="76">
        <f t="shared" si="17"/>
        <v>0</v>
      </c>
      <c r="F91" s="77">
        <f t="shared" si="22"/>
        <v>0</v>
      </c>
      <c r="G91" s="77">
        <f t="shared" si="23"/>
        <v>0</v>
      </c>
      <c r="H91" s="77">
        <f t="shared" si="24"/>
        <v>0</v>
      </c>
      <c r="I91" s="77">
        <f t="shared" si="25"/>
        <v>0</v>
      </c>
      <c r="J91" s="77">
        <f t="shared" si="26"/>
        <v>0</v>
      </c>
      <c r="K91" s="77">
        <f t="shared" ca="1" si="18"/>
        <v>0.67671455054109453</v>
      </c>
      <c r="L91" s="77">
        <f t="shared" ca="1" si="27"/>
        <v>0.45794258291403556</v>
      </c>
      <c r="M91" s="77">
        <f t="shared" ca="1" si="19"/>
        <v>7247.9756658874931</v>
      </c>
      <c r="N91" s="77">
        <f t="shared" ca="1" si="20"/>
        <v>8500.4419975455949</v>
      </c>
      <c r="O91" s="77">
        <f t="shared" ca="1" si="21"/>
        <v>595.4113497295682</v>
      </c>
      <c r="P91" s="37">
        <f t="shared" ca="1" si="28"/>
        <v>-0.67671455054109453</v>
      </c>
      <c r="Q91" s="37"/>
      <c r="R91" s="37"/>
      <c r="S91" s="37"/>
      <c r="T91" s="37"/>
    </row>
    <row r="92" spans="1:20" x14ac:dyDescent="0.2">
      <c r="A92" s="75"/>
      <c r="B92" s="75"/>
      <c r="C92" s="37"/>
      <c r="D92" s="76">
        <f t="shared" si="17"/>
        <v>0</v>
      </c>
      <c r="E92" s="76">
        <f t="shared" si="17"/>
        <v>0</v>
      </c>
      <c r="F92" s="77">
        <f t="shared" si="22"/>
        <v>0</v>
      </c>
      <c r="G92" s="77">
        <f t="shared" si="23"/>
        <v>0</v>
      </c>
      <c r="H92" s="77">
        <f t="shared" si="24"/>
        <v>0</v>
      </c>
      <c r="I92" s="77">
        <f t="shared" si="25"/>
        <v>0</v>
      </c>
      <c r="J92" s="77">
        <f t="shared" si="26"/>
        <v>0</v>
      </c>
      <c r="K92" s="77">
        <f t="shared" ca="1" si="18"/>
        <v>0.67671455054109453</v>
      </c>
      <c r="L92" s="77">
        <f t="shared" ca="1" si="27"/>
        <v>0.45794258291403556</v>
      </c>
      <c r="M92" s="77">
        <f t="shared" ca="1" si="19"/>
        <v>7247.9756658874931</v>
      </c>
      <c r="N92" s="77">
        <f t="shared" ca="1" si="20"/>
        <v>8500.4419975455949</v>
      </c>
      <c r="O92" s="77">
        <f t="shared" ca="1" si="21"/>
        <v>595.4113497295682</v>
      </c>
      <c r="P92" s="37">
        <f t="shared" ca="1" si="28"/>
        <v>-0.67671455054109453</v>
      </c>
      <c r="Q92" s="37"/>
      <c r="R92" s="37"/>
      <c r="S92" s="37"/>
      <c r="T92" s="37"/>
    </row>
    <row r="93" spans="1:20" x14ac:dyDescent="0.2">
      <c r="A93" s="75"/>
      <c r="B93" s="75"/>
      <c r="C93" s="37"/>
      <c r="D93" s="76">
        <f t="shared" si="17"/>
        <v>0</v>
      </c>
      <c r="E93" s="76">
        <f t="shared" si="17"/>
        <v>0</v>
      </c>
      <c r="F93" s="77">
        <f t="shared" si="22"/>
        <v>0</v>
      </c>
      <c r="G93" s="77">
        <f t="shared" si="23"/>
        <v>0</v>
      </c>
      <c r="H93" s="77">
        <f t="shared" si="24"/>
        <v>0</v>
      </c>
      <c r="I93" s="77">
        <f t="shared" si="25"/>
        <v>0</v>
      </c>
      <c r="J93" s="77">
        <f t="shared" si="26"/>
        <v>0</v>
      </c>
      <c r="K93" s="77">
        <f t="shared" ca="1" si="18"/>
        <v>0.67671455054109453</v>
      </c>
      <c r="L93" s="77">
        <f t="shared" ca="1" si="27"/>
        <v>0.45794258291403556</v>
      </c>
      <c r="M93" s="77">
        <f t="shared" ca="1" si="19"/>
        <v>7247.9756658874931</v>
      </c>
      <c r="N93" s="77">
        <f t="shared" ca="1" si="20"/>
        <v>8500.4419975455949</v>
      </c>
      <c r="O93" s="77">
        <f t="shared" ca="1" si="21"/>
        <v>595.4113497295682</v>
      </c>
      <c r="P93" s="37">
        <f t="shared" ca="1" si="28"/>
        <v>-0.67671455054109453</v>
      </c>
      <c r="Q93" s="37"/>
      <c r="R93" s="37"/>
      <c r="S93" s="37"/>
      <c r="T93" s="37"/>
    </row>
    <row r="94" spans="1:20" x14ac:dyDescent="0.2">
      <c r="A94" s="75"/>
      <c r="B94" s="75"/>
      <c r="C94" s="37"/>
      <c r="D94" s="76">
        <f t="shared" si="17"/>
        <v>0</v>
      </c>
      <c r="E94" s="76">
        <f t="shared" si="17"/>
        <v>0</v>
      </c>
      <c r="F94" s="77">
        <f t="shared" si="22"/>
        <v>0</v>
      </c>
      <c r="G94" s="77">
        <f t="shared" si="23"/>
        <v>0</v>
      </c>
      <c r="H94" s="77">
        <f t="shared" si="24"/>
        <v>0</v>
      </c>
      <c r="I94" s="77">
        <f t="shared" si="25"/>
        <v>0</v>
      </c>
      <c r="J94" s="77">
        <f t="shared" si="26"/>
        <v>0</v>
      </c>
      <c r="K94" s="77">
        <f t="shared" ca="1" si="18"/>
        <v>0.67671455054109453</v>
      </c>
      <c r="L94" s="77">
        <f t="shared" ca="1" si="27"/>
        <v>0.45794258291403556</v>
      </c>
      <c r="M94" s="77">
        <f t="shared" ca="1" si="19"/>
        <v>7247.9756658874931</v>
      </c>
      <c r="N94" s="77">
        <f t="shared" ca="1" si="20"/>
        <v>8500.4419975455949</v>
      </c>
      <c r="O94" s="77">
        <f t="shared" ca="1" si="21"/>
        <v>595.4113497295682</v>
      </c>
      <c r="P94" s="37">
        <f t="shared" ca="1" si="28"/>
        <v>-0.67671455054109453</v>
      </c>
      <c r="Q94" s="37"/>
      <c r="R94" s="37"/>
      <c r="S94" s="37"/>
      <c r="T94" s="37"/>
    </row>
    <row r="95" spans="1:20" x14ac:dyDescent="0.2">
      <c r="A95" s="75"/>
      <c r="B95" s="75"/>
      <c r="C95" s="37"/>
      <c r="D95" s="76">
        <f t="shared" si="17"/>
        <v>0</v>
      </c>
      <c r="E95" s="76">
        <f t="shared" si="17"/>
        <v>0</v>
      </c>
      <c r="F95" s="77">
        <f t="shared" si="22"/>
        <v>0</v>
      </c>
      <c r="G95" s="77">
        <f t="shared" si="23"/>
        <v>0</v>
      </c>
      <c r="H95" s="77">
        <f t="shared" si="24"/>
        <v>0</v>
      </c>
      <c r="I95" s="77">
        <f t="shared" si="25"/>
        <v>0</v>
      </c>
      <c r="J95" s="77">
        <f t="shared" si="26"/>
        <v>0</v>
      </c>
      <c r="K95" s="77">
        <f t="shared" ca="1" si="18"/>
        <v>0.67671455054109453</v>
      </c>
      <c r="L95" s="77">
        <f t="shared" ca="1" si="27"/>
        <v>0.45794258291403556</v>
      </c>
      <c r="M95" s="77">
        <f t="shared" ca="1" si="19"/>
        <v>7247.9756658874931</v>
      </c>
      <c r="N95" s="77">
        <f t="shared" ca="1" si="20"/>
        <v>8500.4419975455949</v>
      </c>
      <c r="O95" s="77">
        <f t="shared" ca="1" si="21"/>
        <v>595.4113497295682</v>
      </c>
      <c r="P95" s="37">
        <f t="shared" ca="1" si="28"/>
        <v>-0.67671455054109453</v>
      </c>
      <c r="Q95" s="37"/>
      <c r="R95" s="37"/>
      <c r="S95" s="37"/>
      <c r="T95" s="37"/>
    </row>
    <row r="96" spans="1:20" x14ac:dyDescent="0.2">
      <c r="A96" s="75"/>
      <c r="B96" s="75"/>
      <c r="C96" s="37"/>
      <c r="D96" s="76">
        <f t="shared" si="17"/>
        <v>0</v>
      </c>
      <c r="E96" s="76">
        <f t="shared" si="17"/>
        <v>0</v>
      </c>
      <c r="F96" s="77">
        <f t="shared" si="22"/>
        <v>0</v>
      </c>
      <c r="G96" s="77">
        <f t="shared" si="23"/>
        <v>0</v>
      </c>
      <c r="H96" s="77">
        <f t="shared" si="24"/>
        <v>0</v>
      </c>
      <c r="I96" s="77">
        <f t="shared" si="25"/>
        <v>0</v>
      </c>
      <c r="J96" s="77">
        <f t="shared" si="26"/>
        <v>0</v>
      </c>
      <c r="K96" s="77">
        <f t="shared" ca="1" si="18"/>
        <v>0.67671455054109453</v>
      </c>
      <c r="L96" s="77">
        <f t="shared" ca="1" si="27"/>
        <v>0.45794258291403556</v>
      </c>
      <c r="M96" s="77">
        <f t="shared" ca="1" si="19"/>
        <v>7247.9756658874931</v>
      </c>
      <c r="N96" s="77">
        <f t="shared" ca="1" si="20"/>
        <v>8500.4419975455949</v>
      </c>
      <c r="O96" s="77">
        <f t="shared" ca="1" si="21"/>
        <v>595.4113497295682</v>
      </c>
      <c r="P96" s="37">
        <f t="shared" ca="1" si="28"/>
        <v>-0.67671455054109453</v>
      </c>
      <c r="Q96" s="37"/>
      <c r="R96" s="37"/>
      <c r="S96" s="37"/>
      <c r="T96" s="37"/>
    </row>
    <row r="97" spans="1:20" x14ac:dyDescent="0.2">
      <c r="A97" s="75"/>
      <c r="B97" s="75"/>
      <c r="C97" s="37"/>
      <c r="D97" s="76">
        <f t="shared" si="17"/>
        <v>0</v>
      </c>
      <c r="E97" s="76">
        <f t="shared" si="17"/>
        <v>0</v>
      </c>
      <c r="F97" s="77">
        <f t="shared" si="22"/>
        <v>0</v>
      </c>
      <c r="G97" s="77">
        <f t="shared" si="23"/>
        <v>0</v>
      </c>
      <c r="H97" s="77">
        <f t="shared" si="24"/>
        <v>0</v>
      </c>
      <c r="I97" s="77">
        <f t="shared" si="25"/>
        <v>0</v>
      </c>
      <c r="J97" s="77">
        <f t="shared" si="26"/>
        <v>0</v>
      </c>
      <c r="K97" s="77">
        <f t="shared" ca="1" si="18"/>
        <v>0.67671455054109453</v>
      </c>
      <c r="L97" s="77">
        <f t="shared" ca="1" si="27"/>
        <v>0.45794258291403556</v>
      </c>
      <c r="M97" s="77">
        <f t="shared" ca="1" si="19"/>
        <v>7247.9756658874931</v>
      </c>
      <c r="N97" s="77">
        <f t="shared" ca="1" si="20"/>
        <v>8500.4419975455949</v>
      </c>
      <c r="O97" s="77">
        <f t="shared" ca="1" si="21"/>
        <v>595.4113497295682</v>
      </c>
      <c r="P97" s="37">
        <f t="shared" ca="1" si="28"/>
        <v>-0.67671455054109453</v>
      </c>
      <c r="Q97" s="37"/>
      <c r="R97" s="37"/>
      <c r="S97" s="37"/>
      <c r="T97" s="37"/>
    </row>
    <row r="98" spans="1:20" x14ac:dyDescent="0.2">
      <c r="A98" s="75"/>
      <c r="B98" s="75"/>
      <c r="C98" s="37"/>
      <c r="D98" s="76">
        <f t="shared" si="17"/>
        <v>0</v>
      </c>
      <c r="E98" s="76">
        <f t="shared" si="17"/>
        <v>0</v>
      </c>
      <c r="F98" s="77">
        <f t="shared" si="22"/>
        <v>0</v>
      </c>
      <c r="G98" s="77">
        <f t="shared" si="23"/>
        <v>0</v>
      </c>
      <c r="H98" s="77">
        <f t="shared" si="24"/>
        <v>0</v>
      </c>
      <c r="I98" s="77">
        <f t="shared" si="25"/>
        <v>0</v>
      </c>
      <c r="J98" s="77">
        <f t="shared" si="26"/>
        <v>0</v>
      </c>
      <c r="K98" s="77">
        <f t="shared" ca="1" si="18"/>
        <v>0.67671455054109453</v>
      </c>
      <c r="L98" s="77">
        <f t="shared" ca="1" si="27"/>
        <v>0.45794258291403556</v>
      </c>
      <c r="M98" s="77">
        <f t="shared" ca="1" si="19"/>
        <v>7247.9756658874931</v>
      </c>
      <c r="N98" s="77">
        <f t="shared" ca="1" si="20"/>
        <v>8500.4419975455949</v>
      </c>
      <c r="O98" s="77">
        <f t="shared" ca="1" si="21"/>
        <v>595.4113497295682</v>
      </c>
      <c r="P98" s="37">
        <f t="shared" ca="1" si="28"/>
        <v>-0.67671455054109453</v>
      </c>
      <c r="Q98" s="37"/>
      <c r="R98" s="37"/>
      <c r="S98" s="37"/>
      <c r="T98" s="37"/>
    </row>
    <row r="99" spans="1:20" x14ac:dyDescent="0.2">
      <c r="A99" s="75"/>
      <c r="B99" s="75"/>
      <c r="C99" s="37"/>
      <c r="D99" s="76">
        <f t="shared" si="17"/>
        <v>0</v>
      </c>
      <c r="E99" s="76">
        <f t="shared" si="17"/>
        <v>0</v>
      </c>
      <c r="F99" s="77">
        <f t="shared" si="22"/>
        <v>0</v>
      </c>
      <c r="G99" s="77">
        <f t="shared" si="23"/>
        <v>0</v>
      </c>
      <c r="H99" s="77">
        <f t="shared" si="24"/>
        <v>0</v>
      </c>
      <c r="I99" s="77">
        <f t="shared" si="25"/>
        <v>0</v>
      </c>
      <c r="J99" s="77">
        <f t="shared" si="26"/>
        <v>0</v>
      </c>
      <c r="K99" s="77">
        <f t="shared" ca="1" si="18"/>
        <v>0.67671455054109453</v>
      </c>
      <c r="L99" s="77">
        <f t="shared" ca="1" si="27"/>
        <v>0.45794258291403556</v>
      </c>
      <c r="M99" s="77">
        <f t="shared" ca="1" si="19"/>
        <v>7247.9756658874931</v>
      </c>
      <c r="N99" s="77">
        <f t="shared" ca="1" si="20"/>
        <v>8500.4419975455949</v>
      </c>
      <c r="O99" s="77">
        <f t="shared" ca="1" si="21"/>
        <v>595.4113497295682</v>
      </c>
      <c r="P99" s="37">
        <f t="shared" ca="1" si="28"/>
        <v>-0.67671455054109453</v>
      </c>
      <c r="Q99" s="37"/>
      <c r="R99" s="37"/>
      <c r="S99" s="37"/>
      <c r="T99" s="37"/>
    </row>
    <row r="100" spans="1:20" x14ac:dyDescent="0.2">
      <c r="A100" s="75"/>
      <c r="B100" s="75"/>
      <c r="C100" s="37"/>
      <c r="D100" s="76">
        <f t="shared" si="17"/>
        <v>0</v>
      </c>
      <c r="E100" s="76">
        <f t="shared" si="17"/>
        <v>0</v>
      </c>
      <c r="F100" s="77">
        <f t="shared" si="22"/>
        <v>0</v>
      </c>
      <c r="G100" s="77">
        <f t="shared" si="23"/>
        <v>0</v>
      </c>
      <c r="H100" s="77">
        <f t="shared" si="24"/>
        <v>0</v>
      </c>
      <c r="I100" s="77">
        <f t="shared" si="25"/>
        <v>0</v>
      </c>
      <c r="J100" s="77">
        <f t="shared" si="26"/>
        <v>0</v>
      </c>
      <c r="K100" s="77">
        <f t="shared" ca="1" si="18"/>
        <v>0.67671455054109453</v>
      </c>
      <c r="L100" s="77">
        <f t="shared" ca="1" si="27"/>
        <v>0.45794258291403556</v>
      </c>
      <c r="M100" s="77">
        <f t="shared" ca="1" si="19"/>
        <v>7247.9756658874931</v>
      </c>
      <c r="N100" s="77">
        <f t="shared" ca="1" si="20"/>
        <v>8500.4419975455949</v>
      </c>
      <c r="O100" s="77">
        <f t="shared" ca="1" si="21"/>
        <v>595.4113497295682</v>
      </c>
      <c r="P100" s="37">
        <f t="shared" ca="1" si="28"/>
        <v>-0.67671455054109453</v>
      </c>
      <c r="Q100" s="37"/>
      <c r="R100" s="37"/>
      <c r="S100" s="37"/>
      <c r="T100" s="37"/>
    </row>
    <row r="101" spans="1:20" x14ac:dyDescent="0.2">
      <c r="A101" s="75"/>
      <c r="B101" s="75"/>
      <c r="C101" s="37"/>
      <c r="D101" s="76">
        <f t="shared" si="17"/>
        <v>0</v>
      </c>
      <c r="E101" s="76">
        <f t="shared" si="17"/>
        <v>0</v>
      </c>
      <c r="F101" s="77">
        <f t="shared" si="22"/>
        <v>0</v>
      </c>
      <c r="G101" s="77">
        <f t="shared" si="23"/>
        <v>0</v>
      </c>
      <c r="H101" s="77">
        <f t="shared" si="24"/>
        <v>0</v>
      </c>
      <c r="I101" s="77">
        <f t="shared" si="25"/>
        <v>0</v>
      </c>
      <c r="J101" s="77">
        <f t="shared" si="26"/>
        <v>0</v>
      </c>
      <c r="K101" s="77">
        <f t="shared" ca="1" si="18"/>
        <v>0.67671455054109453</v>
      </c>
      <c r="L101" s="77">
        <f t="shared" ca="1" si="27"/>
        <v>0.45794258291403556</v>
      </c>
      <c r="M101" s="77">
        <f t="shared" ca="1" si="19"/>
        <v>7247.9756658874931</v>
      </c>
      <c r="N101" s="77">
        <f t="shared" ca="1" si="20"/>
        <v>8500.4419975455949</v>
      </c>
      <c r="O101" s="77">
        <f t="shared" ca="1" si="21"/>
        <v>595.4113497295682</v>
      </c>
      <c r="P101" s="37">
        <f t="shared" ca="1" si="28"/>
        <v>-0.67671455054109453</v>
      </c>
      <c r="Q101" s="37"/>
      <c r="R101" s="37"/>
      <c r="S101" s="37"/>
      <c r="T101" s="37"/>
    </row>
    <row r="102" spans="1:20" x14ac:dyDescent="0.2">
      <c r="A102" s="75"/>
      <c r="B102" s="75"/>
      <c r="C102" s="37"/>
      <c r="D102" s="76">
        <f t="shared" si="17"/>
        <v>0</v>
      </c>
      <c r="E102" s="76">
        <f t="shared" si="17"/>
        <v>0</v>
      </c>
      <c r="F102" s="77">
        <f t="shared" si="22"/>
        <v>0</v>
      </c>
      <c r="G102" s="77">
        <f t="shared" si="23"/>
        <v>0</v>
      </c>
      <c r="H102" s="77">
        <f t="shared" si="24"/>
        <v>0</v>
      </c>
      <c r="I102" s="77">
        <f t="shared" si="25"/>
        <v>0</v>
      </c>
      <c r="J102" s="77">
        <f t="shared" si="26"/>
        <v>0</v>
      </c>
      <c r="K102" s="77">
        <f t="shared" ca="1" si="18"/>
        <v>0.67671455054109453</v>
      </c>
      <c r="L102" s="77">
        <f t="shared" ca="1" si="27"/>
        <v>0.45794258291403556</v>
      </c>
      <c r="M102" s="77">
        <f t="shared" ca="1" si="19"/>
        <v>7247.9756658874931</v>
      </c>
      <c r="N102" s="77">
        <f t="shared" ca="1" si="20"/>
        <v>8500.4419975455949</v>
      </c>
      <c r="O102" s="77">
        <f t="shared" ca="1" si="21"/>
        <v>595.4113497295682</v>
      </c>
      <c r="P102" s="37">
        <f t="shared" ca="1" si="28"/>
        <v>-0.67671455054109453</v>
      </c>
      <c r="Q102" s="37"/>
      <c r="R102" s="37"/>
      <c r="S102" s="37"/>
      <c r="T102" s="37"/>
    </row>
    <row r="103" spans="1:20" x14ac:dyDescent="0.2">
      <c r="A103" s="75"/>
      <c r="B103" s="75"/>
      <c r="C103" s="37"/>
      <c r="D103" s="76">
        <f t="shared" si="17"/>
        <v>0</v>
      </c>
      <c r="E103" s="76">
        <f t="shared" si="17"/>
        <v>0</v>
      </c>
      <c r="F103" s="77">
        <f t="shared" si="22"/>
        <v>0</v>
      </c>
      <c r="G103" s="77">
        <f t="shared" si="23"/>
        <v>0</v>
      </c>
      <c r="H103" s="77">
        <f t="shared" si="24"/>
        <v>0</v>
      </c>
      <c r="I103" s="77">
        <f t="shared" si="25"/>
        <v>0</v>
      </c>
      <c r="J103" s="77">
        <f t="shared" si="26"/>
        <v>0</v>
      </c>
      <c r="K103" s="77">
        <f t="shared" ca="1" si="18"/>
        <v>0.67671455054109453</v>
      </c>
      <c r="L103" s="77">
        <f t="shared" ca="1" si="27"/>
        <v>0.45794258291403556</v>
      </c>
      <c r="M103" s="77">
        <f t="shared" ca="1" si="19"/>
        <v>7247.9756658874931</v>
      </c>
      <c r="N103" s="77">
        <f t="shared" ca="1" si="20"/>
        <v>8500.4419975455949</v>
      </c>
      <c r="O103" s="77">
        <f t="shared" ca="1" si="21"/>
        <v>595.4113497295682</v>
      </c>
      <c r="P103" s="37">
        <f t="shared" ca="1" si="28"/>
        <v>-0.67671455054109453</v>
      </c>
      <c r="Q103" s="37"/>
      <c r="R103" s="37"/>
      <c r="S103" s="37"/>
      <c r="T103" s="37"/>
    </row>
    <row r="104" spans="1:20" x14ac:dyDescent="0.2">
      <c r="A104" s="75"/>
      <c r="B104" s="75"/>
      <c r="C104" s="37"/>
      <c r="D104" s="76">
        <f t="shared" si="17"/>
        <v>0</v>
      </c>
      <c r="E104" s="76">
        <f t="shared" si="17"/>
        <v>0</v>
      </c>
      <c r="F104" s="77">
        <f t="shared" si="22"/>
        <v>0</v>
      </c>
      <c r="G104" s="77">
        <f t="shared" si="23"/>
        <v>0</v>
      </c>
      <c r="H104" s="77">
        <f t="shared" si="24"/>
        <v>0</v>
      </c>
      <c r="I104" s="77">
        <f t="shared" si="25"/>
        <v>0</v>
      </c>
      <c r="J104" s="77">
        <f t="shared" si="26"/>
        <v>0</v>
      </c>
      <c r="K104" s="77">
        <f t="shared" ca="1" si="18"/>
        <v>0.67671455054109453</v>
      </c>
      <c r="L104" s="77">
        <f t="shared" ca="1" si="27"/>
        <v>0.45794258291403556</v>
      </c>
      <c r="M104" s="77">
        <f t="shared" ca="1" si="19"/>
        <v>7247.9756658874931</v>
      </c>
      <c r="N104" s="77">
        <f t="shared" ca="1" si="20"/>
        <v>8500.4419975455949</v>
      </c>
      <c r="O104" s="77">
        <f t="shared" ca="1" si="21"/>
        <v>595.4113497295682</v>
      </c>
      <c r="P104" s="37">
        <f t="shared" ca="1" si="28"/>
        <v>-0.67671455054109453</v>
      </c>
      <c r="Q104" s="37"/>
      <c r="R104" s="37"/>
      <c r="S104" s="37"/>
      <c r="T104" s="37"/>
    </row>
    <row r="105" spans="1:20" x14ac:dyDescent="0.2">
      <c r="A105" s="75"/>
      <c r="B105" s="75"/>
      <c r="C105" s="37"/>
      <c r="D105" s="76">
        <f t="shared" si="17"/>
        <v>0</v>
      </c>
      <c r="E105" s="76">
        <f t="shared" si="17"/>
        <v>0</v>
      </c>
      <c r="F105" s="77">
        <f t="shared" si="22"/>
        <v>0</v>
      </c>
      <c r="G105" s="77">
        <f t="shared" si="23"/>
        <v>0</v>
      </c>
      <c r="H105" s="77">
        <f t="shared" si="24"/>
        <v>0</v>
      </c>
      <c r="I105" s="77">
        <f t="shared" si="25"/>
        <v>0</v>
      </c>
      <c r="J105" s="77">
        <f t="shared" si="26"/>
        <v>0</v>
      </c>
      <c r="K105" s="77">
        <f t="shared" ca="1" si="18"/>
        <v>0.67671455054109453</v>
      </c>
      <c r="L105" s="77">
        <f t="shared" ca="1" si="27"/>
        <v>0.45794258291403556</v>
      </c>
      <c r="M105" s="77">
        <f t="shared" ca="1" si="19"/>
        <v>7247.9756658874931</v>
      </c>
      <c r="N105" s="77">
        <f t="shared" ca="1" si="20"/>
        <v>8500.4419975455949</v>
      </c>
      <c r="O105" s="77">
        <f t="shared" ca="1" si="21"/>
        <v>595.4113497295682</v>
      </c>
      <c r="P105" s="37">
        <f t="shared" ca="1" si="28"/>
        <v>-0.67671455054109453</v>
      </c>
      <c r="Q105" s="37"/>
      <c r="R105" s="37"/>
      <c r="S105" s="37"/>
      <c r="T105" s="37"/>
    </row>
    <row r="106" spans="1:20" x14ac:dyDescent="0.2">
      <c r="A106" s="75"/>
      <c r="B106" s="75"/>
      <c r="C106" s="37"/>
      <c r="D106" s="76">
        <f t="shared" si="17"/>
        <v>0</v>
      </c>
      <c r="E106" s="76">
        <f t="shared" si="17"/>
        <v>0</v>
      </c>
      <c r="F106" s="77">
        <f t="shared" si="22"/>
        <v>0</v>
      </c>
      <c r="G106" s="77">
        <f t="shared" si="23"/>
        <v>0</v>
      </c>
      <c r="H106" s="77">
        <f t="shared" si="24"/>
        <v>0</v>
      </c>
      <c r="I106" s="77">
        <f t="shared" si="25"/>
        <v>0</v>
      </c>
      <c r="J106" s="77">
        <f t="shared" si="26"/>
        <v>0</v>
      </c>
      <c r="K106" s="77">
        <f t="shared" ca="1" si="18"/>
        <v>0.67671455054109453</v>
      </c>
      <c r="L106" s="77">
        <f t="shared" ca="1" si="27"/>
        <v>0.45794258291403556</v>
      </c>
      <c r="M106" s="77">
        <f t="shared" ca="1" si="19"/>
        <v>7247.9756658874931</v>
      </c>
      <c r="N106" s="77">
        <f t="shared" ca="1" si="20"/>
        <v>8500.4419975455949</v>
      </c>
      <c r="O106" s="77">
        <f t="shared" ca="1" si="21"/>
        <v>595.4113497295682</v>
      </c>
      <c r="P106" s="37">
        <f t="shared" ca="1" si="28"/>
        <v>-0.67671455054109453</v>
      </c>
      <c r="Q106" s="37"/>
      <c r="R106" s="37"/>
      <c r="S106" s="37"/>
      <c r="T106" s="37"/>
    </row>
    <row r="107" spans="1:20" x14ac:dyDescent="0.2">
      <c r="A107" s="75"/>
      <c r="B107" s="75"/>
      <c r="C107" s="37"/>
      <c r="D107" s="76">
        <f t="shared" si="17"/>
        <v>0</v>
      </c>
      <c r="E107" s="76">
        <f t="shared" si="17"/>
        <v>0</v>
      </c>
      <c r="F107" s="77">
        <f t="shared" si="22"/>
        <v>0</v>
      </c>
      <c r="G107" s="77">
        <f t="shared" si="23"/>
        <v>0</v>
      </c>
      <c r="H107" s="77">
        <f t="shared" si="24"/>
        <v>0</v>
      </c>
      <c r="I107" s="77">
        <f t="shared" si="25"/>
        <v>0</v>
      </c>
      <c r="J107" s="77">
        <f t="shared" si="26"/>
        <v>0</v>
      </c>
      <c r="K107" s="77">
        <f t="shared" ca="1" si="18"/>
        <v>0.67671455054109453</v>
      </c>
      <c r="L107" s="77">
        <f t="shared" ca="1" si="27"/>
        <v>0.45794258291403556</v>
      </c>
      <c r="M107" s="77">
        <f t="shared" ca="1" si="19"/>
        <v>7247.9756658874931</v>
      </c>
      <c r="N107" s="77">
        <f t="shared" ca="1" si="20"/>
        <v>8500.4419975455949</v>
      </c>
      <c r="O107" s="77">
        <f t="shared" ca="1" si="21"/>
        <v>595.4113497295682</v>
      </c>
      <c r="P107" s="37">
        <f t="shared" ca="1" si="28"/>
        <v>-0.67671455054109453</v>
      </c>
      <c r="Q107" s="37"/>
      <c r="R107" s="37"/>
      <c r="S107" s="37"/>
      <c r="T107" s="37"/>
    </row>
    <row r="108" spans="1:20" x14ac:dyDescent="0.2">
      <c r="A108" s="75"/>
      <c r="B108" s="75"/>
      <c r="C108" s="37"/>
      <c r="D108" s="76">
        <f t="shared" si="17"/>
        <v>0</v>
      </c>
      <c r="E108" s="76">
        <f t="shared" si="17"/>
        <v>0</v>
      </c>
      <c r="F108" s="77">
        <f t="shared" si="22"/>
        <v>0</v>
      </c>
      <c r="G108" s="77">
        <f t="shared" si="23"/>
        <v>0</v>
      </c>
      <c r="H108" s="77">
        <f t="shared" si="24"/>
        <v>0</v>
      </c>
      <c r="I108" s="77">
        <f t="shared" si="25"/>
        <v>0</v>
      </c>
      <c r="J108" s="77">
        <f t="shared" si="26"/>
        <v>0</v>
      </c>
      <c r="K108" s="77">
        <f t="shared" ca="1" si="18"/>
        <v>0.67671455054109453</v>
      </c>
      <c r="L108" s="77">
        <f t="shared" ca="1" si="27"/>
        <v>0.45794258291403556</v>
      </c>
      <c r="M108" s="77">
        <f t="shared" ca="1" si="19"/>
        <v>7247.9756658874931</v>
      </c>
      <c r="N108" s="77">
        <f t="shared" ca="1" si="20"/>
        <v>8500.4419975455949</v>
      </c>
      <c r="O108" s="77">
        <f t="shared" ca="1" si="21"/>
        <v>595.4113497295682</v>
      </c>
      <c r="P108" s="37">
        <f t="shared" ca="1" si="28"/>
        <v>-0.67671455054109453</v>
      </c>
      <c r="Q108" s="37"/>
      <c r="R108" s="37"/>
      <c r="S108" s="37"/>
      <c r="T108" s="37"/>
    </row>
    <row r="109" spans="1:20" x14ac:dyDescent="0.2">
      <c r="A109" s="75"/>
      <c r="B109" s="75"/>
      <c r="C109" s="37"/>
      <c r="D109" s="76">
        <f t="shared" si="17"/>
        <v>0</v>
      </c>
      <c r="E109" s="76">
        <f t="shared" si="17"/>
        <v>0</v>
      </c>
      <c r="F109" s="77">
        <f t="shared" si="22"/>
        <v>0</v>
      </c>
      <c r="G109" s="77">
        <f t="shared" si="23"/>
        <v>0</v>
      </c>
      <c r="H109" s="77">
        <f t="shared" si="24"/>
        <v>0</v>
      </c>
      <c r="I109" s="77">
        <f t="shared" si="25"/>
        <v>0</v>
      </c>
      <c r="J109" s="77">
        <f t="shared" si="26"/>
        <v>0</v>
      </c>
      <c r="K109" s="77">
        <f t="shared" ca="1" si="18"/>
        <v>0.67671455054109453</v>
      </c>
      <c r="L109" s="77">
        <f t="shared" ca="1" si="27"/>
        <v>0.45794258291403556</v>
      </c>
      <c r="M109" s="77">
        <f t="shared" ca="1" si="19"/>
        <v>7247.9756658874931</v>
      </c>
      <c r="N109" s="77">
        <f t="shared" ca="1" si="20"/>
        <v>8500.4419975455949</v>
      </c>
      <c r="O109" s="77">
        <f t="shared" ca="1" si="21"/>
        <v>595.4113497295682</v>
      </c>
      <c r="P109" s="37">
        <f t="shared" ca="1" si="28"/>
        <v>-0.67671455054109453</v>
      </c>
      <c r="Q109" s="37"/>
      <c r="R109" s="37"/>
      <c r="S109" s="37"/>
      <c r="T109" s="37"/>
    </row>
    <row r="110" spans="1:20" x14ac:dyDescent="0.2">
      <c r="A110" s="75"/>
      <c r="B110" s="75"/>
      <c r="C110" s="37"/>
      <c r="D110" s="76">
        <f t="shared" si="17"/>
        <v>0</v>
      </c>
      <c r="E110" s="76">
        <f t="shared" si="17"/>
        <v>0</v>
      </c>
      <c r="F110" s="77">
        <f t="shared" si="22"/>
        <v>0</v>
      </c>
      <c r="G110" s="77">
        <f t="shared" si="23"/>
        <v>0</v>
      </c>
      <c r="H110" s="77">
        <f t="shared" si="24"/>
        <v>0</v>
      </c>
      <c r="I110" s="77">
        <f t="shared" si="25"/>
        <v>0</v>
      </c>
      <c r="J110" s="77">
        <f t="shared" si="26"/>
        <v>0</v>
      </c>
      <c r="K110" s="77">
        <f t="shared" ca="1" si="18"/>
        <v>0.67671455054109453</v>
      </c>
      <c r="L110" s="77">
        <f t="shared" ca="1" si="27"/>
        <v>0.45794258291403556</v>
      </c>
      <c r="M110" s="77">
        <f t="shared" ca="1" si="19"/>
        <v>7247.9756658874931</v>
      </c>
      <c r="N110" s="77">
        <f t="shared" ca="1" si="20"/>
        <v>8500.4419975455949</v>
      </c>
      <c r="O110" s="77">
        <f t="shared" ca="1" si="21"/>
        <v>595.4113497295682</v>
      </c>
      <c r="P110" s="37">
        <f t="shared" ca="1" si="28"/>
        <v>-0.67671455054109453</v>
      </c>
      <c r="Q110" s="37"/>
      <c r="R110" s="37"/>
      <c r="S110" s="37"/>
      <c r="T110" s="37"/>
    </row>
    <row r="111" spans="1:20" x14ac:dyDescent="0.2">
      <c r="A111" s="75"/>
      <c r="B111" s="75"/>
      <c r="C111" s="37"/>
      <c r="D111" s="76">
        <f t="shared" si="17"/>
        <v>0</v>
      </c>
      <c r="E111" s="76">
        <f t="shared" si="17"/>
        <v>0</v>
      </c>
      <c r="F111" s="77">
        <f t="shared" si="22"/>
        <v>0</v>
      </c>
      <c r="G111" s="77">
        <f t="shared" si="23"/>
        <v>0</v>
      </c>
      <c r="H111" s="77">
        <f t="shared" si="24"/>
        <v>0</v>
      </c>
      <c r="I111" s="77">
        <f t="shared" si="25"/>
        <v>0</v>
      </c>
      <c r="J111" s="77">
        <f t="shared" si="26"/>
        <v>0</v>
      </c>
      <c r="K111" s="77">
        <f t="shared" ca="1" si="18"/>
        <v>0.67671455054109453</v>
      </c>
      <c r="L111" s="77">
        <f t="shared" ca="1" si="27"/>
        <v>0.45794258291403556</v>
      </c>
      <c r="M111" s="77">
        <f t="shared" ca="1" si="19"/>
        <v>7247.9756658874931</v>
      </c>
      <c r="N111" s="77">
        <f t="shared" ca="1" si="20"/>
        <v>8500.4419975455949</v>
      </c>
      <c r="O111" s="77">
        <f t="shared" ca="1" si="21"/>
        <v>595.4113497295682</v>
      </c>
      <c r="P111" s="37">
        <f t="shared" ca="1" si="28"/>
        <v>-0.67671455054109453</v>
      </c>
      <c r="Q111" s="37"/>
      <c r="R111" s="37"/>
      <c r="S111" s="37"/>
      <c r="T111" s="37"/>
    </row>
    <row r="112" spans="1:20" x14ac:dyDescent="0.2">
      <c r="A112" s="75"/>
      <c r="B112" s="75"/>
      <c r="C112" s="37"/>
      <c r="D112" s="76">
        <f t="shared" si="17"/>
        <v>0</v>
      </c>
      <c r="E112" s="76">
        <f t="shared" si="17"/>
        <v>0</v>
      </c>
      <c r="F112" s="77">
        <f t="shared" si="22"/>
        <v>0</v>
      </c>
      <c r="G112" s="77">
        <f t="shared" si="23"/>
        <v>0</v>
      </c>
      <c r="H112" s="77">
        <f t="shared" si="24"/>
        <v>0</v>
      </c>
      <c r="I112" s="77">
        <f t="shared" si="25"/>
        <v>0</v>
      </c>
      <c r="J112" s="77">
        <f t="shared" si="26"/>
        <v>0</v>
      </c>
      <c r="K112" s="77">
        <f t="shared" ca="1" si="18"/>
        <v>0.67671455054109453</v>
      </c>
      <c r="L112" s="77">
        <f t="shared" ca="1" si="27"/>
        <v>0.45794258291403556</v>
      </c>
      <c r="M112" s="77">
        <f t="shared" ca="1" si="19"/>
        <v>7247.9756658874931</v>
      </c>
      <c r="N112" s="77">
        <f t="shared" ca="1" si="20"/>
        <v>8500.4419975455949</v>
      </c>
      <c r="O112" s="77">
        <f t="shared" ca="1" si="21"/>
        <v>595.4113497295682</v>
      </c>
      <c r="P112" s="37">
        <f t="shared" ca="1" si="28"/>
        <v>-0.67671455054109453</v>
      </c>
      <c r="Q112" s="37"/>
      <c r="R112" s="37"/>
      <c r="S112" s="37"/>
      <c r="T112" s="37"/>
    </row>
    <row r="113" spans="1:20" x14ac:dyDescent="0.2">
      <c r="A113" s="75"/>
      <c r="B113" s="75"/>
      <c r="C113" s="37"/>
      <c r="D113" s="76">
        <f t="shared" si="17"/>
        <v>0</v>
      </c>
      <c r="E113" s="76">
        <f t="shared" si="17"/>
        <v>0</v>
      </c>
      <c r="F113" s="77">
        <f t="shared" si="22"/>
        <v>0</v>
      </c>
      <c r="G113" s="77">
        <f t="shared" si="23"/>
        <v>0</v>
      </c>
      <c r="H113" s="77">
        <f t="shared" si="24"/>
        <v>0</v>
      </c>
      <c r="I113" s="77">
        <f t="shared" si="25"/>
        <v>0</v>
      </c>
      <c r="J113" s="77">
        <f t="shared" si="26"/>
        <v>0</v>
      </c>
      <c r="K113" s="77">
        <f t="shared" ca="1" si="18"/>
        <v>0.67671455054109453</v>
      </c>
      <c r="L113" s="77">
        <f t="shared" ca="1" si="27"/>
        <v>0.45794258291403556</v>
      </c>
      <c r="M113" s="77">
        <f t="shared" ca="1" si="19"/>
        <v>7247.9756658874931</v>
      </c>
      <c r="N113" s="77">
        <f t="shared" ca="1" si="20"/>
        <v>8500.4419975455949</v>
      </c>
      <c r="O113" s="77">
        <f t="shared" ca="1" si="21"/>
        <v>595.4113497295682</v>
      </c>
      <c r="P113" s="37">
        <f t="shared" ca="1" si="28"/>
        <v>-0.67671455054109453</v>
      </c>
      <c r="Q113" s="37"/>
      <c r="R113" s="37"/>
      <c r="S113" s="37"/>
      <c r="T113" s="37"/>
    </row>
    <row r="114" spans="1:20" x14ac:dyDescent="0.2">
      <c r="A114" s="75"/>
      <c r="B114" s="75"/>
      <c r="C114" s="37"/>
      <c r="D114" s="76">
        <f t="shared" si="17"/>
        <v>0</v>
      </c>
      <c r="E114" s="76">
        <f t="shared" si="17"/>
        <v>0</v>
      </c>
      <c r="F114" s="77">
        <f t="shared" si="22"/>
        <v>0</v>
      </c>
      <c r="G114" s="77">
        <f t="shared" si="23"/>
        <v>0</v>
      </c>
      <c r="H114" s="77">
        <f t="shared" si="24"/>
        <v>0</v>
      </c>
      <c r="I114" s="77">
        <f t="shared" si="25"/>
        <v>0</v>
      </c>
      <c r="J114" s="77">
        <f t="shared" si="26"/>
        <v>0</v>
      </c>
      <c r="K114" s="77">
        <f t="shared" ca="1" si="18"/>
        <v>0.67671455054109453</v>
      </c>
      <c r="L114" s="77">
        <f t="shared" ca="1" si="27"/>
        <v>0.45794258291403556</v>
      </c>
      <c r="M114" s="77">
        <f t="shared" ca="1" si="19"/>
        <v>7247.9756658874931</v>
      </c>
      <c r="N114" s="77">
        <f t="shared" ca="1" si="20"/>
        <v>8500.4419975455949</v>
      </c>
      <c r="O114" s="77">
        <f t="shared" ca="1" si="21"/>
        <v>595.4113497295682</v>
      </c>
      <c r="P114" s="37">
        <f t="shared" ca="1" si="28"/>
        <v>-0.67671455054109453</v>
      </c>
      <c r="Q114" s="37"/>
      <c r="R114" s="37"/>
      <c r="S114" s="37"/>
      <c r="T114" s="37"/>
    </row>
    <row r="115" spans="1:20" x14ac:dyDescent="0.2">
      <c r="A115" s="75"/>
      <c r="B115" s="75"/>
      <c r="C115" s="37"/>
      <c r="D115" s="76">
        <f t="shared" si="17"/>
        <v>0</v>
      </c>
      <c r="E115" s="76">
        <f t="shared" si="17"/>
        <v>0</v>
      </c>
      <c r="F115" s="77">
        <f t="shared" si="22"/>
        <v>0</v>
      </c>
      <c r="G115" s="77">
        <f t="shared" si="23"/>
        <v>0</v>
      </c>
      <c r="H115" s="77">
        <f t="shared" si="24"/>
        <v>0</v>
      </c>
      <c r="I115" s="77">
        <f t="shared" si="25"/>
        <v>0</v>
      </c>
      <c r="J115" s="77">
        <f t="shared" si="26"/>
        <v>0</v>
      </c>
      <c r="K115" s="77">
        <f t="shared" ca="1" si="18"/>
        <v>0.67671455054109453</v>
      </c>
      <c r="L115" s="77">
        <f t="shared" ca="1" si="27"/>
        <v>0.45794258291403556</v>
      </c>
      <c r="M115" s="77">
        <f t="shared" ca="1" si="19"/>
        <v>7247.9756658874931</v>
      </c>
      <c r="N115" s="77">
        <f t="shared" ca="1" si="20"/>
        <v>8500.4419975455949</v>
      </c>
      <c r="O115" s="77">
        <f t="shared" ca="1" si="21"/>
        <v>595.4113497295682</v>
      </c>
      <c r="P115" s="37">
        <f t="shared" ca="1" si="28"/>
        <v>-0.67671455054109453</v>
      </c>
      <c r="Q115" s="37"/>
      <c r="R115" s="37"/>
      <c r="S115" s="37"/>
      <c r="T115" s="37"/>
    </row>
    <row r="116" spans="1:20" x14ac:dyDescent="0.2">
      <c r="A116" s="75"/>
      <c r="B116" s="75"/>
      <c r="C116" s="37"/>
      <c r="D116" s="76">
        <f t="shared" si="17"/>
        <v>0</v>
      </c>
      <c r="E116" s="76">
        <f t="shared" si="17"/>
        <v>0</v>
      </c>
      <c r="F116" s="77">
        <f t="shared" si="22"/>
        <v>0</v>
      </c>
      <c r="G116" s="77">
        <f t="shared" si="23"/>
        <v>0</v>
      </c>
      <c r="H116" s="77">
        <f t="shared" si="24"/>
        <v>0</v>
      </c>
      <c r="I116" s="77">
        <f t="shared" si="25"/>
        <v>0</v>
      </c>
      <c r="J116" s="77">
        <f t="shared" si="26"/>
        <v>0</v>
      </c>
      <c r="K116" s="77">
        <f t="shared" ca="1" si="18"/>
        <v>0.67671455054109453</v>
      </c>
      <c r="L116" s="77">
        <f t="shared" ca="1" si="27"/>
        <v>0.45794258291403556</v>
      </c>
      <c r="M116" s="77">
        <f t="shared" ca="1" si="19"/>
        <v>7247.9756658874931</v>
      </c>
      <c r="N116" s="77">
        <f t="shared" ca="1" si="20"/>
        <v>8500.4419975455949</v>
      </c>
      <c r="O116" s="77">
        <f t="shared" ca="1" si="21"/>
        <v>595.4113497295682</v>
      </c>
      <c r="P116" s="37">
        <f t="shared" ca="1" si="28"/>
        <v>-0.67671455054109453</v>
      </c>
      <c r="Q116" s="37"/>
      <c r="R116" s="37"/>
      <c r="S116" s="37"/>
      <c r="T116" s="37"/>
    </row>
    <row r="117" spans="1:20" x14ac:dyDescent="0.2">
      <c r="A117" s="75"/>
      <c r="B117" s="75"/>
      <c r="C117" s="37"/>
      <c r="D117" s="76">
        <f t="shared" ref="D117:E132" si="29">A117/A$18</f>
        <v>0</v>
      </c>
      <c r="E117" s="76">
        <f t="shared" si="29"/>
        <v>0</v>
      </c>
      <c r="F117" s="77">
        <f t="shared" si="22"/>
        <v>0</v>
      </c>
      <c r="G117" s="77">
        <f t="shared" si="23"/>
        <v>0</v>
      </c>
      <c r="H117" s="77">
        <f t="shared" si="24"/>
        <v>0</v>
      </c>
      <c r="I117" s="77">
        <f t="shared" si="25"/>
        <v>0</v>
      </c>
      <c r="J117" s="77">
        <f t="shared" si="26"/>
        <v>0</v>
      </c>
      <c r="K117" s="77">
        <f t="shared" ca="1" si="18"/>
        <v>0.67671455054109453</v>
      </c>
      <c r="L117" s="77">
        <f t="shared" ca="1" si="27"/>
        <v>0.45794258291403556</v>
      </c>
      <c r="M117" s="77">
        <f t="shared" ca="1" si="19"/>
        <v>7247.9756658874931</v>
      </c>
      <c r="N117" s="77">
        <f t="shared" ca="1" si="20"/>
        <v>8500.4419975455949</v>
      </c>
      <c r="O117" s="77">
        <f t="shared" ca="1" si="21"/>
        <v>595.4113497295682</v>
      </c>
      <c r="P117" s="37">
        <f t="shared" ca="1" si="28"/>
        <v>-0.67671455054109453</v>
      </c>
      <c r="Q117" s="37"/>
      <c r="R117" s="37"/>
      <c r="S117" s="37"/>
      <c r="T117" s="37"/>
    </row>
    <row r="118" spans="1:20" x14ac:dyDescent="0.2">
      <c r="A118" s="75"/>
      <c r="B118" s="75"/>
      <c r="C118" s="37"/>
      <c r="D118" s="76">
        <f t="shared" si="29"/>
        <v>0</v>
      </c>
      <c r="E118" s="76">
        <f t="shared" si="29"/>
        <v>0</v>
      </c>
      <c r="F118" s="77">
        <f t="shared" si="22"/>
        <v>0</v>
      </c>
      <c r="G118" s="77">
        <f t="shared" si="23"/>
        <v>0</v>
      </c>
      <c r="H118" s="77">
        <f t="shared" si="24"/>
        <v>0</v>
      </c>
      <c r="I118" s="77">
        <f t="shared" si="25"/>
        <v>0</v>
      </c>
      <c r="J118" s="77">
        <f t="shared" si="26"/>
        <v>0</v>
      </c>
      <c r="K118" s="77">
        <f t="shared" ca="1" si="18"/>
        <v>0.67671455054109453</v>
      </c>
      <c r="L118" s="77">
        <f t="shared" ca="1" si="27"/>
        <v>0.45794258291403556</v>
      </c>
      <c r="M118" s="77">
        <f t="shared" ca="1" si="19"/>
        <v>7247.9756658874931</v>
      </c>
      <c r="N118" s="77">
        <f t="shared" ca="1" si="20"/>
        <v>8500.4419975455949</v>
      </c>
      <c r="O118" s="77">
        <f t="shared" ca="1" si="21"/>
        <v>595.4113497295682</v>
      </c>
      <c r="P118" s="37">
        <f t="shared" ca="1" si="28"/>
        <v>-0.67671455054109453</v>
      </c>
      <c r="Q118" s="37"/>
      <c r="R118" s="37"/>
      <c r="S118" s="37"/>
      <c r="T118" s="37"/>
    </row>
    <row r="119" spans="1:20" x14ac:dyDescent="0.2">
      <c r="A119" s="75"/>
      <c r="B119" s="75"/>
      <c r="C119" s="37"/>
      <c r="D119" s="76">
        <f t="shared" si="29"/>
        <v>0</v>
      </c>
      <c r="E119" s="76">
        <f t="shared" si="29"/>
        <v>0</v>
      </c>
      <c r="F119" s="77">
        <f t="shared" si="22"/>
        <v>0</v>
      </c>
      <c r="G119" s="77">
        <f t="shared" si="23"/>
        <v>0</v>
      </c>
      <c r="H119" s="77">
        <f t="shared" si="24"/>
        <v>0</v>
      </c>
      <c r="I119" s="77">
        <f t="shared" si="25"/>
        <v>0</v>
      </c>
      <c r="J119" s="77">
        <f t="shared" si="26"/>
        <v>0</v>
      </c>
      <c r="K119" s="77">
        <f t="shared" ca="1" si="18"/>
        <v>0.67671455054109453</v>
      </c>
      <c r="L119" s="77">
        <f t="shared" ca="1" si="27"/>
        <v>0.45794258291403556</v>
      </c>
      <c r="M119" s="77">
        <f t="shared" ca="1" si="19"/>
        <v>7247.9756658874931</v>
      </c>
      <c r="N119" s="77">
        <f t="shared" ca="1" si="20"/>
        <v>8500.4419975455949</v>
      </c>
      <c r="O119" s="77">
        <f t="shared" ca="1" si="21"/>
        <v>595.4113497295682</v>
      </c>
      <c r="P119" s="37">
        <f t="shared" ca="1" si="28"/>
        <v>-0.67671455054109453</v>
      </c>
      <c r="Q119" s="37"/>
      <c r="R119" s="37"/>
      <c r="S119" s="37"/>
      <c r="T119" s="37"/>
    </row>
    <row r="120" spans="1:20" x14ac:dyDescent="0.2">
      <c r="A120" s="78"/>
      <c r="B120" s="78"/>
      <c r="C120" s="37"/>
      <c r="D120" s="76">
        <f t="shared" si="29"/>
        <v>0</v>
      </c>
      <c r="E120" s="76">
        <f t="shared" si="29"/>
        <v>0</v>
      </c>
      <c r="F120" s="77">
        <f t="shared" si="22"/>
        <v>0</v>
      </c>
      <c r="G120" s="77">
        <f t="shared" si="23"/>
        <v>0</v>
      </c>
      <c r="H120" s="77">
        <f t="shared" si="24"/>
        <v>0</v>
      </c>
      <c r="I120" s="77">
        <f t="shared" si="25"/>
        <v>0</v>
      </c>
      <c r="J120" s="77">
        <f t="shared" si="26"/>
        <v>0</v>
      </c>
      <c r="K120" s="77">
        <f t="shared" ca="1" si="18"/>
        <v>0.67671455054109453</v>
      </c>
      <c r="L120" s="77">
        <f t="shared" ca="1" si="27"/>
        <v>0.45794258291403556</v>
      </c>
      <c r="M120" s="77">
        <f t="shared" ca="1" si="19"/>
        <v>7247.9756658874931</v>
      </c>
      <c r="N120" s="77">
        <f t="shared" ca="1" si="20"/>
        <v>8500.4419975455949</v>
      </c>
      <c r="O120" s="77">
        <f t="shared" ca="1" si="21"/>
        <v>595.4113497295682</v>
      </c>
      <c r="P120" s="37">
        <f t="shared" ca="1" si="28"/>
        <v>-0.67671455054109453</v>
      </c>
      <c r="Q120" s="37"/>
      <c r="R120" s="37"/>
      <c r="S120" s="37"/>
      <c r="T120" s="37"/>
    </row>
    <row r="121" spans="1:20" x14ac:dyDescent="0.2">
      <c r="A121" s="78"/>
      <c r="B121" s="78"/>
      <c r="C121" s="37"/>
      <c r="D121" s="76">
        <f t="shared" si="29"/>
        <v>0</v>
      </c>
      <c r="E121" s="76">
        <f t="shared" si="29"/>
        <v>0</v>
      </c>
      <c r="F121" s="77">
        <f t="shared" si="22"/>
        <v>0</v>
      </c>
      <c r="G121" s="77">
        <f t="shared" si="23"/>
        <v>0</v>
      </c>
      <c r="H121" s="77">
        <f t="shared" si="24"/>
        <v>0</v>
      </c>
      <c r="I121" s="77">
        <f t="shared" si="25"/>
        <v>0</v>
      </c>
      <c r="J121" s="77">
        <f t="shared" si="26"/>
        <v>0</v>
      </c>
      <c r="K121" s="77">
        <f t="shared" ca="1" si="18"/>
        <v>0.67671455054109453</v>
      </c>
      <c r="L121" s="77">
        <f t="shared" ca="1" si="27"/>
        <v>0.45794258291403556</v>
      </c>
      <c r="M121" s="77">
        <f t="shared" ca="1" si="19"/>
        <v>7247.9756658874931</v>
      </c>
      <c r="N121" s="77">
        <f t="shared" ca="1" si="20"/>
        <v>8500.4419975455949</v>
      </c>
      <c r="O121" s="77">
        <f t="shared" ca="1" si="21"/>
        <v>595.4113497295682</v>
      </c>
      <c r="P121" s="37">
        <f t="shared" ca="1" si="28"/>
        <v>-0.67671455054109453</v>
      </c>
      <c r="Q121" s="37"/>
      <c r="R121" s="37"/>
      <c r="S121" s="37"/>
      <c r="T121" s="37"/>
    </row>
    <row r="122" spans="1:20" x14ac:dyDescent="0.2">
      <c r="A122" s="78"/>
      <c r="B122" s="78"/>
      <c r="C122" s="37"/>
      <c r="D122" s="76">
        <f t="shared" si="29"/>
        <v>0</v>
      </c>
      <c r="E122" s="76">
        <f t="shared" si="29"/>
        <v>0</v>
      </c>
      <c r="F122" s="77">
        <f t="shared" si="22"/>
        <v>0</v>
      </c>
      <c r="G122" s="77">
        <f t="shared" si="23"/>
        <v>0</v>
      </c>
      <c r="H122" s="77">
        <f t="shared" si="24"/>
        <v>0</v>
      </c>
      <c r="I122" s="77">
        <f t="shared" si="25"/>
        <v>0</v>
      </c>
      <c r="J122" s="77">
        <f t="shared" si="26"/>
        <v>0</v>
      </c>
      <c r="K122" s="77">
        <f t="shared" ca="1" si="18"/>
        <v>0.67671455054109453</v>
      </c>
      <c r="L122" s="77">
        <f t="shared" ca="1" si="27"/>
        <v>0.45794258291403556</v>
      </c>
      <c r="M122" s="77">
        <f t="shared" ca="1" si="19"/>
        <v>7247.9756658874931</v>
      </c>
      <c r="N122" s="77">
        <f t="shared" ca="1" si="20"/>
        <v>8500.4419975455949</v>
      </c>
      <c r="O122" s="77">
        <f t="shared" ca="1" si="21"/>
        <v>595.4113497295682</v>
      </c>
      <c r="P122" s="37">
        <f t="shared" ca="1" si="28"/>
        <v>-0.67671455054109453</v>
      </c>
      <c r="Q122" s="37"/>
      <c r="R122" s="37"/>
      <c r="S122" s="37"/>
      <c r="T122" s="37"/>
    </row>
    <row r="123" spans="1:20" x14ac:dyDescent="0.2">
      <c r="A123" s="78"/>
      <c r="B123" s="78"/>
      <c r="C123" s="37"/>
      <c r="D123" s="76">
        <f t="shared" si="29"/>
        <v>0</v>
      </c>
      <c r="E123" s="76">
        <f t="shared" si="29"/>
        <v>0</v>
      </c>
      <c r="F123" s="77">
        <f t="shared" si="22"/>
        <v>0</v>
      </c>
      <c r="G123" s="77">
        <f t="shared" si="23"/>
        <v>0</v>
      </c>
      <c r="H123" s="77">
        <f t="shared" si="24"/>
        <v>0</v>
      </c>
      <c r="I123" s="77">
        <f t="shared" si="25"/>
        <v>0</v>
      </c>
      <c r="J123" s="77">
        <f t="shared" si="26"/>
        <v>0</v>
      </c>
      <c r="K123" s="77">
        <f t="shared" ca="1" si="18"/>
        <v>0.67671455054109453</v>
      </c>
      <c r="L123" s="77">
        <f t="shared" ca="1" si="27"/>
        <v>0.45794258291403556</v>
      </c>
      <c r="M123" s="77">
        <f t="shared" ca="1" si="19"/>
        <v>7247.9756658874931</v>
      </c>
      <c r="N123" s="77">
        <f t="shared" ca="1" si="20"/>
        <v>8500.4419975455949</v>
      </c>
      <c r="O123" s="77">
        <f t="shared" ca="1" si="21"/>
        <v>595.4113497295682</v>
      </c>
      <c r="P123" s="37">
        <f t="shared" ca="1" si="28"/>
        <v>-0.67671455054109453</v>
      </c>
      <c r="Q123" s="37"/>
      <c r="R123" s="37"/>
      <c r="S123" s="37"/>
      <c r="T123" s="37"/>
    </row>
    <row r="124" spans="1:20" x14ac:dyDescent="0.2">
      <c r="A124" s="78"/>
      <c r="B124" s="78"/>
      <c r="C124" s="37"/>
      <c r="D124" s="76">
        <f t="shared" si="29"/>
        <v>0</v>
      </c>
      <c r="E124" s="76">
        <f t="shared" si="29"/>
        <v>0</v>
      </c>
      <c r="F124" s="77">
        <f t="shared" si="22"/>
        <v>0</v>
      </c>
      <c r="G124" s="77">
        <f t="shared" si="23"/>
        <v>0</v>
      </c>
      <c r="H124" s="77">
        <f t="shared" si="24"/>
        <v>0</v>
      </c>
      <c r="I124" s="77">
        <f t="shared" si="25"/>
        <v>0</v>
      </c>
      <c r="J124" s="77">
        <f t="shared" si="26"/>
        <v>0</v>
      </c>
      <c r="K124" s="77">
        <f t="shared" ca="1" si="18"/>
        <v>0.67671455054109453</v>
      </c>
      <c r="L124" s="77">
        <f t="shared" ca="1" si="27"/>
        <v>0.45794258291403556</v>
      </c>
      <c r="M124" s="77">
        <f t="shared" ca="1" si="19"/>
        <v>7247.9756658874931</v>
      </c>
      <c r="N124" s="77">
        <f t="shared" ca="1" si="20"/>
        <v>8500.4419975455949</v>
      </c>
      <c r="O124" s="77">
        <f t="shared" ca="1" si="21"/>
        <v>595.4113497295682</v>
      </c>
      <c r="P124" s="37">
        <f t="shared" ca="1" si="28"/>
        <v>-0.67671455054109453</v>
      </c>
      <c r="Q124" s="37"/>
      <c r="R124" s="37"/>
      <c r="S124" s="37"/>
      <c r="T124" s="37"/>
    </row>
    <row r="125" spans="1:20" x14ac:dyDescent="0.2">
      <c r="A125" s="78"/>
      <c r="B125" s="78"/>
      <c r="C125" s="37"/>
      <c r="D125" s="76">
        <f t="shared" si="29"/>
        <v>0</v>
      </c>
      <c r="E125" s="76">
        <f t="shared" si="29"/>
        <v>0</v>
      </c>
      <c r="F125" s="77">
        <f t="shared" si="22"/>
        <v>0</v>
      </c>
      <c r="G125" s="77">
        <f t="shared" si="23"/>
        <v>0</v>
      </c>
      <c r="H125" s="77">
        <f t="shared" si="24"/>
        <v>0</v>
      </c>
      <c r="I125" s="77">
        <f t="shared" si="25"/>
        <v>0</v>
      </c>
      <c r="J125" s="77">
        <f t="shared" si="26"/>
        <v>0</v>
      </c>
      <c r="K125" s="77">
        <f t="shared" ca="1" si="18"/>
        <v>0.67671455054109453</v>
      </c>
      <c r="L125" s="77">
        <f t="shared" ca="1" si="27"/>
        <v>0.45794258291403556</v>
      </c>
      <c r="M125" s="77">
        <f t="shared" ca="1" si="19"/>
        <v>7247.9756658874931</v>
      </c>
      <c r="N125" s="77">
        <f t="shared" ca="1" si="20"/>
        <v>8500.4419975455949</v>
      </c>
      <c r="O125" s="77">
        <f t="shared" ca="1" si="21"/>
        <v>595.4113497295682</v>
      </c>
      <c r="P125" s="37">
        <f t="shared" ca="1" si="28"/>
        <v>-0.67671455054109453</v>
      </c>
      <c r="Q125" s="37"/>
      <c r="R125" s="37"/>
      <c r="S125" s="37"/>
      <c r="T125" s="37"/>
    </row>
    <row r="126" spans="1:20" x14ac:dyDescent="0.2">
      <c r="A126" s="78"/>
      <c r="B126" s="78"/>
      <c r="C126" s="37"/>
      <c r="D126" s="76">
        <f t="shared" si="29"/>
        <v>0</v>
      </c>
      <c r="E126" s="76">
        <f t="shared" si="29"/>
        <v>0</v>
      </c>
      <c r="F126" s="77">
        <f t="shared" si="22"/>
        <v>0</v>
      </c>
      <c r="G126" s="77">
        <f t="shared" si="23"/>
        <v>0</v>
      </c>
      <c r="H126" s="77">
        <f t="shared" si="24"/>
        <v>0</v>
      </c>
      <c r="I126" s="77">
        <f t="shared" si="25"/>
        <v>0</v>
      </c>
      <c r="J126" s="77">
        <f t="shared" si="26"/>
        <v>0</v>
      </c>
      <c r="K126" s="77">
        <f t="shared" ca="1" si="18"/>
        <v>0.67671455054109453</v>
      </c>
      <c r="L126" s="77">
        <f t="shared" ca="1" si="27"/>
        <v>0.45794258291403556</v>
      </c>
      <c r="M126" s="77">
        <f t="shared" ca="1" si="19"/>
        <v>7247.9756658874931</v>
      </c>
      <c r="N126" s="77">
        <f t="shared" ca="1" si="20"/>
        <v>8500.4419975455949</v>
      </c>
      <c r="O126" s="77">
        <f t="shared" ca="1" si="21"/>
        <v>595.4113497295682</v>
      </c>
      <c r="P126" s="37">
        <f t="shared" ca="1" si="28"/>
        <v>-0.67671455054109453</v>
      </c>
      <c r="Q126" s="37"/>
      <c r="R126" s="37"/>
      <c r="S126" s="37"/>
      <c r="T126" s="37"/>
    </row>
    <row r="127" spans="1:20" x14ac:dyDescent="0.2">
      <c r="A127" s="78"/>
      <c r="B127" s="78"/>
      <c r="C127" s="37"/>
      <c r="D127" s="76">
        <f t="shared" si="29"/>
        <v>0</v>
      </c>
      <c r="E127" s="76">
        <f t="shared" si="29"/>
        <v>0</v>
      </c>
      <c r="F127" s="77">
        <f t="shared" si="22"/>
        <v>0</v>
      </c>
      <c r="G127" s="77">
        <f t="shared" si="23"/>
        <v>0</v>
      </c>
      <c r="H127" s="77">
        <f t="shared" si="24"/>
        <v>0</v>
      </c>
      <c r="I127" s="77">
        <f t="shared" si="25"/>
        <v>0</v>
      </c>
      <c r="J127" s="77">
        <f t="shared" si="26"/>
        <v>0</v>
      </c>
      <c r="K127" s="77">
        <f t="shared" ca="1" si="18"/>
        <v>0.67671455054109453</v>
      </c>
      <c r="L127" s="77">
        <f t="shared" ca="1" si="27"/>
        <v>0.45794258291403556</v>
      </c>
      <c r="M127" s="77">
        <f t="shared" ca="1" si="19"/>
        <v>7247.9756658874931</v>
      </c>
      <c r="N127" s="77">
        <f t="shared" ca="1" si="20"/>
        <v>8500.4419975455949</v>
      </c>
      <c r="O127" s="77">
        <f t="shared" ca="1" si="21"/>
        <v>595.4113497295682</v>
      </c>
      <c r="P127" s="37">
        <f t="shared" ca="1" si="28"/>
        <v>-0.67671455054109453</v>
      </c>
      <c r="Q127" s="37"/>
      <c r="R127" s="37"/>
      <c r="S127" s="37"/>
      <c r="T127" s="37"/>
    </row>
    <row r="128" spans="1:20" x14ac:dyDescent="0.2">
      <c r="A128" s="78"/>
      <c r="B128" s="78"/>
      <c r="C128" s="37"/>
      <c r="D128" s="76">
        <f t="shared" si="29"/>
        <v>0</v>
      </c>
      <c r="E128" s="76">
        <f t="shared" si="29"/>
        <v>0</v>
      </c>
      <c r="F128" s="77">
        <f t="shared" si="22"/>
        <v>0</v>
      </c>
      <c r="G128" s="77">
        <f t="shared" si="23"/>
        <v>0</v>
      </c>
      <c r="H128" s="77">
        <f t="shared" si="24"/>
        <v>0</v>
      </c>
      <c r="I128" s="77">
        <f t="shared" si="25"/>
        <v>0</v>
      </c>
      <c r="J128" s="77">
        <f t="shared" si="26"/>
        <v>0</v>
      </c>
      <c r="K128" s="77">
        <f t="shared" ca="1" si="18"/>
        <v>0.67671455054109453</v>
      </c>
      <c r="L128" s="77">
        <f t="shared" ca="1" si="27"/>
        <v>0.45794258291403556</v>
      </c>
      <c r="M128" s="77">
        <f t="shared" ca="1" si="19"/>
        <v>7247.9756658874931</v>
      </c>
      <c r="N128" s="77">
        <f t="shared" ca="1" si="20"/>
        <v>8500.4419975455949</v>
      </c>
      <c r="O128" s="77">
        <f t="shared" ca="1" si="21"/>
        <v>595.4113497295682</v>
      </c>
      <c r="P128" s="37">
        <f t="shared" ca="1" si="28"/>
        <v>-0.67671455054109453</v>
      </c>
      <c r="Q128" s="37"/>
      <c r="R128" s="37"/>
      <c r="S128" s="37"/>
      <c r="T128" s="37"/>
    </row>
    <row r="129" spans="1:20" x14ac:dyDescent="0.2">
      <c r="A129" s="78"/>
      <c r="B129" s="78"/>
      <c r="C129" s="37"/>
      <c r="D129" s="76">
        <f t="shared" si="29"/>
        <v>0</v>
      </c>
      <c r="E129" s="76">
        <f t="shared" si="29"/>
        <v>0</v>
      </c>
      <c r="F129" s="77">
        <f t="shared" si="22"/>
        <v>0</v>
      </c>
      <c r="G129" s="77">
        <f t="shared" si="23"/>
        <v>0</v>
      </c>
      <c r="H129" s="77">
        <f t="shared" si="24"/>
        <v>0</v>
      </c>
      <c r="I129" s="77">
        <f t="shared" si="25"/>
        <v>0</v>
      </c>
      <c r="J129" s="77">
        <f t="shared" si="26"/>
        <v>0</v>
      </c>
      <c r="K129" s="77">
        <f t="shared" ca="1" si="18"/>
        <v>0.67671455054109453</v>
      </c>
      <c r="L129" s="77">
        <f t="shared" ca="1" si="27"/>
        <v>0.45794258291403556</v>
      </c>
      <c r="M129" s="77">
        <f t="shared" ca="1" si="19"/>
        <v>7247.9756658874931</v>
      </c>
      <c r="N129" s="77">
        <f t="shared" ca="1" si="20"/>
        <v>8500.4419975455949</v>
      </c>
      <c r="O129" s="77">
        <f t="shared" ca="1" si="21"/>
        <v>595.4113497295682</v>
      </c>
      <c r="P129" s="37">
        <f t="shared" ca="1" si="28"/>
        <v>-0.67671455054109453</v>
      </c>
      <c r="Q129" s="37"/>
      <c r="R129" s="37"/>
      <c r="S129" s="37"/>
      <c r="T129" s="37"/>
    </row>
    <row r="130" spans="1:20" x14ac:dyDescent="0.2">
      <c r="A130" s="78"/>
      <c r="B130" s="78"/>
      <c r="C130" s="37"/>
      <c r="D130" s="76">
        <f t="shared" si="29"/>
        <v>0</v>
      </c>
      <c r="E130" s="76">
        <f t="shared" si="29"/>
        <v>0</v>
      </c>
      <c r="F130" s="77">
        <f t="shared" si="22"/>
        <v>0</v>
      </c>
      <c r="G130" s="77">
        <f t="shared" si="23"/>
        <v>0</v>
      </c>
      <c r="H130" s="77">
        <f t="shared" si="24"/>
        <v>0</v>
      </c>
      <c r="I130" s="77">
        <f t="shared" si="25"/>
        <v>0</v>
      </c>
      <c r="J130" s="77">
        <f t="shared" si="26"/>
        <v>0</v>
      </c>
      <c r="K130" s="77">
        <f t="shared" ca="1" si="18"/>
        <v>0.67671455054109453</v>
      </c>
      <c r="L130" s="77">
        <f t="shared" ca="1" si="27"/>
        <v>0.45794258291403556</v>
      </c>
      <c r="M130" s="77">
        <f t="shared" ca="1" si="19"/>
        <v>7247.9756658874931</v>
      </c>
      <c r="N130" s="77">
        <f t="shared" ca="1" si="20"/>
        <v>8500.4419975455949</v>
      </c>
      <c r="O130" s="77">
        <f t="shared" ca="1" si="21"/>
        <v>595.4113497295682</v>
      </c>
      <c r="P130" s="37">
        <f t="shared" ca="1" si="28"/>
        <v>-0.67671455054109453</v>
      </c>
      <c r="Q130" s="37"/>
      <c r="R130" s="37"/>
      <c r="S130" s="37"/>
      <c r="T130" s="37"/>
    </row>
    <row r="131" spans="1:20" x14ac:dyDescent="0.2">
      <c r="A131" s="78"/>
      <c r="B131" s="78"/>
      <c r="C131" s="37"/>
      <c r="D131" s="76">
        <f t="shared" si="29"/>
        <v>0</v>
      </c>
      <c r="E131" s="76">
        <f t="shared" si="29"/>
        <v>0</v>
      </c>
      <c r="F131" s="77">
        <f t="shared" si="22"/>
        <v>0</v>
      </c>
      <c r="G131" s="77">
        <f t="shared" si="23"/>
        <v>0</v>
      </c>
      <c r="H131" s="77">
        <f t="shared" si="24"/>
        <v>0</v>
      </c>
      <c r="I131" s="77">
        <f t="shared" si="25"/>
        <v>0</v>
      </c>
      <c r="J131" s="77">
        <f t="shared" si="26"/>
        <v>0</v>
      </c>
      <c r="K131" s="77">
        <f t="shared" ca="1" si="18"/>
        <v>0.67671455054109453</v>
      </c>
      <c r="L131" s="77">
        <f t="shared" ca="1" si="27"/>
        <v>0.45794258291403556</v>
      </c>
      <c r="M131" s="77">
        <f t="shared" ca="1" si="19"/>
        <v>7247.9756658874931</v>
      </c>
      <c r="N131" s="77">
        <f t="shared" ca="1" si="20"/>
        <v>8500.4419975455949</v>
      </c>
      <c r="O131" s="77">
        <f t="shared" ca="1" si="21"/>
        <v>595.4113497295682</v>
      </c>
      <c r="P131" s="37">
        <f t="shared" ca="1" si="28"/>
        <v>-0.67671455054109453</v>
      </c>
      <c r="Q131" s="37"/>
      <c r="R131" s="37"/>
      <c r="S131" s="37"/>
      <c r="T131" s="37"/>
    </row>
    <row r="132" spans="1:20" x14ac:dyDescent="0.2">
      <c r="A132" s="78"/>
      <c r="B132" s="78"/>
      <c r="C132" s="37"/>
      <c r="D132" s="76">
        <f t="shared" si="29"/>
        <v>0</v>
      </c>
      <c r="E132" s="76">
        <f t="shared" si="29"/>
        <v>0</v>
      </c>
      <c r="F132" s="77">
        <f t="shared" si="22"/>
        <v>0</v>
      </c>
      <c r="G132" s="77">
        <f t="shared" si="23"/>
        <v>0</v>
      </c>
      <c r="H132" s="77">
        <f t="shared" si="24"/>
        <v>0</v>
      </c>
      <c r="I132" s="77">
        <f t="shared" si="25"/>
        <v>0</v>
      </c>
      <c r="J132" s="77">
        <f t="shared" si="26"/>
        <v>0</v>
      </c>
      <c r="K132" s="77">
        <f t="shared" ca="1" si="18"/>
        <v>0.67671455054109453</v>
      </c>
      <c r="L132" s="77">
        <f t="shared" ca="1" si="27"/>
        <v>0.45794258291403556</v>
      </c>
      <c r="M132" s="77">
        <f t="shared" ca="1" si="19"/>
        <v>7247.9756658874931</v>
      </c>
      <c r="N132" s="77">
        <f t="shared" ca="1" si="20"/>
        <v>8500.4419975455949</v>
      </c>
      <c r="O132" s="77">
        <f t="shared" ca="1" si="21"/>
        <v>595.4113497295682</v>
      </c>
      <c r="P132" s="37">
        <f t="shared" ca="1" si="28"/>
        <v>-0.67671455054109453</v>
      </c>
      <c r="Q132" s="37"/>
      <c r="R132" s="37"/>
      <c r="S132" s="37"/>
      <c r="T132" s="37"/>
    </row>
    <row r="133" spans="1:20" x14ac:dyDescent="0.2">
      <c r="A133" s="78"/>
      <c r="B133" s="78"/>
      <c r="C133" s="37"/>
      <c r="D133" s="76">
        <f t="shared" ref="D133:E196" si="30">A133/A$18</f>
        <v>0</v>
      </c>
      <c r="E133" s="76">
        <f t="shared" si="30"/>
        <v>0</v>
      </c>
      <c r="F133" s="77">
        <f t="shared" si="22"/>
        <v>0</v>
      </c>
      <c r="G133" s="77">
        <f t="shared" si="23"/>
        <v>0</v>
      </c>
      <c r="H133" s="77">
        <f t="shared" si="24"/>
        <v>0</v>
      </c>
      <c r="I133" s="77">
        <f t="shared" si="25"/>
        <v>0</v>
      </c>
      <c r="J133" s="77">
        <f t="shared" si="26"/>
        <v>0</v>
      </c>
      <c r="K133" s="77">
        <f t="shared" ca="1" si="18"/>
        <v>0.67671455054109453</v>
      </c>
      <c r="L133" s="77">
        <f t="shared" ca="1" si="27"/>
        <v>0.45794258291403556</v>
      </c>
      <c r="M133" s="77">
        <f t="shared" ca="1" si="19"/>
        <v>7247.9756658874931</v>
      </c>
      <c r="N133" s="77">
        <f t="shared" ca="1" si="20"/>
        <v>8500.4419975455949</v>
      </c>
      <c r="O133" s="77">
        <f t="shared" ca="1" si="21"/>
        <v>595.4113497295682</v>
      </c>
      <c r="P133" s="37">
        <f t="shared" ca="1" si="28"/>
        <v>-0.67671455054109453</v>
      </c>
      <c r="Q133" s="37"/>
      <c r="R133" s="37"/>
      <c r="S133" s="37"/>
      <c r="T133" s="37"/>
    </row>
    <row r="134" spans="1:20" x14ac:dyDescent="0.2">
      <c r="A134" s="78"/>
      <c r="B134" s="78"/>
      <c r="C134" s="37"/>
      <c r="D134" s="76">
        <f t="shared" si="30"/>
        <v>0</v>
      </c>
      <c r="E134" s="76">
        <f t="shared" si="30"/>
        <v>0</v>
      </c>
      <c r="F134" s="77">
        <f t="shared" si="22"/>
        <v>0</v>
      </c>
      <c r="G134" s="77">
        <f t="shared" si="23"/>
        <v>0</v>
      </c>
      <c r="H134" s="77">
        <f t="shared" si="24"/>
        <v>0</v>
      </c>
      <c r="I134" s="77">
        <f t="shared" si="25"/>
        <v>0</v>
      </c>
      <c r="J134" s="77">
        <f t="shared" si="26"/>
        <v>0</v>
      </c>
      <c r="K134" s="77">
        <f t="shared" ca="1" si="18"/>
        <v>0.67671455054109453</v>
      </c>
      <c r="L134" s="77">
        <f t="shared" ca="1" si="27"/>
        <v>0.45794258291403556</v>
      </c>
      <c r="M134" s="77">
        <f t="shared" ca="1" si="19"/>
        <v>7247.9756658874931</v>
      </c>
      <c r="N134" s="77">
        <f t="shared" ca="1" si="20"/>
        <v>8500.4419975455949</v>
      </c>
      <c r="O134" s="77">
        <f t="shared" ca="1" si="21"/>
        <v>595.4113497295682</v>
      </c>
      <c r="P134" s="37">
        <f t="shared" ca="1" si="28"/>
        <v>-0.67671455054109453</v>
      </c>
      <c r="Q134" s="37"/>
      <c r="R134" s="37"/>
      <c r="S134" s="37"/>
      <c r="T134" s="37"/>
    </row>
    <row r="135" spans="1:20" x14ac:dyDescent="0.2">
      <c r="A135" s="78"/>
      <c r="B135" s="78"/>
      <c r="C135" s="37"/>
      <c r="D135" s="76">
        <f t="shared" si="30"/>
        <v>0</v>
      </c>
      <c r="E135" s="76">
        <f t="shared" si="30"/>
        <v>0</v>
      </c>
      <c r="F135" s="77">
        <f t="shared" si="22"/>
        <v>0</v>
      </c>
      <c r="G135" s="77">
        <f t="shared" si="23"/>
        <v>0</v>
      </c>
      <c r="H135" s="77">
        <f t="shared" si="24"/>
        <v>0</v>
      </c>
      <c r="I135" s="77">
        <f t="shared" si="25"/>
        <v>0</v>
      </c>
      <c r="J135" s="77">
        <f t="shared" si="26"/>
        <v>0</v>
      </c>
      <c r="K135" s="77">
        <f t="shared" ca="1" si="18"/>
        <v>0.67671455054109453</v>
      </c>
      <c r="L135" s="77">
        <f t="shared" ca="1" si="27"/>
        <v>0.45794258291403556</v>
      </c>
      <c r="M135" s="77">
        <f t="shared" ca="1" si="19"/>
        <v>7247.9756658874931</v>
      </c>
      <c r="N135" s="77">
        <f t="shared" ca="1" si="20"/>
        <v>8500.4419975455949</v>
      </c>
      <c r="O135" s="77">
        <f t="shared" ca="1" si="21"/>
        <v>595.4113497295682</v>
      </c>
      <c r="P135" s="37">
        <f t="shared" ca="1" si="28"/>
        <v>-0.67671455054109453</v>
      </c>
      <c r="Q135" s="37"/>
      <c r="R135" s="37"/>
      <c r="S135" s="37"/>
      <c r="T135" s="37"/>
    </row>
    <row r="136" spans="1:20" x14ac:dyDescent="0.2">
      <c r="A136" s="78"/>
      <c r="B136" s="78"/>
      <c r="C136" s="37"/>
      <c r="D136" s="76">
        <f t="shared" si="30"/>
        <v>0</v>
      </c>
      <c r="E136" s="76">
        <f t="shared" si="30"/>
        <v>0</v>
      </c>
      <c r="F136" s="77">
        <f t="shared" si="22"/>
        <v>0</v>
      </c>
      <c r="G136" s="77">
        <f t="shared" si="23"/>
        <v>0</v>
      </c>
      <c r="H136" s="77">
        <f t="shared" si="24"/>
        <v>0</v>
      </c>
      <c r="I136" s="77">
        <f t="shared" si="25"/>
        <v>0</v>
      </c>
      <c r="J136" s="77">
        <f t="shared" si="26"/>
        <v>0</v>
      </c>
      <c r="K136" s="77">
        <f t="shared" ca="1" si="18"/>
        <v>0.67671455054109453</v>
      </c>
      <c r="L136" s="77">
        <f t="shared" ca="1" si="27"/>
        <v>0.45794258291403556</v>
      </c>
      <c r="M136" s="77">
        <f t="shared" ca="1" si="19"/>
        <v>7247.9756658874931</v>
      </c>
      <c r="N136" s="77">
        <f t="shared" ca="1" si="20"/>
        <v>8500.4419975455949</v>
      </c>
      <c r="O136" s="77">
        <f t="shared" ca="1" si="21"/>
        <v>595.4113497295682</v>
      </c>
      <c r="P136" s="37">
        <f t="shared" ca="1" si="28"/>
        <v>-0.67671455054109453</v>
      </c>
      <c r="Q136" s="37"/>
      <c r="R136" s="37"/>
      <c r="S136" s="37"/>
      <c r="T136" s="37"/>
    </row>
    <row r="137" spans="1:20" x14ac:dyDescent="0.2">
      <c r="A137" s="78"/>
      <c r="B137" s="78"/>
      <c r="C137" s="37"/>
      <c r="D137" s="76">
        <f t="shared" si="30"/>
        <v>0</v>
      </c>
      <c r="E137" s="76">
        <f t="shared" si="30"/>
        <v>0</v>
      </c>
      <c r="F137" s="77">
        <f t="shared" si="22"/>
        <v>0</v>
      </c>
      <c r="G137" s="77">
        <f t="shared" si="23"/>
        <v>0</v>
      </c>
      <c r="H137" s="77">
        <f t="shared" si="24"/>
        <v>0</v>
      </c>
      <c r="I137" s="77">
        <f t="shared" si="25"/>
        <v>0</v>
      </c>
      <c r="J137" s="77">
        <f t="shared" si="26"/>
        <v>0</v>
      </c>
      <c r="K137" s="77">
        <f t="shared" ca="1" si="18"/>
        <v>0.67671455054109453</v>
      </c>
      <c r="L137" s="77">
        <f t="shared" ca="1" si="27"/>
        <v>0.45794258291403556</v>
      </c>
      <c r="M137" s="77">
        <f t="shared" ca="1" si="19"/>
        <v>7247.9756658874931</v>
      </c>
      <c r="N137" s="77">
        <f t="shared" ca="1" si="20"/>
        <v>8500.4419975455949</v>
      </c>
      <c r="O137" s="77">
        <f t="shared" ca="1" si="21"/>
        <v>595.4113497295682</v>
      </c>
      <c r="P137" s="37">
        <f t="shared" ca="1" si="28"/>
        <v>-0.67671455054109453</v>
      </c>
      <c r="Q137" s="37"/>
      <c r="R137" s="37"/>
      <c r="S137" s="37"/>
      <c r="T137" s="37"/>
    </row>
    <row r="138" spans="1:20" x14ac:dyDescent="0.2">
      <c r="A138" s="78"/>
      <c r="B138" s="78"/>
      <c r="C138" s="37"/>
      <c r="D138" s="76">
        <f t="shared" si="30"/>
        <v>0</v>
      </c>
      <c r="E138" s="76">
        <f t="shared" si="30"/>
        <v>0</v>
      </c>
      <c r="F138" s="77">
        <f t="shared" si="22"/>
        <v>0</v>
      </c>
      <c r="G138" s="77">
        <f t="shared" si="23"/>
        <v>0</v>
      </c>
      <c r="H138" s="77">
        <f t="shared" si="24"/>
        <v>0</v>
      </c>
      <c r="I138" s="77">
        <f t="shared" si="25"/>
        <v>0</v>
      </c>
      <c r="J138" s="77">
        <f t="shared" si="26"/>
        <v>0</v>
      </c>
      <c r="K138" s="77">
        <f t="shared" ca="1" si="18"/>
        <v>0.67671455054109453</v>
      </c>
      <c r="L138" s="77">
        <f t="shared" ca="1" si="27"/>
        <v>0.45794258291403556</v>
      </c>
      <c r="M138" s="77">
        <f t="shared" ca="1" si="19"/>
        <v>7247.9756658874931</v>
      </c>
      <c r="N138" s="77">
        <f t="shared" ca="1" si="20"/>
        <v>8500.4419975455949</v>
      </c>
      <c r="O138" s="77">
        <f t="shared" ca="1" si="21"/>
        <v>595.4113497295682</v>
      </c>
      <c r="P138" s="37">
        <f t="shared" ca="1" si="28"/>
        <v>-0.67671455054109453</v>
      </c>
      <c r="Q138" s="37"/>
      <c r="R138" s="37"/>
      <c r="S138" s="37"/>
      <c r="T138" s="37"/>
    </row>
    <row r="139" spans="1:20" x14ac:dyDescent="0.2">
      <c r="A139" s="78"/>
      <c r="B139" s="78"/>
      <c r="C139" s="37"/>
      <c r="D139" s="76">
        <f t="shared" si="30"/>
        <v>0</v>
      </c>
      <c r="E139" s="76">
        <f t="shared" si="30"/>
        <v>0</v>
      </c>
      <c r="F139" s="77">
        <f t="shared" si="22"/>
        <v>0</v>
      </c>
      <c r="G139" s="77">
        <f t="shared" si="23"/>
        <v>0</v>
      </c>
      <c r="H139" s="77">
        <f t="shared" si="24"/>
        <v>0</v>
      </c>
      <c r="I139" s="77">
        <f t="shared" si="25"/>
        <v>0</v>
      </c>
      <c r="J139" s="77">
        <f t="shared" si="26"/>
        <v>0</v>
      </c>
      <c r="K139" s="77">
        <f t="shared" ca="1" si="18"/>
        <v>0.67671455054109453</v>
      </c>
      <c r="L139" s="77">
        <f t="shared" ca="1" si="27"/>
        <v>0.45794258291403556</v>
      </c>
      <c r="M139" s="77">
        <f t="shared" ca="1" si="19"/>
        <v>7247.9756658874931</v>
      </c>
      <c r="N139" s="77">
        <f t="shared" ca="1" si="20"/>
        <v>8500.4419975455949</v>
      </c>
      <c r="O139" s="77">
        <f t="shared" ca="1" si="21"/>
        <v>595.4113497295682</v>
      </c>
      <c r="P139" s="37">
        <f t="shared" ca="1" si="28"/>
        <v>-0.67671455054109453</v>
      </c>
      <c r="Q139" s="37"/>
      <c r="R139" s="37"/>
      <c r="S139" s="37"/>
      <c r="T139" s="37"/>
    </row>
    <row r="140" spans="1:20" x14ac:dyDescent="0.2">
      <c r="A140" s="78"/>
      <c r="B140" s="78"/>
      <c r="C140" s="37"/>
      <c r="D140" s="76">
        <f t="shared" si="30"/>
        <v>0</v>
      </c>
      <c r="E140" s="76">
        <f t="shared" si="30"/>
        <v>0</v>
      </c>
      <c r="F140" s="77">
        <f t="shared" si="22"/>
        <v>0</v>
      </c>
      <c r="G140" s="77">
        <f t="shared" si="23"/>
        <v>0</v>
      </c>
      <c r="H140" s="77">
        <f t="shared" si="24"/>
        <v>0</v>
      </c>
      <c r="I140" s="77">
        <f t="shared" si="25"/>
        <v>0</v>
      </c>
      <c r="J140" s="77">
        <f t="shared" si="26"/>
        <v>0</v>
      </c>
      <c r="K140" s="77">
        <f t="shared" ca="1" si="18"/>
        <v>0.67671455054109453</v>
      </c>
      <c r="L140" s="77">
        <f t="shared" ca="1" si="27"/>
        <v>0.45794258291403556</v>
      </c>
      <c r="M140" s="77">
        <f t="shared" ca="1" si="19"/>
        <v>7247.9756658874931</v>
      </c>
      <c r="N140" s="77">
        <f t="shared" ca="1" si="20"/>
        <v>8500.4419975455949</v>
      </c>
      <c r="O140" s="77">
        <f t="shared" ca="1" si="21"/>
        <v>595.4113497295682</v>
      </c>
      <c r="P140" s="37">
        <f t="shared" ca="1" si="28"/>
        <v>-0.67671455054109453</v>
      </c>
      <c r="Q140" s="37"/>
      <c r="R140" s="37"/>
      <c r="S140" s="37"/>
      <c r="T140" s="37"/>
    </row>
    <row r="141" spans="1:20" x14ac:dyDescent="0.2">
      <c r="A141" s="78"/>
      <c r="B141" s="78"/>
      <c r="C141" s="37"/>
      <c r="D141" s="76">
        <f t="shared" si="30"/>
        <v>0</v>
      </c>
      <c r="E141" s="76">
        <f t="shared" si="30"/>
        <v>0</v>
      </c>
      <c r="F141" s="77">
        <f t="shared" si="22"/>
        <v>0</v>
      </c>
      <c r="G141" s="77">
        <f t="shared" si="23"/>
        <v>0</v>
      </c>
      <c r="H141" s="77">
        <f t="shared" si="24"/>
        <v>0</v>
      </c>
      <c r="I141" s="77">
        <f t="shared" si="25"/>
        <v>0</v>
      </c>
      <c r="J141" s="77">
        <f t="shared" si="26"/>
        <v>0</v>
      </c>
      <c r="K141" s="77">
        <f t="shared" ca="1" si="18"/>
        <v>0.67671455054109453</v>
      </c>
      <c r="L141" s="77">
        <f t="shared" ca="1" si="27"/>
        <v>0.45794258291403556</v>
      </c>
      <c r="M141" s="77">
        <f t="shared" ca="1" si="19"/>
        <v>7247.9756658874931</v>
      </c>
      <c r="N141" s="77">
        <f t="shared" ca="1" si="20"/>
        <v>8500.4419975455949</v>
      </c>
      <c r="O141" s="77">
        <f t="shared" ca="1" si="21"/>
        <v>595.4113497295682</v>
      </c>
      <c r="P141" s="37">
        <f t="shared" ca="1" si="28"/>
        <v>-0.67671455054109453</v>
      </c>
      <c r="Q141" s="37"/>
      <c r="R141" s="37"/>
      <c r="S141" s="37"/>
      <c r="T141" s="37"/>
    </row>
    <row r="142" spans="1:20" x14ac:dyDescent="0.2">
      <c r="A142" s="78"/>
      <c r="B142" s="78"/>
      <c r="C142" s="37"/>
      <c r="D142" s="76">
        <f t="shared" si="30"/>
        <v>0</v>
      </c>
      <c r="E142" s="76">
        <f t="shared" si="30"/>
        <v>0</v>
      </c>
      <c r="F142" s="77">
        <f t="shared" si="22"/>
        <v>0</v>
      </c>
      <c r="G142" s="77">
        <f t="shared" si="23"/>
        <v>0</v>
      </c>
      <c r="H142" s="77">
        <f t="shared" si="24"/>
        <v>0</v>
      </c>
      <c r="I142" s="77">
        <f t="shared" si="25"/>
        <v>0</v>
      </c>
      <c r="J142" s="77">
        <f t="shared" si="26"/>
        <v>0</v>
      </c>
      <c r="K142" s="77">
        <f t="shared" ca="1" si="18"/>
        <v>0.67671455054109453</v>
      </c>
      <c r="L142" s="77">
        <f t="shared" ca="1" si="27"/>
        <v>0.45794258291403556</v>
      </c>
      <c r="M142" s="77">
        <f t="shared" ca="1" si="19"/>
        <v>7247.9756658874931</v>
      </c>
      <c r="N142" s="77">
        <f t="shared" ca="1" si="20"/>
        <v>8500.4419975455949</v>
      </c>
      <c r="O142" s="77">
        <f t="shared" ca="1" si="21"/>
        <v>595.4113497295682</v>
      </c>
      <c r="P142" s="37">
        <f t="shared" ca="1" si="28"/>
        <v>-0.67671455054109453</v>
      </c>
      <c r="Q142" s="37"/>
      <c r="R142" s="37"/>
      <c r="S142" s="37"/>
      <c r="T142" s="37"/>
    </row>
    <row r="143" spans="1:20" x14ac:dyDescent="0.2">
      <c r="A143" s="78"/>
      <c r="B143" s="78"/>
      <c r="C143" s="37"/>
      <c r="D143" s="76">
        <f t="shared" si="30"/>
        <v>0</v>
      </c>
      <c r="E143" s="76">
        <f t="shared" si="30"/>
        <v>0</v>
      </c>
      <c r="F143" s="77">
        <f t="shared" si="22"/>
        <v>0</v>
      </c>
      <c r="G143" s="77">
        <f t="shared" si="23"/>
        <v>0</v>
      </c>
      <c r="H143" s="77">
        <f t="shared" si="24"/>
        <v>0</v>
      </c>
      <c r="I143" s="77">
        <f t="shared" si="25"/>
        <v>0</v>
      </c>
      <c r="J143" s="77">
        <f t="shared" si="26"/>
        <v>0</v>
      </c>
      <c r="K143" s="77">
        <f t="shared" ca="1" si="18"/>
        <v>0.67671455054109453</v>
      </c>
      <c r="L143" s="77">
        <f t="shared" ca="1" si="27"/>
        <v>0.45794258291403556</v>
      </c>
      <c r="M143" s="77">
        <f t="shared" ca="1" si="19"/>
        <v>7247.9756658874931</v>
      </c>
      <c r="N143" s="77">
        <f t="shared" ca="1" si="20"/>
        <v>8500.4419975455949</v>
      </c>
      <c r="O143" s="77">
        <f t="shared" ca="1" si="21"/>
        <v>595.4113497295682</v>
      </c>
      <c r="P143" s="37">
        <f t="shared" ca="1" si="28"/>
        <v>-0.67671455054109453</v>
      </c>
      <c r="Q143" s="37"/>
      <c r="R143" s="37"/>
      <c r="S143" s="37"/>
      <c r="T143" s="37"/>
    </row>
    <row r="144" spans="1:20" x14ac:dyDescent="0.2">
      <c r="A144" s="78"/>
      <c r="B144" s="78"/>
      <c r="C144" s="37"/>
      <c r="D144" s="76">
        <f t="shared" si="30"/>
        <v>0</v>
      </c>
      <c r="E144" s="76">
        <f t="shared" si="30"/>
        <v>0</v>
      </c>
      <c r="F144" s="77">
        <f t="shared" si="22"/>
        <v>0</v>
      </c>
      <c r="G144" s="77">
        <f t="shared" si="23"/>
        <v>0</v>
      </c>
      <c r="H144" s="77">
        <f t="shared" si="24"/>
        <v>0</v>
      </c>
      <c r="I144" s="77">
        <f t="shared" si="25"/>
        <v>0</v>
      </c>
      <c r="J144" s="77">
        <f t="shared" si="26"/>
        <v>0</v>
      </c>
      <c r="K144" s="77">
        <f t="shared" ca="1" si="18"/>
        <v>0.67671455054109453</v>
      </c>
      <c r="L144" s="77">
        <f t="shared" ca="1" si="27"/>
        <v>0.45794258291403556</v>
      </c>
      <c r="M144" s="77">
        <f t="shared" ca="1" si="19"/>
        <v>7247.9756658874931</v>
      </c>
      <c r="N144" s="77">
        <f t="shared" ca="1" si="20"/>
        <v>8500.4419975455949</v>
      </c>
      <c r="O144" s="77">
        <f t="shared" ca="1" si="21"/>
        <v>595.4113497295682</v>
      </c>
      <c r="P144" s="37">
        <f t="shared" ca="1" si="28"/>
        <v>-0.67671455054109453</v>
      </c>
      <c r="Q144" s="37"/>
      <c r="R144" s="37"/>
      <c r="S144" s="37"/>
      <c r="T144" s="37"/>
    </row>
    <row r="145" spans="1:20" x14ac:dyDescent="0.2">
      <c r="A145" s="78"/>
      <c r="B145" s="78"/>
      <c r="C145" s="37"/>
      <c r="D145" s="76">
        <f t="shared" si="30"/>
        <v>0</v>
      </c>
      <c r="E145" s="76">
        <f t="shared" si="30"/>
        <v>0</v>
      </c>
      <c r="F145" s="77">
        <f t="shared" si="22"/>
        <v>0</v>
      </c>
      <c r="G145" s="77">
        <f t="shared" si="23"/>
        <v>0</v>
      </c>
      <c r="H145" s="77">
        <f t="shared" si="24"/>
        <v>0</v>
      </c>
      <c r="I145" s="77">
        <f t="shared" si="25"/>
        <v>0</v>
      </c>
      <c r="J145" s="77">
        <f t="shared" si="26"/>
        <v>0</v>
      </c>
      <c r="K145" s="77">
        <f t="shared" ca="1" si="18"/>
        <v>0.67671455054109453</v>
      </c>
      <c r="L145" s="77">
        <f t="shared" ca="1" si="27"/>
        <v>0.45794258291403556</v>
      </c>
      <c r="M145" s="77">
        <f t="shared" ca="1" si="19"/>
        <v>7247.9756658874931</v>
      </c>
      <c r="N145" s="77">
        <f t="shared" ca="1" si="20"/>
        <v>8500.4419975455949</v>
      </c>
      <c r="O145" s="77">
        <f t="shared" ca="1" si="21"/>
        <v>595.4113497295682</v>
      </c>
      <c r="P145" s="37">
        <f t="shared" ca="1" si="28"/>
        <v>-0.67671455054109453</v>
      </c>
      <c r="Q145" s="37"/>
      <c r="R145" s="37"/>
      <c r="S145" s="37"/>
      <c r="T145" s="37"/>
    </row>
    <row r="146" spans="1:20" x14ac:dyDescent="0.2">
      <c r="A146" s="78"/>
      <c r="B146" s="78"/>
      <c r="C146" s="37"/>
      <c r="D146" s="76">
        <f t="shared" si="30"/>
        <v>0</v>
      </c>
      <c r="E146" s="76">
        <f t="shared" si="30"/>
        <v>0</v>
      </c>
      <c r="F146" s="77">
        <f t="shared" si="22"/>
        <v>0</v>
      </c>
      <c r="G146" s="77">
        <f t="shared" si="23"/>
        <v>0</v>
      </c>
      <c r="H146" s="77">
        <f t="shared" si="24"/>
        <v>0</v>
      </c>
      <c r="I146" s="77">
        <f t="shared" si="25"/>
        <v>0</v>
      </c>
      <c r="J146" s="77">
        <f t="shared" si="26"/>
        <v>0</v>
      </c>
      <c r="K146" s="77">
        <f t="shared" ca="1" si="18"/>
        <v>0.67671455054109453</v>
      </c>
      <c r="L146" s="77">
        <f t="shared" ca="1" si="27"/>
        <v>0.45794258291403556</v>
      </c>
      <c r="M146" s="77">
        <f t="shared" ca="1" si="19"/>
        <v>7247.9756658874931</v>
      </c>
      <c r="N146" s="77">
        <f t="shared" ca="1" si="20"/>
        <v>8500.4419975455949</v>
      </c>
      <c r="O146" s="77">
        <f t="shared" ca="1" si="21"/>
        <v>595.4113497295682</v>
      </c>
      <c r="P146" s="37">
        <f t="shared" ca="1" si="28"/>
        <v>-0.67671455054109453</v>
      </c>
      <c r="Q146" s="37"/>
      <c r="R146" s="37"/>
      <c r="S146" s="37"/>
      <c r="T146" s="37"/>
    </row>
    <row r="147" spans="1:20" x14ac:dyDescent="0.2">
      <c r="A147" s="78"/>
      <c r="B147" s="78"/>
      <c r="C147" s="37"/>
      <c r="D147" s="76">
        <f t="shared" si="30"/>
        <v>0</v>
      </c>
      <c r="E147" s="76">
        <f t="shared" si="30"/>
        <v>0</v>
      </c>
      <c r="F147" s="77">
        <f t="shared" si="22"/>
        <v>0</v>
      </c>
      <c r="G147" s="77">
        <f t="shared" si="23"/>
        <v>0</v>
      </c>
      <c r="H147" s="77">
        <f t="shared" si="24"/>
        <v>0</v>
      </c>
      <c r="I147" s="77">
        <f t="shared" si="25"/>
        <v>0</v>
      </c>
      <c r="J147" s="77">
        <f t="shared" si="26"/>
        <v>0</v>
      </c>
      <c r="K147" s="77">
        <f t="shared" ca="1" si="18"/>
        <v>0.67671455054109453</v>
      </c>
      <c r="L147" s="77">
        <f t="shared" ca="1" si="27"/>
        <v>0.45794258291403556</v>
      </c>
      <c r="M147" s="77">
        <f t="shared" ca="1" si="19"/>
        <v>7247.9756658874931</v>
      </c>
      <c r="N147" s="77">
        <f t="shared" ca="1" si="20"/>
        <v>8500.4419975455949</v>
      </c>
      <c r="O147" s="77">
        <f t="shared" ca="1" si="21"/>
        <v>595.4113497295682</v>
      </c>
      <c r="P147" s="37">
        <f t="shared" ca="1" si="28"/>
        <v>-0.67671455054109453</v>
      </c>
      <c r="Q147" s="37"/>
      <c r="R147" s="37"/>
      <c r="S147" s="37"/>
      <c r="T147" s="37"/>
    </row>
    <row r="148" spans="1:20" x14ac:dyDescent="0.2">
      <c r="A148" s="78"/>
      <c r="B148" s="78"/>
      <c r="C148" s="37"/>
      <c r="D148" s="76">
        <f t="shared" si="30"/>
        <v>0</v>
      </c>
      <c r="E148" s="76">
        <f t="shared" si="30"/>
        <v>0</v>
      </c>
      <c r="F148" s="77">
        <f t="shared" si="22"/>
        <v>0</v>
      </c>
      <c r="G148" s="77">
        <f t="shared" si="23"/>
        <v>0</v>
      </c>
      <c r="H148" s="77">
        <f t="shared" si="24"/>
        <v>0</v>
      </c>
      <c r="I148" s="77">
        <f t="shared" si="25"/>
        <v>0</v>
      </c>
      <c r="J148" s="77">
        <f t="shared" si="26"/>
        <v>0</v>
      </c>
      <c r="K148" s="77">
        <f t="shared" ca="1" si="18"/>
        <v>0.67671455054109453</v>
      </c>
      <c r="L148" s="77">
        <f t="shared" ca="1" si="27"/>
        <v>0.45794258291403556</v>
      </c>
      <c r="M148" s="77">
        <f t="shared" ca="1" si="19"/>
        <v>7247.9756658874931</v>
      </c>
      <c r="N148" s="77">
        <f t="shared" ca="1" si="20"/>
        <v>8500.4419975455949</v>
      </c>
      <c r="O148" s="77">
        <f t="shared" ca="1" si="21"/>
        <v>595.4113497295682</v>
      </c>
      <c r="P148" s="37">
        <f t="shared" ca="1" si="28"/>
        <v>-0.67671455054109453</v>
      </c>
      <c r="Q148" s="37"/>
      <c r="R148" s="37"/>
      <c r="S148" s="37"/>
      <c r="T148" s="37"/>
    </row>
    <row r="149" spans="1:20" x14ac:dyDescent="0.2">
      <c r="A149" s="78"/>
      <c r="B149" s="78"/>
      <c r="C149" s="37"/>
      <c r="D149" s="76">
        <f t="shared" si="30"/>
        <v>0</v>
      </c>
      <c r="E149" s="76">
        <f t="shared" si="30"/>
        <v>0</v>
      </c>
      <c r="F149" s="77">
        <f t="shared" si="22"/>
        <v>0</v>
      </c>
      <c r="G149" s="77">
        <f t="shared" si="23"/>
        <v>0</v>
      </c>
      <c r="H149" s="77">
        <f t="shared" si="24"/>
        <v>0</v>
      </c>
      <c r="I149" s="77">
        <f t="shared" si="25"/>
        <v>0</v>
      </c>
      <c r="J149" s="77">
        <f t="shared" si="26"/>
        <v>0</v>
      </c>
      <c r="K149" s="77">
        <f t="shared" ref="K149:K212" ca="1" si="31">+E$4+E$5*D149+E$6*D149^2</f>
        <v>0.67671455054109453</v>
      </c>
      <c r="L149" s="77">
        <f t="shared" ca="1" si="27"/>
        <v>0.45794258291403556</v>
      </c>
      <c r="M149" s="77">
        <f t="shared" ref="M149:M212" ca="1" si="32">(M$1-M$2*D149+M$3*F149)^2</f>
        <v>7247.9756658874931</v>
      </c>
      <c r="N149" s="77">
        <f t="shared" ref="N149:N212" ca="1" si="33">(-M$2+M$4*D149-M$5*F149)^2</f>
        <v>8500.4419975455949</v>
      </c>
      <c r="O149" s="77">
        <f t="shared" ref="O149:O212" ca="1" si="34">+(M$3-D149*M$5+F149*M$6)^2</f>
        <v>595.4113497295682</v>
      </c>
      <c r="P149" s="37">
        <f t="shared" ca="1" si="28"/>
        <v>-0.67671455054109453</v>
      </c>
      <c r="Q149" s="37"/>
      <c r="R149" s="37"/>
      <c r="S149" s="37"/>
      <c r="T149" s="37"/>
    </row>
    <row r="150" spans="1:20" x14ac:dyDescent="0.2">
      <c r="A150" s="78"/>
      <c r="B150" s="78"/>
      <c r="C150" s="37"/>
      <c r="D150" s="76">
        <f t="shared" si="30"/>
        <v>0</v>
      </c>
      <c r="E150" s="76">
        <f t="shared" si="30"/>
        <v>0</v>
      </c>
      <c r="F150" s="77">
        <f t="shared" ref="F150:F213" si="35">D150*D150</f>
        <v>0</v>
      </c>
      <c r="G150" s="77">
        <f t="shared" ref="G150:G213" si="36">D150*F150</f>
        <v>0</v>
      </c>
      <c r="H150" s="77">
        <f t="shared" ref="H150:H213" si="37">F150*F150</f>
        <v>0</v>
      </c>
      <c r="I150" s="77">
        <f t="shared" ref="I150:I213" si="38">E150*D150</f>
        <v>0</v>
      </c>
      <c r="J150" s="77">
        <f t="shared" ref="J150:J213" si="39">I150*D150</f>
        <v>0</v>
      </c>
      <c r="K150" s="77">
        <f t="shared" ca="1" si="31"/>
        <v>0.67671455054109453</v>
      </c>
      <c r="L150" s="77">
        <f t="shared" ref="L150:L213" ca="1" si="40">+(K150-E150)^2</f>
        <v>0.45794258291403556</v>
      </c>
      <c r="M150" s="77">
        <f t="shared" ca="1" si="32"/>
        <v>7247.9756658874931</v>
      </c>
      <c r="N150" s="77">
        <f t="shared" ca="1" si="33"/>
        <v>8500.4419975455949</v>
      </c>
      <c r="O150" s="77">
        <f t="shared" ca="1" si="34"/>
        <v>595.4113497295682</v>
      </c>
      <c r="P150" s="37">
        <f t="shared" ref="P150:P213" ca="1" si="41">+E150-K150</f>
        <v>-0.67671455054109453</v>
      </c>
      <c r="Q150" s="37"/>
      <c r="R150" s="37"/>
      <c r="S150" s="37"/>
      <c r="T150" s="37"/>
    </row>
    <row r="151" spans="1:20" x14ac:dyDescent="0.2">
      <c r="A151" s="78"/>
      <c r="B151" s="78"/>
      <c r="C151" s="37"/>
      <c r="D151" s="76">
        <f t="shared" si="30"/>
        <v>0</v>
      </c>
      <c r="E151" s="76">
        <f t="shared" si="30"/>
        <v>0</v>
      </c>
      <c r="F151" s="77">
        <f t="shared" si="35"/>
        <v>0</v>
      </c>
      <c r="G151" s="77">
        <f t="shared" si="36"/>
        <v>0</v>
      </c>
      <c r="H151" s="77">
        <f t="shared" si="37"/>
        <v>0</v>
      </c>
      <c r="I151" s="77">
        <f t="shared" si="38"/>
        <v>0</v>
      </c>
      <c r="J151" s="77">
        <f t="shared" si="39"/>
        <v>0</v>
      </c>
      <c r="K151" s="77">
        <f t="shared" ca="1" si="31"/>
        <v>0.67671455054109453</v>
      </c>
      <c r="L151" s="77">
        <f t="shared" ca="1" si="40"/>
        <v>0.45794258291403556</v>
      </c>
      <c r="M151" s="77">
        <f t="shared" ca="1" si="32"/>
        <v>7247.9756658874931</v>
      </c>
      <c r="N151" s="77">
        <f t="shared" ca="1" si="33"/>
        <v>8500.4419975455949</v>
      </c>
      <c r="O151" s="77">
        <f t="shared" ca="1" si="34"/>
        <v>595.4113497295682</v>
      </c>
      <c r="P151" s="37">
        <f t="shared" ca="1" si="41"/>
        <v>-0.67671455054109453</v>
      </c>
      <c r="Q151" s="37"/>
      <c r="R151" s="37"/>
      <c r="S151" s="37"/>
      <c r="T151" s="37"/>
    </row>
    <row r="152" spans="1:20" x14ac:dyDescent="0.2">
      <c r="A152" s="78"/>
      <c r="B152" s="78"/>
      <c r="C152" s="37"/>
      <c r="D152" s="76">
        <f t="shared" si="30"/>
        <v>0</v>
      </c>
      <c r="E152" s="76">
        <f t="shared" si="30"/>
        <v>0</v>
      </c>
      <c r="F152" s="77">
        <f t="shared" si="35"/>
        <v>0</v>
      </c>
      <c r="G152" s="77">
        <f t="shared" si="36"/>
        <v>0</v>
      </c>
      <c r="H152" s="77">
        <f t="shared" si="37"/>
        <v>0</v>
      </c>
      <c r="I152" s="77">
        <f t="shared" si="38"/>
        <v>0</v>
      </c>
      <c r="J152" s="77">
        <f t="shared" si="39"/>
        <v>0</v>
      </c>
      <c r="K152" s="77">
        <f t="shared" ca="1" si="31"/>
        <v>0.67671455054109453</v>
      </c>
      <c r="L152" s="77">
        <f t="shared" ca="1" si="40"/>
        <v>0.45794258291403556</v>
      </c>
      <c r="M152" s="77">
        <f t="shared" ca="1" si="32"/>
        <v>7247.9756658874931</v>
      </c>
      <c r="N152" s="77">
        <f t="shared" ca="1" si="33"/>
        <v>8500.4419975455949</v>
      </c>
      <c r="O152" s="77">
        <f t="shared" ca="1" si="34"/>
        <v>595.4113497295682</v>
      </c>
      <c r="P152" s="37">
        <f t="shared" ca="1" si="41"/>
        <v>-0.67671455054109453</v>
      </c>
      <c r="Q152" s="37"/>
      <c r="R152" s="37"/>
      <c r="S152" s="37"/>
      <c r="T152" s="37"/>
    </row>
    <row r="153" spans="1:20" x14ac:dyDescent="0.2">
      <c r="A153" s="78"/>
      <c r="B153" s="78"/>
      <c r="C153" s="37"/>
      <c r="D153" s="76">
        <f t="shared" si="30"/>
        <v>0</v>
      </c>
      <c r="E153" s="76">
        <f t="shared" si="30"/>
        <v>0</v>
      </c>
      <c r="F153" s="77">
        <f t="shared" si="35"/>
        <v>0</v>
      </c>
      <c r="G153" s="77">
        <f t="shared" si="36"/>
        <v>0</v>
      </c>
      <c r="H153" s="77">
        <f t="shared" si="37"/>
        <v>0</v>
      </c>
      <c r="I153" s="77">
        <f t="shared" si="38"/>
        <v>0</v>
      </c>
      <c r="J153" s="77">
        <f t="shared" si="39"/>
        <v>0</v>
      </c>
      <c r="K153" s="77">
        <f t="shared" ca="1" si="31"/>
        <v>0.67671455054109453</v>
      </c>
      <c r="L153" s="77">
        <f t="shared" ca="1" si="40"/>
        <v>0.45794258291403556</v>
      </c>
      <c r="M153" s="77">
        <f t="shared" ca="1" si="32"/>
        <v>7247.9756658874931</v>
      </c>
      <c r="N153" s="77">
        <f t="shared" ca="1" si="33"/>
        <v>8500.4419975455949</v>
      </c>
      <c r="O153" s="77">
        <f t="shared" ca="1" si="34"/>
        <v>595.4113497295682</v>
      </c>
      <c r="P153" s="37">
        <f t="shared" ca="1" si="41"/>
        <v>-0.67671455054109453</v>
      </c>
      <c r="Q153" s="37"/>
      <c r="R153" s="37"/>
      <c r="S153" s="37"/>
      <c r="T153" s="37"/>
    </row>
    <row r="154" spans="1:20" x14ac:dyDescent="0.2">
      <c r="A154" s="78"/>
      <c r="B154" s="78"/>
      <c r="C154" s="37"/>
      <c r="D154" s="76">
        <f t="shared" si="30"/>
        <v>0</v>
      </c>
      <c r="E154" s="76">
        <f t="shared" si="30"/>
        <v>0</v>
      </c>
      <c r="F154" s="77">
        <f t="shared" si="35"/>
        <v>0</v>
      </c>
      <c r="G154" s="77">
        <f t="shared" si="36"/>
        <v>0</v>
      </c>
      <c r="H154" s="77">
        <f t="shared" si="37"/>
        <v>0</v>
      </c>
      <c r="I154" s="77">
        <f t="shared" si="38"/>
        <v>0</v>
      </c>
      <c r="J154" s="77">
        <f t="shared" si="39"/>
        <v>0</v>
      </c>
      <c r="K154" s="77">
        <f t="shared" ca="1" si="31"/>
        <v>0.67671455054109453</v>
      </c>
      <c r="L154" s="77">
        <f t="shared" ca="1" si="40"/>
        <v>0.45794258291403556</v>
      </c>
      <c r="M154" s="77">
        <f t="shared" ca="1" si="32"/>
        <v>7247.9756658874931</v>
      </c>
      <c r="N154" s="77">
        <f t="shared" ca="1" si="33"/>
        <v>8500.4419975455949</v>
      </c>
      <c r="O154" s="77">
        <f t="shared" ca="1" si="34"/>
        <v>595.4113497295682</v>
      </c>
      <c r="P154" s="37">
        <f t="shared" ca="1" si="41"/>
        <v>-0.67671455054109453</v>
      </c>
      <c r="Q154" s="37"/>
      <c r="R154" s="37"/>
      <c r="S154" s="37"/>
      <c r="T154" s="37"/>
    </row>
    <row r="155" spans="1:20" x14ac:dyDescent="0.2">
      <c r="A155" s="78"/>
      <c r="B155" s="78"/>
      <c r="C155" s="37"/>
      <c r="D155" s="76">
        <f t="shared" si="30"/>
        <v>0</v>
      </c>
      <c r="E155" s="76">
        <f t="shared" si="30"/>
        <v>0</v>
      </c>
      <c r="F155" s="77">
        <f t="shared" si="35"/>
        <v>0</v>
      </c>
      <c r="G155" s="77">
        <f t="shared" si="36"/>
        <v>0</v>
      </c>
      <c r="H155" s="77">
        <f t="shared" si="37"/>
        <v>0</v>
      </c>
      <c r="I155" s="77">
        <f t="shared" si="38"/>
        <v>0</v>
      </c>
      <c r="J155" s="77">
        <f t="shared" si="39"/>
        <v>0</v>
      </c>
      <c r="K155" s="77">
        <f t="shared" ca="1" si="31"/>
        <v>0.67671455054109453</v>
      </c>
      <c r="L155" s="77">
        <f t="shared" ca="1" si="40"/>
        <v>0.45794258291403556</v>
      </c>
      <c r="M155" s="77">
        <f t="shared" ca="1" si="32"/>
        <v>7247.9756658874931</v>
      </c>
      <c r="N155" s="77">
        <f t="shared" ca="1" si="33"/>
        <v>8500.4419975455949</v>
      </c>
      <c r="O155" s="77">
        <f t="shared" ca="1" si="34"/>
        <v>595.4113497295682</v>
      </c>
      <c r="P155" s="37">
        <f t="shared" ca="1" si="41"/>
        <v>-0.67671455054109453</v>
      </c>
      <c r="Q155" s="37"/>
      <c r="R155" s="37"/>
      <c r="S155" s="37"/>
      <c r="T155" s="37"/>
    </row>
    <row r="156" spans="1:20" x14ac:dyDescent="0.2">
      <c r="A156" s="78"/>
      <c r="B156" s="78"/>
      <c r="C156" s="37"/>
      <c r="D156" s="76">
        <f t="shared" si="30"/>
        <v>0</v>
      </c>
      <c r="E156" s="76">
        <f t="shared" si="30"/>
        <v>0</v>
      </c>
      <c r="F156" s="77">
        <f t="shared" si="35"/>
        <v>0</v>
      </c>
      <c r="G156" s="77">
        <f t="shared" si="36"/>
        <v>0</v>
      </c>
      <c r="H156" s="77">
        <f t="shared" si="37"/>
        <v>0</v>
      </c>
      <c r="I156" s="77">
        <f t="shared" si="38"/>
        <v>0</v>
      </c>
      <c r="J156" s="77">
        <f t="shared" si="39"/>
        <v>0</v>
      </c>
      <c r="K156" s="77">
        <f t="shared" ca="1" si="31"/>
        <v>0.67671455054109453</v>
      </c>
      <c r="L156" s="77">
        <f t="shared" ca="1" si="40"/>
        <v>0.45794258291403556</v>
      </c>
      <c r="M156" s="77">
        <f t="shared" ca="1" si="32"/>
        <v>7247.9756658874931</v>
      </c>
      <c r="N156" s="77">
        <f t="shared" ca="1" si="33"/>
        <v>8500.4419975455949</v>
      </c>
      <c r="O156" s="77">
        <f t="shared" ca="1" si="34"/>
        <v>595.4113497295682</v>
      </c>
      <c r="P156" s="37">
        <f t="shared" ca="1" si="41"/>
        <v>-0.67671455054109453</v>
      </c>
      <c r="Q156" s="37"/>
      <c r="R156" s="37"/>
      <c r="S156" s="37"/>
      <c r="T156" s="37"/>
    </row>
    <row r="157" spans="1:20" x14ac:dyDescent="0.2">
      <c r="A157" s="78"/>
      <c r="B157" s="78"/>
      <c r="C157" s="37"/>
      <c r="D157" s="76">
        <f t="shared" si="30"/>
        <v>0</v>
      </c>
      <c r="E157" s="76">
        <f t="shared" si="30"/>
        <v>0</v>
      </c>
      <c r="F157" s="77">
        <f t="shared" si="35"/>
        <v>0</v>
      </c>
      <c r="G157" s="77">
        <f t="shared" si="36"/>
        <v>0</v>
      </c>
      <c r="H157" s="77">
        <f t="shared" si="37"/>
        <v>0</v>
      </c>
      <c r="I157" s="77">
        <f t="shared" si="38"/>
        <v>0</v>
      </c>
      <c r="J157" s="77">
        <f t="shared" si="39"/>
        <v>0</v>
      </c>
      <c r="K157" s="77">
        <f t="shared" ca="1" si="31"/>
        <v>0.67671455054109453</v>
      </c>
      <c r="L157" s="77">
        <f t="shared" ca="1" si="40"/>
        <v>0.45794258291403556</v>
      </c>
      <c r="M157" s="77">
        <f t="shared" ca="1" si="32"/>
        <v>7247.9756658874931</v>
      </c>
      <c r="N157" s="77">
        <f t="shared" ca="1" si="33"/>
        <v>8500.4419975455949</v>
      </c>
      <c r="O157" s="77">
        <f t="shared" ca="1" si="34"/>
        <v>595.4113497295682</v>
      </c>
      <c r="P157" s="37">
        <f t="shared" ca="1" si="41"/>
        <v>-0.67671455054109453</v>
      </c>
      <c r="Q157" s="37"/>
      <c r="R157" s="37"/>
      <c r="S157" s="37"/>
      <c r="T157" s="37"/>
    </row>
    <row r="158" spans="1:20" x14ac:dyDescent="0.2">
      <c r="A158" s="78"/>
      <c r="B158" s="78"/>
      <c r="C158" s="37"/>
      <c r="D158" s="76">
        <f t="shared" si="30"/>
        <v>0</v>
      </c>
      <c r="E158" s="76">
        <f t="shared" si="30"/>
        <v>0</v>
      </c>
      <c r="F158" s="77">
        <f t="shared" si="35"/>
        <v>0</v>
      </c>
      <c r="G158" s="77">
        <f t="shared" si="36"/>
        <v>0</v>
      </c>
      <c r="H158" s="77">
        <f t="shared" si="37"/>
        <v>0</v>
      </c>
      <c r="I158" s="77">
        <f t="shared" si="38"/>
        <v>0</v>
      </c>
      <c r="J158" s="77">
        <f t="shared" si="39"/>
        <v>0</v>
      </c>
      <c r="K158" s="77">
        <f t="shared" ca="1" si="31"/>
        <v>0.67671455054109453</v>
      </c>
      <c r="L158" s="77">
        <f t="shared" ca="1" si="40"/>
        <v>0.45794258291403556</v>
      </c>
      <c r="M158" s="77">
        <f t="shared" ca="1" si="32"/>
        <v>7247.9756658874931</v>
      </c>
      <c r="N158" s="77">
        <f t="shared" ca="1" si="33"/>
        <v>8500.4419975455949</v>
      </c>
      <c r="O158" s="77">
        <f t="shared" ca="1" si="34"/>
        <v>595.4113497295682</v>
      </c>
      <c r="P158" s="37">
        <f t="shared" ca="1" si="41"/>
        <v>-0.67671455054109453</v>
      </c>
      <c r="Q158" s="37"/>
      <c r="R158" s="37"/>
      <c r="S158" s="37"/>
      <c r="T158" s="37"/>
    </row>
    <row r="159" spans="1:20" x14ac:dyDescent="0.2">
      <c r="A159" s="78"/>
      <c r="B159" s="78"/>
      <c r="C159" s="37"/>
      <c r="D159" s="76">
        <f t="shared" si="30"/>
        <v>0</v>
      </c>
      <c r="E159" s="76">
        <f t="shared" si="30"/>
        <v>0</v>
      </c>
      <c r="F159" s="77">
        <f t="shared" si="35"/>
        <v>0</v>
      </c>
      <c r="G159" s="77">
        <f t="shared" si="36"/>
        <v>0</v>
      </c>
      <c r="H159" s="77">
        <f t="shared" si="37"/>
        <v>0</v>
      </c>
      <c r="I159" s="77">
        <f t="shared" si="38"/>
        <v>0</v>
      </c>
      <c r="J159" s="77">
        <f t="shared" si="39"/>
        <v>0</v>
      </c>
      <c r="K159" s="77">
        <f t="shared" ca="1" si="31"/>
        <v>0.67671455054109453</v>
      </c>
      <c r="L159" s="77">
        <f t="shared" ca="1" si="40"/>
        <v>0.45794258291403556</v>
      </c>
      <c r="M159" s="77">
        <f t="shared" ca="1" si="32"/>
        <v>7247.9756658874931</v>
      </c>
      <c r="N159" s="77">
        <f t="shared" ca="1" si="33"/>
        <v>8500.4419975455949</v>
      </c>
      <c r="O159" s="77">
        <f t="shared" ca="1" si="34"/>
        <v>595.4113497295682</v>
      </c>
      <c r="P159" s="37">
        <f t="shared" ca="1" si="41"/>
        <v>-0.67671455054109453</v>
      </c>
      <c r="Q159" s="37"/>
      <c r="R159" s="37"/>
      <c r="S159" s="37"/>
      <c r="T159" s="37"/>
    </row>
    <row r="160" spans="1:20" x14ac:dyDescent="0.2">
      <c r="A160" s="78"/>
      <c r="B160" s="78"/>
      <c r="C160" s="37"/>
      <c r="D160" s="76">
        <f t="shared" si="30"/>
        <v>0</v>
      </c>
      <c r="E160" s="76">
        <f t="shared" si="30"/>
        <v>0</v>
      </c>
      <c r="F160" s="77">
        <f t="shared" si="35"/>
        <v>0</v>
      </c>
      <c r="G160" s="77">
        <f t="shared" si="36"/>
        <v>0</v>
      </c>
      <c r="H160" s="77">
        <f t="shared" si="37"/>
        <v>0</v>
      </c>
      <c r="I160" s="77">
        <f t="shared" si="38"/>
        <v>0</v>
      </c>
      <c r="J160" s="77">
        <f t="shared" si="39"/>
        <v>0</v>
      </c>
      <c r="K160" s="77">
        <f t="shared" ca="1" si="31"/>
        <v>0.67671455054109453</v>
      </c>
      <c r="L160" s="77">
        <f t="shared" ca="1" si="40"/>
        <v>0.45794258291403556</v>
      </c>
      <c r="M160" s="77">
        <f t="shared" ca="1" si="32"/>
        <v>7247.9756658874931</v>
      </c>
      <c r="N160" s="77">
        <f t="shared" ca="1" si="33"/>
        <v>8500.4419975455949</v>
      </c>
      <c r="O160" s="77">
        <f t="shared" ca="1" si="34"/>
        <v>595.4113497295682</v>
      </c>
      <c r="P160" s="37">
        <f t="shared" ca="1" si="41"/>
        <v>-0.67671455054109453</v>
      </c>
      <c r="Q160" s="37"/>
      <c r="R160" s="37"/>
      <c r="S160" s="37"/>
      <c r="T160" s="37"/>
    </row>
    <row r="161" spans="3:20" x14ac:dyDescent="0.2">
      <c r="C161" s="37"/>
      <c r="D161" s="76">
        <f t="shared" si="30"/>
        <v>0</v>
      </c>
      <c r="E161" s="76">
        <f t="shared" si="30"/>
        <v>0</v>
      </c>
      <c r="F161" s="77">
        <f t="shared" si="35"/>
        <v>0</v>
      </c>
      <c r="G161" s="77">
        <f t="shared" si="36"/>
        <v>0</v>
      </c>
      <c r="H161" s="77">
        <f t="shared" si="37"/>
        <v>0</v>
      </c>
      <c r="I161" s="77">
        <f t="shared" si="38"/>
        <v>0</v>
      </c>
      <c r="J161" s="77">
        <f t="shared" si="39"/>
        <v>0</v>
      </c>
      <c r="K161" s="77">
        <f t="shared" ca="1" si="31"/>
        <v>0.67671455054109453</v>
      </c>
      <c r="L161" s="77">
        <f t="shared" ca="1" si="40"/>
        <v>0.45794258291403556</v>
      </c>
      <c r="M161" s="77">
        <f t="shared" ca="1" si="32"/>
        <v>7247.9756658874931</v>
      </c>
      <c r="N161" s="77">
        <f t="shared" ca="1" si="33"/>
        <v>8500.4419975455949</v>
      </c>
      <c r="O161" s="77">
        <f t="shared" ca="1" si="34"/>
        <v>595.4113497295682</v>
      </c>
      <c r="P161" s="37">
        <f t="shared" ca="1" si="41"/>
        <v>-0.67671455054109453</v>
      </c>
      <c r="Q161" s="37"/>
      <c r="R161" s="37"/>
      <c r="S161" s="37"/>
      <c r="T161" s="37"/>
    </row>
    <row r="162" spans="3:20" x14ac:dyDescent="0.2">
      <c r="C162" s="37"/>
      <c r="D162" s="76">
        <f t="shared" si="30"/>
        <v>0</v>
      </c>
      <c r="E162" s="76">
        <f t="shared" si="30"/>
        <v>0</v>
      </c>
      <c r="F162" s="77">
        <f t="shared" si="35"/>
        <v>0</v>
      </c>
      <c r="G162" s="77">
        <f t="shared" si="36"/>
        <v>0</v>
      </c>
      <c r="H162" s="77">
        <f t="shared" si="37"/>
        <v>0</v>
      </c>
      <c r="I162" s="77">
        <f t="shared" si="38"/>
        <v>0</v>
      </c>
      <c r="J162" s="77">
        <f t="shared" si="39"/>
        <v>0</v>
      </c>
      <c r="K162" s="77">
        <f t="shared" ca="1" si="31"/>
        <v>0.67671455054109453</v>
      </c>
      <c r="L162" s="77">
        <f t="shared" ca="1" si="40"/>
        <v>0.45794258291403556</v>
      </c>
      <c r="M162" s="77">
        <f t="shared" ca="1" si="32"/>
        <v>7247.9756658874931</v>
      </c>
      <c r="N162" s="77">
        <f t="shared" ca="1" si="33"/>
        <v>8500.4419975455949</v>
      </c>
      <c r="O162" s="77">
        <f t="shared" ca="1" si="34"/>
        <v>595.4113497295682</v>
      </c>
      <c r="P162" s="37">
        <f t="shared" ca="1" si="41"/>
        <v>-0.67671455054109453</v>
      </c>
      <c r="Q162" s="37"/>
      <c r="R162" s="37"/>
      <c r="S162" s="37"/>
      <c r="T162" s="37"/>
    </row>
    <row r="163" spans="3:20" x14ac:dyDescent="0.2">
      <c r="C163" s="37"/>
      <c r="D163" s="76">
        <f t="shared" si="30"/>
        <v>0</v>
      </c>
      <c r="E163" s="76">
        <f t="shared" si="30"/>
        <v>0</v>
      </c>
      <c r="F163" s="77">
        <f t="shared" si="35"/>
        <v>0</v>
      </c>
      <c r="G163" s="77">
        <f t="shared" si="36"/>
        <v>0</v>
      </c>
      <c r="H163" s="77">
        <f t="shared" si="37"/>
        <v>0</v>
      </c>
      <c r="I163" s="77">
        <f t="shared" si="38"/>
        <v>0</v>
      </c>
      <c r="J163" s="77">
        <f t="shared" si="39"/>
        <v>0</v>
      </c>
      <c r="K163" s="77">
        <f t="shared" ca="1" si="31"/>
        <v>0.67671455054109453</v>
      </c>
      <c r="L163" s="77">
        <f t="shared" ca="1" si="40"/>
        <v>0.45794258291403556</v>
      </c>
      <c r="M163" s="77">
        <f t="shared" ca="1" si="32"/>
        <v>7247.9756658874931</v>
      </c>
      <c r="N163" s="77">
        <f t="shared" ca="1" si="33"/>
        <v>8500.4419975455949</v>
      </c>
      <c r="O163" s="77">
        <f t="shared" ca="1" si="34"/>
        <v>595.4113497295682</v>
      </c>
      <c r="P163" s="37">
        <f t="shared" ca="1" si="41"/>
        <v>-0.67671455054109453</v>
      </c>
      <c r="Q163" s="37"/>
      <c r="R163" s="37"/>
      <c r="S163" s="37"/>
      <c r="T163" s="37"/>
    </row>
    <row r="164" spans="3:20" x14ac:dyDescent="0.2">
      <c r="D164" s="76">
        <f t="shared" si="30"/>
        <v>0</v>
      </c>
      <c r="E164" s="76">
        <f t="shared" si="30"/>
        <v>0</v>
      </c>
      <c r="F164" s="77">
        <f t="shared" si="35"/>
        <v>0</v>
      </c>
      <c r="G164" s="77">
        <f t="shared" si="36"/>
        <v>0</v>
      </c>
      <c r="H164" s="77">
        <f t="shared" si="37"/>
        <v>0</v>
      </c>
      <c r="I164" s="77">
        <f t="shared" si="38"/>
        <v>0</v>
      </c>
      <c r="J164" s="77">
        <f t="shared" si="39"/>
        <v>0</v>
      </c>
      <c r="K164" s="77">
        <f t="shared" ca="1" si="31"/>
        <v>0.67671455054109453</v>
      </c>
      <c r="L164" s="77">
        <f t="shared" ca="1" si="40"/>
        <v>0.45794258291403556</v>
      </c>
      <c r="M164" s="77">
        <f t="shared" ca="1" si="32"/>
        <v>7247.9756658874931</v>
      </c>
      <c r="N164" s="77">
        <f t="shared" ca="1" si="33"/>
        <v>8500.4419975455949</v>
      </c>
      <c r="O164" s="77">
        <f t="shared" ca="1" si="34"/>
        <v>595.4113497295682</v>
      </c>
      <c r="P164" s="37">
        <f t="shared" ca="1" si="41"/>
        <v>-0.67671455054109453</v>
      </c>
    </row>
    <row r="165" spans="3:20" x14ac:dyDescent="0.2">
      <c r="D165" s="76">
        <f t="shared" si="30"/>
        <v>0</v>
      </c>
      <c r="E165" s="76">
        <f t="shared" si="30"/>
        <v>0</v>
      </c>
      <c r="F165" s="77">
        <f t="shared" si="35"/>
        <v>0</v>
      </c>
      <c r="G165" s="77">
        <f t="shared" si="36"/>
        <v>0</v>
      </c>
      <c r="H165" s="77">
        <f t="shared" si="37"/>
        <v>0</v>
      </c>
      <c r="I165" s="77">
        <f t="shared" si="38"/>
        <v>0</v>
      </c>
      <c r="J165" s="77">
        <f t="shared" si="39"/>
        <v>0</v>
      </c>
      <c r="K165" s="77">
        <f t="shared" ca="1" si="31"/>
        <v>0.67671455054109453</v>
      </c>
      <c r="L165" s="77">
        <f t="shared" ca="1" si="40"/>
        <v>0.45794258291403556</v>
      </c>
      <c r="M165" s="77">
        <f t="shared" ca="1" si="32"/>
        <v>7247.9756658874931</v>
      </c>
      <c r="N165" s="77">
        <f t="shared" ca="1" si="33"/>
        <v>8500.4419975455949</v>
      </c>
      <c r="O165" s="77">
        <f t="shared" ca="1" si="34"/>
        <v>595.4113497295682</v>
      </c>
      <c r="P165" s="37">
        <f t="shared" ca="1" si="41"/>
        <v>-0.67671455054109453</v>
      </c>
    </row>
    <row r="166" spans="3:20" x14ac:dyDescent="0.2">
      <c r="D166" s="76">
        <f t="shared" si="30"/>
        <v>0</v>
      </c>
      <c r="E166" s="76">
        <f t="shared" si="30"/>
        <v>0</v>
      </c>
      <c r="F166" s="77">
        <f t="shared" si="35"/>
        <v>0</v>
      </c>
      <c r="G166" s="77">
        <f t="shared" si="36"/>
        <v>0</v>
      </c>
      <c r="H166" s="77">
        <f t="shared" si="37"/>
        <v>0</v>
      </c>
      <c r="I166" s="77">
        <f t="shared" si="38"/>
        <v>0</v>
      </c>
      <c r="J166" s="77">
        <f t="shared" si="39"/>
        <v>0</v>
      </c>
      <c r="K166" s="77">
        <f t="shared" ca="1" si="31"/>
        <v>0.67671455054109453</v>
      </c>
      <c r="L166" s="77">
        <f t="shared" ca="1" si="40"/>
        <v>0.45794258291403556</v>
      </c>
      <c r="M166" s="77">
        <f t="shared" ca="1" si="32"/>
        <v>7247.9756658874931</v>
      </c>
      <c r="N166" s="77">
        <f t="shared" ca="1" si="33"/>
        <v>8500.4419975455949</v>
      </c>
      <c r="O166" s="77">
        <f t="shared" ca="1" si="34"/>
        <v>595.4113497295682</v>
      </c>
      <c r="P166" s="37">
        <f t="shared" ca="1" si="41"/>
        <v>-0.67671455054109453</v>
      </c>
    </row>
    <row r="167" spans="3:20" x14ac:dyDescent="0.2">
      <c r="D167" s="76">
        <f t="shared" si="30"/>
        <v>0</v>
      </c>
      <c r="E167" s="76">
        <f t="shared" si="30"/>
        <v>0</v>
      </c>
      <c r="F167" s="77">
        <f t="shared" si="35"/>
        <v>0</v>
      </c>
      <c r="G167" s="77">
        <f t="shared" si="36"/>
        <v>0</v>
      </c>
      <c r="H167" s="77">
        <f t="shared" si="37"/>
        <v>0</v>
      </c>
      <c r="I167" s="77">
        <f t="shared" si="38"/>
        <v>0</v>
      </c>
      <c r="J167" s="77">
        <f t="shared" si="39"/>
        <v>0</v>
      </c>
      <c r="K167" s="77">
        <f t="shared" ca="1" si="31"/>
        <v>0.67671455054109453</v>
      </c>
      <c r="L167" s="77">
        <f t="shared" ca="1" si="40"/>
        <v>0.45794258291403556</v>
      </c>
      <c r="M167" s="77">
        <f t="shared" ca="1" si="32"/>
        <v>7247.9756658874931</v>
      </c>
      <c r="N167" s="77">
        <f t="shared" ca="1" si="33"/>
        <v>8500.4419975455949</v>
      </c>
      <c r="O167" s="77">
        <f t="shared" ca="1" si="34"/>
        <v>595.4113497295682</v>
      </c>
      <c r="P167" s="37">
        <f t="shared" ca="1" si="41"/>
        <v>-0.67671455054109453</v>
      </c>
    </row>
    <row r="168" spans="3:20" x14ac:dyDescent="0.2">
      <c r="D168" s="76">
        <f t="shared" si="30"/>
        <v>0</v>
      </c>
      <c r="E168" s="76">
        <f t="shared" si="30"/>
        <v>0</v>
      </c>
      <c r="F168" s="77">
        <f t="shared" si="35"/>
        <v>0</v>
      </c>
      <c r="G168" s="77">
        <f t="shared" si="36"/>
        <v>0</v>
      </c>
      <c r="H168" s="77">
        <f t="shared" si="37"/>
        <v>0</v>
      </c>
      <c r="I168" s="77">
        <f t="shared" si="38"/>
        <v>0</v>
      </c>
      <c r="J168" s="77">
        <f t="shared" si="39"/>
        <v>0</v>
      </c>
      <c r="K168" s="77">
        <f t="shared" ca="1" si="31"/>
        <v>0.67671455054109453</v>
      </c>
      <c r="L168" s="77">
        <f t="shared" ca="1" si="40"/>
        <v>0.45794258291403556</v>
      </c>
      <c r="M168" s="77">
        <f t="shared" ca="1" si="32"/>
        <v>7247.9756658874931</v>
      </c>
      <c r="N168" s="77">
        <f t="shared" ca="1" si="33"/>
        <v>8500.4419975455949</v>
      </c>
      <c r="O168" s="77">
        <f t="shared" ca="1" si="34"/>
        <v>595.4113497295682</v>
      </c>
      <c r="P168" s="37">
        <f t="shared" ca="1" si="41"/>
        <v>-0.67671455054109453</v>
      </c>
    </row>
    <row r="169" spans="3:20" x14ac:dyDescent="0.2">
      <c r="D169" s="76">
        <f t="shared" si="30"/>
        <v>0</v>
      </c>
      <c r="E169" s="76">
        <f t="shared" si="30"/>
        <v>0</v>
      </c>
      <c r="F169" s="77">
        <f t="shared" si="35"/>
        <v>0</v>
      </c>
      <c r="G169" s="77">
        <f t="shared" si="36"/>
        <v>0</v>
      </c>
      <c r="H169" s="77">
        <f t="shared" si="37"/>
        <v>0</v>
      </c>
      <c r="I169" s="77">
        <f t="shared" si="38"/>
        <v>0</v>
      </c>
      <c r="J169" s="77">
        <f t="shared" si="39"/>
        <v>0</v>
      </c>
      <c r="K169" s="77">
        <f t="shared" ca="1" si="31"/>
        <v>0.67671455054109453</v>
      </c>
      <c r="L169" s="77">
        <f t="shared" ca="1" si="40"/>
        <v>0.45794258291403556</v>
      </c>
      <c r="M169" s="77">
        <f t="shared" ca="1" si="32"/>
        <v>7247.9756658874931</v>
      </c>
      <c r="N169" s="77">
        <f t="shared" ca="1" si="33"/>
        <v>8500.4419975455949</v>
      </c>
      <c r="O169" s="77">
        <f t="shared" ca="1" si="34"/>
        <v>595.4113497295682</v>
      </c>
      <c r="P169" s="37">
        <f t="shared" ca="1" si="41"/>
        <v>-0.67671455054109453</v>
      </c>
    </row>
    <row r="170" spans="3:20" x14ac:dyDescent="0.2">
      <c r="D170" s="76">
        <f t="shared" si="30"/>
        <v>0</v>
      </c>
      <c r="E170" s="76">
        <f t="shared" si="30"/>
        <v>0</v>
      </c>
      <c r="F170" s="77">
        <f t="shared" si="35"/>
        <v>0</v>
      </c>
      <c r="G170" s="77">
        <f t="shared" si="36"/>
        <v>0</v>
      </c>
      <c r="H170" s="77">
        <f t="shared" si="37"/>
        <v>0</v>
      </c>
      <c r="I170" s="77">
        <f t="shared" si="38"/>
        <v>0</v>
      </c>
      <c r="J170" s="77">
        <f t="shared" si="39"/>
        <v>0</v>
      </c>
      <c r="K170" s="77">
        <f t="shared" ca="1" si="31"/>
        <v>0.67671455054109453</v>
      </c>
      <c r="L170" s="77">
        <f t="shared" ca="1" si="40"/>
        <v>0.45794258291403556</v>
      </c>
      <c r="M170" s="77">
        <f t="shared" ca="1" si="32"/>
        <v>7247.9756658874931</v>
      </c>
      <c r="N170" s="77">
        <f t="shared" ca="1" si="33"/>
        <v>8500.4419975455949</v>
      </c>
      <c r="O170" s="77">
        <f t="shared" ca="1" si="34"/>
        <v>595.4113497295682</v>
      </c>
      <c r="P170" s="37">
        <f t="shared" ca="1" si="41"/>
        <v>-0.67671455054109453</v>
      </c>
    </row>
    <row r="171" spans="3:20" x14ac:dyDescent="0.2">
      <c r="D171" s="76">
        <f t="shared" si="30"/>
        <v>0</v>
      </c>
      <c r="E171" s="76">
        <f t="shared" si="30"/>
        <v>0</v>
      </c>
      <c r="F171" s="77">
        <f t="shared" si="35"/>
        <v>0</v>
      </c>
      <c r="G171" s="77">
        <f t="shared" si="36"/>
        <v>0</v>
      </c>
      <c r="H171" s="77">
        <f t="shared" si="37"/>
        <v>0</v>
      </c>
      <c r="I171" s="77">
        <f t="shared" si="38"/>
        <v>0</v>
      </c>
      <c r="J171" s="77">
        <f t="shared" si="39"/>
        <v>0</v>
      </c>
      <c r="K171" s="77">
        <f t="shared" ca="1" si="31"/>
        <v>0.67671455054109453</v>
      </c>
      <c r="L171" s="77">
        <f t="shared" ca="1" si="40"/>
        <v>0.45794258291403556</v>
      </c>
      <c r="M171" s="77">
        <f t="shared" ca="1" si="32"/>
        <v>7247.9756658874931</v>
      </c>
      <c r="N171" s="77">
        <f t="shared" ca="1" si="33"/>
        <v>8500.4419975455949</v>
      </c>
      <c r="O171" s="77">
        <f t="shared" ca="1" si="34"/>
        <v>595.4113497295682</v>
      </c>
      <c r="P171" s="37">
        <f t="shared" ca="1" si="41"/>
        <v>-0.67671455054109453</v>
      </c>
    </row>
    <row r="172" spans="3:20" x14ac:dyDescent="0.2">
      <c r="D172" s="76">
        <f t="shared" si="30"/>
        <v>0</v>
      </c>
      <c r="E172" s="76">
        <f t="shared" si="30"/>
        <v>0</v>
      </c>
      <c r="F172" s="77">
        <f t="shared" si="35"/>
        <v>0</v>
      </c>
      <c r="G172" s="77">
        <f t="shared" si="36"/>
        <v>0</v>
      </c>
      <c r="H172" s="77">
        <f t="shared" si="37"/>
        <v>0</v>
      </c>
      <c r="I172" s="77">
        <f t="shared" si="38"/>
        <v>0</v>
      </c>
      <c r="J172" s="77">
        <f t="shared" si="39"/>
        <v>0</v>
      </c>
      <c r="K172" s="77">
        <f t="shared" ca="1" si="31"/>
        <v>0.67671455054109453</v>
      </c>
      <c r="L172" s="77">
        <f t="shared" ca="1" si="40"/>
        <v>0.45794258291403556</v>
      </c>
      <c r="M172" s="77">
        <f t="shared" ca="1" si="32"/>
        <v>7247.9756658874931</v>
      </c>
      <c r="N172" s="77">
        <f t="shared" ca="1" si="33"/>
        <v>8500.4419975455949</v>
      </c>
      <c r="O172" s="77">
        <f t="shared" ca="1" si="34"/>
        <v>595.4113497295682</v>
      </c>
      <c r="P172" s="37">
        <f t="shared" ca="1" si="41"/>
        <v>-0.67671455054109453</v>
      </c>
    </row>
    <row r="173" spans="3:20" x14ac:dyDescent="0.2">
      <c r="D173" s="76">
        <f t="shared" si="30"/>
        <v>0</v>
      </c>
      <c r="E173" s="76">
        <f t="shared" si="30"/>
        <v>0</v>
      </c>
      <c r="F173" s="77">
        <f t="shared" si="35"/>
        <v>0</v>
      </c>
      <c r="G173" s="77">
        <f t="shared" si="36"/>
        <v>0</v>
      </c>
      <c r="H173" s="77">
        <f t="shared" si="37"/>
        <v>0</v>
      </c>
      <c r="I173" s="77">
        <f t="shared" si="38"/>
        <v>0</v>
      </c>
      <c r="J173" s="77">
        <f t="shared" si="39"/>
        <v>0</v>
      </c>
      <c r="K173" s="77">
        <f t="shared" ca="1" si="31"/>
        <v>0.67671455054109453</v>
      </c>
      <c r="L173" s="77">
        <f t="shared" ca="1" si="40"/>
        <v>0.45794258291403556</v>
      </c>
      <c r="M173" s="77">
        <f t="shared" ca="1" si="32"/>
        <v>7247.9756658874931</v>
      </c>
      <c r="N173" s="77">
        <f t="shared" ca="1" si="33"/>
        <v>8500.4419975455949</v>
      </c>
      <c r="O173" s="77">
        <f t="shared" ca="1" si="34"/>
        <v>595.4113497295682</v>
      </c>
      <c r="P173" s="37">
        <f t="shared" ca="1" si="41"/>
        <v>-0.67671455054109453</v>
      </c>
    </row>
    <row r="174" spans="3:20" x14ac:dyDescent="0.2">
      <c r="D174" s="76">
        <f t="shared" si="30"/>
        <v>0</v>
      </c>
      <c r="E174" s="76">
        <f t="shared" si="30"/>
        <v>0</v>
      </c>
      <c r="F174" s="77">
        <f t="shared" si="35"/>
        <v>0</v>
      </c>
      <c r="G174" s="77">
        <f t="shared" si="36"/>
        <v>0</v>
      </c>
      <c r="H174" s="77">
        <f t="shared" si="37"/>
        <v>0</v>
      </c>
      <c r="I174" s="77">
        <f t="shared" si="38"/>
        <v>0</v>
      </c>
      <c r="J174" s="77">
        <f t="shared" si="39"/>
        <v>0</v>
      </c>
      <c r="K174" s="77">
        <f t="shared" ca="1" si="31"/>
        <v>0.67671455054109453</v>
      </c>
      <c r="L174" s="77">
        <f t="shared" ca="1" si="40"/>
        <v>0.45794258291403556</v>
      </c>
      <c r="M174" s="77">
        <f t="shared" ca="1" si="32"/>
        <v>7247.9756658874931</v>
      </c>
      <c r="N174" s="77">
        <f t="shared" ca="1" si="33"/>
        <v>8500.4419975455949</v>
      </c>
      <c r="O174" s="77">
        <f t="shared" ca="1" si="34"/>
        <v>595.4113497295682</v>
      </c>
      <c r="P174" s="37">
        <f t="shared" ca="1" si="41"/>
        <v>-0.67671455054109453</v>
      </c>
    </row>
    <row r="175" spans="3:20" x14ac:dyDescent="0.2">
      <c r="D175" s="76">
        <f t="shared" si="30"/>
        <v>0</v>
      </c>
      <c r="E175" s="76">
        <f t="shared" si="30"/>
        <v>0</v>
      </c>
      <c r="F175" s="77">
        <f t="shared" si="35"/>
        <v>0</v>
      </c>
      <c r="G175" s="77">
        <f t="shared" si="36"/>
        <v>0</v>
      </c>
      <c r="H175" s="77">
        <f t="shared" si="37"/>
        <v>0</v>
      </c>
      <c r="I175" s="77">
        <f t="shared" si="38"/>
        <v>0</v>
      </c>
      <c r="J175" s="77">
        <f t="shared" si="39"/>
        <v>0</v>
      </c>
      <c r="K175" s="77">
        <f t="shared" ca="1" si="31"/>
        <v>0.67671455054109453</v>
      </c>
      <c r="L175" s="77">
        <f t="shared" ca="1" si="40"/>
        <v>0.45794258291403556</v>
      </c>
      <c r="M175" s="77">
        <f t="shared" ca="1" si="32"/>
        <v>7247.9756658874931</v>
      </c>
      <c r="N175" s="77">
        <f t="shared" ca="1" si="33"/>
        <v>8500.4419975455949</v>
      </c>
      <c r="O175" s="77">
        <f t="shared" ca="1" si="34"/>
        <v>595.4113497295682</v>
      </c>
      <c r="P175" s="37">
        <f t="shared" ca="1" si="41"/>
        <v>-0.67671455054109453</v>
      </c>
    </row>
    <row r="176" spans="3:20" x14ac:dyDescent="0.2">
      <c r="D176" s="76">
        <f t="shared" si="30"/>
        <v>0</v>
      </c>
      <c r="E176" s="76">
        <f t="shared" si="30"/>
        <v>0</v>
      </c>
      <c r="F176" s="77">
        <f t="shared" si="35"/>
        <v>0</v>
      </c>
      <c r="G176" s="77">
        <f t="shared" si="36"/>
        <v>0</v>
      </c>
      <c r="H176" s="77">
        <f t="shared" si="37"/>
        <v>0</v>
      </c>
      <c r="I176" s="77">
        <f t="shared" si="38"/>
        <v>0</v>
      </c>
      <c r="J176" s="77">
        <f t="shared" si="39"/>
        <v>0</v>
      </c>
      <c r="K176" s="77">
        <f t="shared" ca="1" si="31"/>
        <v>0.67671455054109453</v>
      </c>
      <c r="L176" s="77">
        <f t="shared" ca="1" si="40"/>
        <v>0.45794258291403556</v>
      </c>
      <c r="M176" s="77">
        <f t="shared" ca="1" si="32"/>
        <v>7247.9756658874931</v>
      </c>
      <c r="N176" s="77">
        <f t="shared" ca="1" si="33"/>
        <v>8500.4419975455949</v>
      </c>
      <c r="O176" s="77">
        <f t="shared" ca="1" si="34"/>
        <v>595.4113497295682</v>
      </c>
      <c r="P176" s="37">
        <f t="shared" ca="1" si="41"/>
        <v>-0.67671455054109453</v>
      </c>
    </row>
    <row r="177" spans="4:16" x14ac:dyDescent="0.2">
      <c r="D177" s="76">
        <f t="shared" si="30"/>
        <v>0</v>
      </c>
      <c r="E177" s="76">
        <f t="shared" si="30"/>
        <v>0</v>
      </c>
      <c r="F177" s="77">
        <f t="shared" si="35"/>
        <v>0</v>
      </c>
      <c r="G177" s="77">
        <f t="shared" si="36"/>
        <v>0</v>
      </c>
      <c r="H177" s="77">
        <f t="shared" si="37"/>
        <v>0</v>
      </c>
      <c r="I177" s="77">
        <f t="shared" si="38"/>
        <v>0</v>
      </c>
      <c r="J177" s="77">
        <f t="shared" si="39"/>
        <v>0</v>
      </c>
      <c r="K177" s="77">
        <f t="shared" ca="1" si="31"/>
        <v>0.67671455054109453</v>
      </c>
      <c r="L177" s="77">
        <f t="shared" ca="1" si="40"/>
        <v>0.45794258291403556</v>
      </c>
      <c r="M177" s="77">
        <f t="shared" ca="1" si="32"/>
        <v>7247.9756658874931</v>
      </c>
      <c r="N177" s="77">
        <f t="shared" ca="1" si="33"/>
        <v>8500.4419975455949</v>
      </c>
      <c r="O177" s="77">
        <f t="shared" ca="1" si="34"/>
        <v>595.4113497295682</v>
      </c>
      <c r="P177" s="37">
        <f t="shared" ca="1" si="41"/>
        <v>-0.67671455054109453</v>
      </c>
    </row>
    <row r="178" spans="4:16" x14ac:dyDescent="0.2">
      <c r="D178" s="76">
        <f t="shared" si="30"/>
        <v>0</v>
      </c>
      <c r="E178" s="76">
        <f t="shared" si="30"/>
        <v>0</v>
      </c>
      <c r="F178" s="77">
        <f t="shared" si="35"/>
        <v>0</v>
      </c>
      <c r="G178" s="77">
        <f t="shared" si="36"/>
        <v>0</v>
      </c>
      <c r="H178" s="77">
        <f t="shared" si="37"/>
        <v>0</v>
      </c>
      <c r="I178" s="77">
        <f t="shared" si="38"/>
        <v>0</v>
      </c>
      <c r="J178" s="77">
        <f t="shared" si="39"/>
        <v>0</v>
      </c>
      <c r="K178" s="77">
        <f t="shared" ca="1" si="31"/>
        <v>0.67671455054109453</v>
      </c>
      <c r="L178" s="77">
        <f t="shared" ca="1" si="40"/>
        <v>0.45794258291403556</v>
      </c>
      <c r="M178" s="77">
        <f t="shared" ca="1" si="32"/>
        <v>7247.9756658874931</v>
      </c>
      <c r="N178" s="77">
        <f t="shared" ca="1" si="33"/>
        <v>8500.4419975455949</v>
      </c>
      <c r="O178" s="77">
        <f t="shared" ca="1" si="34"/>
        <v>595.4113497295682</v>
      </c>
      <c r="P178" s="37">
        <f t="shared" ca="1" si="41"/>
        <v>-0.67671455054109453</v>
      </c>
    </row>
    <row r="179" spans="4:16" x14ac:dyDescent="0.2">
      <c r="D179" s="76">
        <f t="shared" si="30"/>
        <v>0</v>
      </c>
      <c r="E179" s="76">
        <f t="shared" si="30"/>
        <v>0</v>
      </c>
      <c r="F179" s="77">
        <f t="shared" si="35"/>
        <v>0</v>
      </c>
      <c r="G179" s="77">
        <f t="shared" si="36"/>
        <v>0</v>
      </c>
      <c r="H179" s="77">
        <f t="shared" si="37"/>
        <v>0</v>
      </c>
      <c r="I179" s="77">
        <f t="shared" si="38"/>
        <v>0</v>
      </c>
      <c r="J179" s="77">
        <f t="shared" si="39"/>
        <v>0</v>
      </c>
      <c r="K179" s="77">
        <f t="shared" ca="1" si="31"/>
        <v>0.67671455054109453</v>
      </c>
      <c r="L179" s="77">
        <f t="shared" ca="1" si="40"/>
        <v>0.45794258291403556</v>
      </c>
      <c r="M179" s="77">
        <f t="shared" ca="1" si="32"/>
        <v>7247.9756658874931</v>
      </c>
      <c r="N179" s="77">
        <f t="shared" ca="1" si="33"/>
        <v>8500.4419975455949</v>
      </c>
      <c r="O179" s="77">
        <f t="shared" ca="1" si="34"/>
        <v>595.4113497295682</v>
      </c>
      <c r="P179" s="37">
        <f t="shared" ca="1" si="41"/>
        <v>-0.67671455054109453</v>
      </c>
    </row>
    <row r="180" spans="4:16" x14ac:dyDescent="0.2">
      <c r="D180" s="76">
        <f t="shared" si="30"/>
        <v>0</v>
      </c>
      <c r="E180" s="76">
        <f t="shared" si="30"/>
        <v>0</v>
      </c>
      <c r="F180" s="77">
        <f t="shared" si="35"/>
        <v>0</v>
      </c>
      <c r="G180" s="77">
        <f t="shared" si="36"/>
        <v>0</v>
      </c>
      <c r="H180" s="77">
        <f t="shared" si="37"/>
        <v>0</v>
      </c>
      <c r="I180" s="77">
        <f t="shared" si="38"/>
        <v>0</v>
      </c>
      <c r="J180" s="77">
        <f t="shared" si="39"/>
        <v>0</v>
      </c>
      <c r="K180" s="77">
        <f t="shared" ca="1" si="31"/>
        <v>0.67671455054109453</v>
      </c>
      <c r="L180" s="77">
        <f t="shared" ca="1" si="40"/>
        <v>0.45794258291403556</v>
      </c>
      <c r="M180" s="77">
        <f t="shared" ca="1" si="32"/>
        <v>7247.9756658874931</v>
      </c>
      <c r="N180" s="77">
        <f t="shared" ca="1" si="33"/>
        <v>8500.4419975455949</v>
      </c>
      <c r="O180" s="77">
        <f t="shared" ca="1" si="34"/>
        <v>595.4113497295682</v>
      </c>
      <c r="P180" s="37">
        <f t="shared" ca="1" si="41"/>
        <v>-0.67671455054109453</v>
      </c>
    </row>
    <row r="181" spans="4:16" x14ac:dyDescent="0.2">
      <c r="D181" s="76">
        <f t="shared" si="30"/>
        <v>0</v>
      </c>
      <c r="E181" s="76">
        <f t="shared" si="30"/>
        <v>0</v>
      </c>
      <c r="F181" s="77">
        <f t="shared" si="35"/>
        <v>0</v>
      </c>
      <c r="G181" s="77">
        <f t="shared" si="36"/>
        <v>0</v>
      </c>
      <c r="H181" s="77">
        <f t="shared" si="37"/>
        <v>0</v>
      </c>
      <c r="I181" s="77">
        <f t="shared" si="38"/>
        <v>0</v>
      </c>
      <c r="J181" s="77">
        <f t="shared" si="39"/>
        <v>0</v>
      </c>
      <c r="K181" s="77">
        <f t="shared" ca="1" si="31"/>
        <v>0.67671455054109453</v>
      </c>
      <c r="L181" s="77">
        <f t="shared" ca="1" si="40"/>
        <v>0.45794258291403556</v>
      </c>
      <c r="M181" s="77">
        <f t="shared" ca="1" si="32"/>
        <v>7247.9756658874931</v>
      </c>
      <c r="N181" s="77">
        <f t="shared" ca="1" si="33"/>
        <v>8500.4419975455949</v>
      </c>
      <c r="O181" s="77">
        <f t="shared" ca="1" si="34"/>
        <v>595.4113497295682</v>
      </c>
      <c r="P181" s="37">
        <f t="shared" ca="1" si="41"/>
        <v>-0.67671455054109453</v>
      </c>
    </row>
    <row r="182" spans="4:16" x14ac:dyDescent="0.2">
      <c r="D182" s="76">
        <f t="shared" si="30"/>
        <v>0</v>
      </c>
      <c r="E182" s="76">
        <f t="shared" si="30"/>
        <v>0</v>
      </c>
      <c r="F182" s="77">
        <f t="shared" si="35"/>
        <v>0</v>
      </c>
      <c r="G182" s="77">
        <f t="shared" si="36"/>
        <v>0</v>
      </c>
      <c r="H182" s="77">
        <f t="shared" si="37"/>
        <v>0</v>
      </c>
      <c r="I182" s="77">
        <f t="shared" si="38"/>
        <v>0</v>
      </c>
      <c r="J182" s="77">
        <f t="shared" si="39"/>
        <v>0</v>
      </c>
      <c r="K182" s="77">
        <f t="shared" ca="1" si="31"/>
        <v>0.67671455054109453</v>
      </c>
      <c r="L182" s="77">
        <f t="shared" ca="1" si="40"/>
        <v>0.45794258291403556</v>
      </c>
      <c r="M182" s="77">
        <f t="shared" ca="1" si="32"/>
        <v>7247.9756658874931</v>
      </c>
      <c r="N182" s="77">
        <f t="shared" ca="1" si="33"/>
        <v>8500.4419975455949</v>
      </c>
      <c r="O182" s="77">
        <f t="shared" ca="1" si="34"/>
        <v>595.4113497295682</v>
      </c>
      <c r="P182" s="37">
        <f t="shared" ca="1" si="41"/>
        <v>-0.67671455054109453</v>
      </c>
    </row>
    <row r="183" spans="4:16" x14ac:dyDescent="0.2">
      <c r="D183" s="76">
        <f t="shared" si="30"/>
        <v>0</v>
      </c>
      <c r="E183" s="76">
        <f t="shared" si="30"/>
        <v>0</v>
      </c>
      <c r="F183" s="77">
        <f t="shared" si="35"/>
        <v>0</v>
      </c>
      <c r="G183" s="77">
        <f t="shared" si="36"/>
        <v>0</v>
      </c>
      <c r="H183" s="77">
        <f t="shared" si="37"/>
        <v>0</v>
      </c>
      <c r="I183" s="77">
        <f t="shared" si="38"/>
        <v>0</v>
      </c>
      <c r="J183" s="77">
        <f t="shared" si="39"/>
        <v>0</v>
      </c>
      <c r="K183" s="77">
        <f t="shared" ca="1" si="31"/>
        <v>0.67671455054109453</v>
      </c>
      <c r="L183" s="77">
        <f t="shared" ca="1" si="40"/>
        <v>0.45794258291403556</v>
      </c>
      <c r="M183" s="77">
        <f t="shared" ca="1" si="32"/>
        <v>7247.9756658874931</v>
      </c>
      <c r="N183" s="77">
        <f t="shared" ca="1" si="33"/>
        <v>8500.4419975455949</v>
      </c>
      <c r="O183" s="77">
        <f t="shared" ca="1" si="34"/>
        <v>595.4113497295682</v>
      </c>
      <c r="P183" s="37">
        <f t="shared" ca="1" si="41"/>
        <v>-0.67671455054109453</v>
      </c>
    </row>
    <row r="184" spans="4:16" x14ac:dyDescent="0.2">
      <c r="D184" s="76">
        <f t="shared" si="30"/>
        <v>0</v>
      </c>
      <c r="E184" s="76">
        <f t="shared" si="30"/>
        <v>0</v>
      </c>
      <c r="F184" s="77">
        <f t="shared" si="35"/>
        <v>0</v>
      </c>
      <c r="G184" s="77">
        <f t="shared" si="36"/>
        <v>0</v>
      </c>
      <c r="H184" s="77">
        <f t="shared" si="37"/>
        <v>0</v>
      </c>
      <c r="I184" s="77">
        <f t="shared" si="38"/>
        <v>0</v>
      </c>
      <c r="J184" s="77">
        <f t="shared" si="39"/>
        <v>0</v>
      </c>
      <c r="K184" s="77">
        <f t="shared" ca="1" si="31"/>
        <v>0.67671455054109453</v>
      </c>
      <c r="L184" s="77">
        <f t="shared" ca="1" si="40"/>
        <v>0.45794258291403556</v>
      </c>
      <c r="M184" s="77">
        <f t="shared" ca="1" si="32"/>
        <v>7247.9756658874931</v>
      </c>
      <c r="N184" s="77">
        <f t="shared" ca="1" si="33"/>
        <v>8500.4419975455949</v>
      </c>
      <c r="O184" s="77">
        <f t="shared" ca="1" si="34"/>
        <v>595.4113497295682</v>
      </c>
      <c r="P184" s="37">
        <f t="shared" ca="1" si="41"/>
        <v>-0.67671455054109453</v>
      </c>
    </row>
    <row r="185" spans="4:16" x14ac:dyDescent="0.2">
      <c r="D185" s="76">
        <f t="shared" si="30"/>
        <v>0</v>
      </c>
      <c r="E185" s="76">
        <f t="shared" si="30"/>
        <v>0</v>
      </c>
      <c r="F185" s="77">
        <f t="shared" si="35"/>
        <v>0</v>
      </c>
      <c r="G185" s="77">
        <f t="shared" si="36"/>
        <v>0</v>
      </c>
      <c r="H185" s="77">
        <f t="shared" si="37"/>
        <v>0</v>
      </c>
      <c r="I185" s="77">
        <f t="shared" si="38"/>
        <v>0</v>
      </c>
      <c r="J185" s="77">
        <f t="shared" si="39"/>
        <v>0</v>
      </c>
      <c r="K185" s="77">
        <f t="shared" ca="1" si="31"/>
        <v>0.67671455054109453</v>
      </c>
      <c r="L185" s="77">
        <f t="shared" ca="1" si="40"/>
        <v>0.45794258291403556</v>
      </c>
      <c r="M185" s="77">
        <f t="shared" ca="1" si="32"/>
        <v>7247.9756658874931</v>
      </c>
      <c r="N185" s="77">
        <f t="shared" ca="1" si="33"/>
        <v>8500.4419975455949</v>
      </c>
      <c r="O185" s="77">
        <f t="shared" ca="1" si="34"/>
        <v>595.4113497295682</v>
      </c>
      <c r="P185" s="37">
        <f t="shared" ca="1" si="41"/>
        <v>-0.67671455054109453</v>
      </c>
    </row>
    <row r="186" spans="4:16" x14ac:dyDescent="0.2">
      <c r="D186" s="76">
        <f t="shared" si="30"/>
        <v>0</v>
      </c>
      <c r="E186" s="76">
        <f t="shared" si="30"/>
        <v>0</v>
      </c>
      <c r="F186" s="77">
        <f t="shared" si="35"/>
        <v>0</v>
      </c>
      <c r="G186" s="77">
        <f t="shared" si="36"/>
        <v>0</v>
      </c>
      <c r="H186" s="77">
        <f t="shared" si="37"/>
        <v>0</v>
      </c>
      <c r="I186" s="77">
        <f t="shared" si="38"/>
        <v>0</v>
      </c>
      <c r="J186" s="77">
        <f t="shared" si="39"/>
        <v>0</v>
      </c>
      <c r="K186" s="77">
        <f t="shared" ca="1" si="31"/>
        <v>0.67671455054109453</v>
      </c>
      <c r="L186" s="77">
        <f t="shared" ca="1" si="40"/>
        <v>0.45794258291403556</v>
      </c>
      <c r="M186" s="77">
        <f t="shared" ca="1" si="32"/>
        <v>7247.9756658874931</v>
      </c>
      <c r="N186" s="77">
        <f t="shared" ca="1" si="33"/>
        <v>8500.4419975455949</v>
      </c>
      <c r="O186" s="77">
        <f t="shared" ca="1" si="34"/>
        <v>595.4113497295682</v>
      </c>
      <c r="P186" s="37">
        <f t="shared" ca="1" si="41"/>
        <v>-0.67671455054109453</v>
      </c>
    </row>
    <row r="187" spans="4:16" x14ac:dyDescent="0.2">
      <c r="D187" s="76">
        <f t="shared" si="30"/>
        <v>0</v>
      </c>
      <c r="E187" s="76">
        <f t="shared" si="30"/>
        <v>0</v>
      </c>
      <c r="F187" s="77">
        <f t="shared" si="35"/>
        <v>0</v>
      </c>
      <c r="G187" s="77">
        <f t="shared" si="36"/>
        <v>0</v>
      </c>
      <c r="H187" s="77">
        <f t="shared" si="37"/>
        <v>0</v>
      </c>
      <c r="I187" s="77">
        <f t="shared" si="38"/>
        <v>0</v>
      </c>
      <c r="J187" s="77">
        <f t="shared" si="39"/>
        <v>0</v>
      </c>
      <c r="K187" s="77">
        <f t="shared" ca="1" si="31"/>
        <v>0.67671455054109453</v>
      </c>
      <c r="L187" s="77">
        <f t="shared" ca="1" si="40"/>
        <v>0.45794258291403556</v>
      </c>
      <c r="M187" s="77">
        <f t="shared" ca="1" si="32"/>
        <v>7247.9756658874931</v>
      </c>
      <c r="N187" s="77">
        <f t="shared" ca="1" si="33"/>
        <v>8500.4419975455949</v>
      </c>
      <c r="O187" s="77">
        <f t="shared" ca="1" si="34"/>
        <v>595.4113497295682</v>
      </c>
      <c r="P187" s="37">
        <f t="shared" ca="1" si="41"/>
        <v>-0.67671455054109453</v>
      </c>
    </row>
    <row r="188" spans="4:16" x14ac:dyDescent="0.2">
      <c r="D188" s="76">
        <f t="shared" si="30"/>
        <v>0</v>
      </c>
      <c r="E188" s="76">
        <f t="shared" si="30"/>
        <v>0</v>
      </c>
      <c r="F188" s="77">
        <f t="shared" si="35"/>
        <v>0</v>
      </c>
      <c r="G188" s="77">
        <f t="shared" si="36"/>
        <v>0</v>
      </c>
      <c r="H188" s="77">
        <f t="shared" si="37"/>
        <v>0</v>
      </c>
      <c r="I188" s="77">
        <f t="shared" si="38"/>
        <v>0</v>
      </c>
      <c r="J188" s="77">
        <f t="shared" si="39"/>
        <v>0</v>
      </c>
      <c r="K188" s="77">
        <f t="shared" ca="1" si="31"/>
        <v>0.67671455054109453</v>
      </c>
      <c r="L188" s="77">
        <f t="shared" ca="1" si="40"/>
        <v>0.45794258291403556</v>
      </c>
      <c r="M188" s="77">
        <f t="shared" ca="1" si="32"/>
        <v>7247.9756658874931</v>
      </c>
      <c r="N188" s="77">
        <f t="shared" ca="1" si="33"/>
        <v>8500.4419975455949</v>
      </c>
      <c r="O188" s="77">
        <f t="shared" ca="1" si="34"/>
        <v>595.4113497295682</v>
      </c>
      <c r="P188" s="37">
        <f t="shared" ca="1" si="41"/>
        <v>-0.67671455054109453</v>
      </c>
    </row>
    <row r="189" spans="4:16" x14ac:dyDescent="0.2">
      <c r="D189" s="76">
        <f t="shared" si="30"/>
        <v>0</v>
      </c>
      <c r="E189" s="76">
        <f t="shared" si="30"/>
        <v>0</v>
      </c>
      <c r="F189" s="77">
        <f t="shared" si="35"/>
        <v>0</v>
      </c>
      <c r="G189" s="77">
        <f t="shared" si="36"/>
        <v>0</v>
      </c>
      <c r="H189" s="77">
        <f t="shared" si="37"/>
        <v>0</v>
      </c>
      <c r="I189" s="77">
        <f t="shared" si="38"/>
        <v>0</v>
      </c>
      <c r="J189" s="77">
        <f t="shared" si="39"/>
        <v>0</v>
      </c>
      <c r="K189" s="77">
        <f t="shared" ca="1" si="31"/>
        <v>0.67671455054109453</v>
      </c>
      <c r="L189" s="77">
        <f t="shared" ca="1" si="40"/>
        <v>0.45794258291403556</v>
      </c>
      <c r="M189" s="77">
        <f t="shared" ca="1" si="32"/>
        <v>7247.9756658874931</v>
      </c>
      <c r="N189" s="77">
        <f t="shared" ca="1" si="33"/>
        <v>8500.4419975455949</v>
      </c>
      <c r="O189" s="77">
        <f t="shared" ca="1" si="34"/>
        <v>595.4113497295682</v>
      </c>
      <c r="P189" s="37">
        <f t="shared" ca="1" si="41"/>
        <v>-0.67671455054109453</v>
      </c>
    </row>
    <row r="190" spans="4:16" x14ac:dyDescent="0.2">
      <c r="D190" s="76">
        <f t="shared" si="30"/>
        <v>0</v>
      </c>
      <c r="E190" s="76">
        <f t="shared" si="30"/>
        <v>0</v>
      </c>
      <c r="F190" s="77">
        <f t="shared" si="35"/>
        <v>0</v>
      </c>
      <c r="G190" s="77">
        <f t="shared" si="36"/>
        <v>0</v>
      </c>
      <c r="H190" s="77">
        <f t="shared" si="37"/>
        <v>0</v>
      </c>
      <c r="I190" s="77">
        <f t="shared" si="38"/>
        <v>0</v>
      </c>
      <c r="J190" s="77">
        <f t="shared" si="39"/>
        <v>0</v>
      </c>
      <c r="K190" s="77">
        <f t="shared" ca="1" si="31"/>
        <v>0.67671455054109453</v>
      </c>
      <c r="L190" s="77">
        <f t="shared" ca="1" si="40"/>
        <v>0.45794258291403556</v>
      </c>
      <c r="M190" s="77">
        <f t="shared" ca="1" si="32"/>
        <v>7247.9756658874931</v>
      </c>
      <c r="N190" s="77">
        <f t="shared" ca="1" si="33"/>
        <v>8500.4419975455949</v>
      </c>
      <c r="O190" s="77">
        <f t="shared" ca="1" si="34"/>
        <v>595.4113497295682</v>
      </c>
      <c r="P190" s="37">
        <f t="shared" ca="1" si="41"/>
        <v>-0.67671455054109453</v>
      </c>
    </row>
    <row r="191" spans="4:16" x14ac:dyDescent="0.2">
      <c r="D191" s="76">
        <f t="shared" si="30"/>
        <v>0</v>
      </c>
      <c r="E191" s="76">
        <f t="shared" si="30"/>
        <v>0</v>
      </c>
      <c r="F191" s="77">
        <f t="shared" si="35"/>
        <v>0</v>
      </c>
      <c r="G191" s="77">
        <f t="shared" si="36"/>
        <v>0</v>
      </c>
      <c r="H191" s="77">
        <f t="shared" si="37"/>
        <v>0</v>
      </c>
      <c r="I191" s="77">
        <f t="shared" si="38"/>
        <v>0</v>
      </c>
      <c r="J191" s="77">
        <f t="shared" si="39"/>
        <v>0</v>
      </c>
      <c r="K191" s="77">
        <f t="shared" ca="1" si="31"/>
        <v>0.67671455054109453</v>
      </c>
      <c r="L191" s="77">
        <f t="shared" ca="1" si="40"/>
        <v>0.45794258291403556</v>
      </c>
      <c r="M191" s="77">
        <f t="shared" ca="1" si="32"/>
        <v>7247.9756658874931</v>
      </c>
      <c r="N191" s="77">
        <f t="shared" ca="1" si="33"/>
        <v>8500.4419975455949</v>
      </c>
      <c r="O191" s="77">
        <f t="shared" ca="1" si="34"/>
        <v>595.4113497295682</v>
      </c>
      <c r="P191" s="37">
        <f t="shared" ca="1" si="41"/>
        <v>-0.67671455054109453</v>
      </c>
    </row>
    <row r="192" spans="4:16" x14ac:dyDescent="0.2">
      <c r="D192" s="76">
        <f t="shared" si="30"/>
        <v>0</v>
      </c>
      <c r="E192" s="76">
        <f t="shared" si="30"/>
        <v>0</v>
      </c>
      <c r="F192" s="77">
        <f t="shared" si="35"/>
        <v>0</v>
      </c>
      <c r="G192" s="77">
        <f t="shared" si="36"/>
        <v>0</v>
      </c>
      <c r="H192" s="77">
        <f t="shared" si="37"/>
        <v>0</v>
      </c>
      <c r="I192" s="77">
        <f t="shared" si="38"/>
        <v>0</v>
      </c>
      <c r="J192" s="77">
        <f t="shared" si="39"/>
        <v>0</v>
      </c>
      <c r="K192" s="77">
        <f t="shared" ca="1" si="31"/>
        <v>0.67671455054109453</v>
      </c>
      <c r="L192" s="77">
        <f t="shared" ca="1" si="40"/>
        <v>0.45794258291403556</v>
      </c>
      <c r="M192" s="77">
        <f t="shared" ca="1" si="32"/>
        <v>7247.9756658874931</v>
      </c>
      <c r="N192" s="77">
        <f t="shared" ca="1" si="33"/>
        <v>8500.4419975455949</v>
      </c>
      <c r="O192" s="77">
        <f t="shared" ca="1" si="34"/>
        <v>595.4113497295682</v>
      </c>
      <c r="P192" s="37">
        <f t="shared" ca="1" si="41"/>
        <v>-0.67671455054109453</v>
      </c>
    </row>
    <row r="193" spans="4:16" x14ac:dyDescent="0.2">
      <c r="D193" s="76">
        <f t="shared" si="30"/>
        <v>0</v>
      </c>
      <c r="E193" s="76">
        <f t="shared" si="30"/>
        <v>0</v>
      </c>
      <c r="F193" s="77">
        <f t="shared" si="35"/>
        <v>0</v>
      </c>
      <c r="G193" s="77">
        <f t="shared" si="36"/>
        <v>0</v>
      </c>
      <c r="H193" s="77">
        <f t="shared" si="37"/>
        <v>0</v>
      </c>
      <c r="I193" s="77">
        <f t="shared" si="38"/>
        <v>0</v>
      </c>
      <c r="J193" s="77">
        <f t="shared" si="39"/>
        <v>0</v>
      </c>
      <c r="K193" s="77">
        <f t="shared" ca="1" si="31"/>
        <v>0.67671455054109453</v>
      </c>
      <c r="L193" s="77">
        <f t="shared" ca="1" si="40"/>
        <v>0.45794258291403556</v>
      </c>
      <c r="M193" s="77">
        <f t="shared" ca="1" si="32"/>
        <v>7247.9756658874931</v>
      </c>
      <c r="N193" s="77">
        <f t="shared" ca="1" si="33"/>
        <v>8500.4419975455949</v>
      </c>
      <c r="O193" s="77">
        <f t="shared" ca="1" si="34"/>
        <v>595.4113497295682</v>
      </c>
      <c r="P193" s="37">
        <f t="shared" ca="1" si="41"/>
        <v>-0.67671455054109453</v>
      </c>
    </row>
    <row r="194" spans="4:16" x14ac:dyDescent="0.2">
      <c r="D194" s="76">
        <f t="shared" si="30"/>
        <v>0</v>
      </c>
      <c r="E194" s="76">
        <f t="shared" si="30"/>
        <v>0</v>
      </c>
      <c r="F194" s="77">
        <f t="shared" si="35"/>
        <v>0</v>
      </c>
      <c r="G194" s="77">
        <f t="shared" si="36"/>
        <v>0</v>
      </c>
      <c r="H194" s="77">
        <f t="shared" si="37"/>
        <v>0</v>
      </c>
      <c r="I194" s="77">
        <f t="shared" si="38"/>
        <v>0</v>
      </c>
      <c r="J194" s="77">
        <f t="shared" si="39"/>
        <v>0</v>
      </c>
      <c r="K194" s="77">
        <f t="shared" ca="1" si="31"/>
        <v>0.67671455054109453</v>
      </c>
      <c r="L194" s="77">
        <f t="shared" ca="1" si="40"/>
        <v>0.45794258291403556</v>
      </c>
      <c r="M194" s="77">
        <f t="shared" ca="1" si="32"/>
        <v>7247.9756658874931</v>
      </c>
      <c r="N194" s="77">
        <f t="shared" ca="1" si="33"/>
        <v>8500.4419975455949</v>
      </c>
      <c r="O194" s="77">
        <f t="shared" ca="1" si="34"/>
        <v>595.4113497295682</v>
      </c>
      <c r="P194" s="37">
        <f t="shared" ca="1" si="41"/>
        <v>-0.67671455054109453</v>
      </c>
    </row>
    <row r="195" spans="4:16" x14ac:dyDescent="0.2">
      <c r="D195" s="76">
        <f t="shared" si="30"/>
        <v>0</v>
      </c>
      <c r="E195" s="76">
        <f t="shared" si="30"/>
        <v>0</v>
      </c>
      <c r="F195" s="77">
        <f t="shared" si="35"/>
        <v>0</v>
      </c>
      <c r="G195" s="77">
        <f t="shared" si="36"/>
        <v>0</v>
      </c>
      <c r="H195" s="77">
        <f t="shared" si="37"/>
        <v>0</v>
      </c>
      <c r="I195" s="77">
        <f t="shared" si="38"/>
        <v>0</v>
      </c>
      <c r="J195" s="77">
        <f t="shared" si="39"/>
        <v>0</v>
      </c>
      <c r="K195" s="77">
        <f t="shared" ca="1" si="31"/>
        <v>0.67671455054109453</v>
      </c>
      <c r="L195" s="77">
        <f t="shared" ca="1" si="40"/>
        <v>0.45794258291403556</v>
      </c>
      <c r="M195" s="77">
        <f t="shared" ca="1" si="32"/>
        <v>7247.9756658874931</v>
      </c>
      <c r="N195" s="77">
        <f t="shared" ca="1" si="33"/>
        <v>8500.4419975455949</v>
      </c>
      <c r="O195" s="77">
        <f t="shared" ca="1" si="34"/>
        <v>595.4113497295682</v>
      </c>
      <c r="P195" s="37">
        <f t="shared" ca="1" si="41"/>
        <v>-0.67671455054109453</v>
      </c>
    </row>
    <row r="196" spans="4:16" x14ac:dyDescent="0.2">
      <c r="D196" s="76">
        <f t="shared" si="30"/>
        <v>0</v>
      </c>
      <c r="E196" s="76">
        <f t="shared" si="30"/>
        <v>0</v>
      </c>
      <c r="F196" s="77">
        <f t="shared" si="35"/>
        <v>0</v>
      </c>
      <c r="G196" s="77">
        <f t="shared" si="36"/>
        <v>0</v>
      </c>
      <c r="H196" s="77">
        <f t="shared" si="37"/>
        <v>0</v>
      </c>
      <c r="I196" s="77">
        <f t="shared" si="38"/>
        <v>0</v>
      </c>
      <c r="J196" s="77">
        <f t="shared" si="39"/>
        <v>0</v>
      </c>
      <c r="K196" s="77">
        <f t="shared" ca="1" si="31"/>
        <v>0.67671455054109453</v>
      </c>
      <c r="L196" s="77">
        <f t="shared" ca="1" si="40"/>
        <v>0.45794258291403556</v>
      </c>
      <c r="M196" s="77">
        <f t="shared" ca="1" si="32"/>
        <v>7247.9756658874931</v>
      </c>
      <c r="N196" s="77">
        <f t="shared" ca="1" si="33"/>
        <v>8500.4419975455949</v>
      </c>
      <c r="O196" s="77">
        <f t="shared" ca="1" si="34"/>
        <v>595.4113497295682</v>
      </c>
      <c r="P196" s="37">
        <f t="shared" ca="1" si="41"/>
        <v>-0.67671455054109453</v>
      </c>
    </row>
    <row r="197" spans="4:16" x14ac:dyDescent="0.2">
      <c r="D197" s="76">
        <f t="shared" ref="D197:E212" si="42">A197/A$18</f>
        <v>0</v>
      </c>
      <c r="E197" s="76">
        <f t="shared" si="42"/>
        <v>0</v>
      </c>
      <c r="F197" s="77">
        <f t="shared" si="35"/>
        <v>0</v>
      </c>
      <c r="G197" s="77">
        <f t="shared" si="36"/>
        <v>0</v>
      </c>
      <c r="H197" s="77">
        <f t="shared" si="37"/>
        <v>0</v>
      </c>
      <c r="I197" s="77">
        <f t="shared" si="38"/>
        <v>0</v>
      </c>
      <c r="J197" s="77">
        <f t="shared" si="39"/>
        <v>0</v>
      </c>
      <c r="K197" s="77">
        <f t="shared" ca="1" si="31"/>
        <v>0.67671455054109453</v>
      </c>
      <c r="L197" s="77">
        <f t="shared" ca="1" si="40"/>
        <v>0.45794258291403556</v>
      </c>
      <c r="M197" s="77">
        <f t="shared" ca="1" si="32"/>
        <v>7247.9756658874931</v>
      </c>
      <c r="N197" s="77">
        <f t="shared" ca="1" si="33"/>
        <v>8500.4419975455949</v>
      </c>
      <c r="O197" s="77">
        <f t="shared" ca="1" si="34"/>
        <v>595.4113497295682</v>
      </c>
      <c r="P197" s="37">
        <f t="shared" ca="1" si="41"/>
        <v>-0.67671455054109453</v>
      </c>
    </row>
    <row r="198" spans="4:16" x14ac:dyDescent="0.2">
      <c r="D198" s="76">
        <f t="shared" si="42"/>
        <v>0</v>
      </c>
      <c r="E198" s="76">
        <f t="shared" si="42"/>
        <v>0</v>
      </c>
      <c r="F198" s="77">
        <f t="shared" si="35"/>
        <v>0</v>
      </c>
      <c r="G198" s="77">
        <f t="shared" si="36"/>
        <v>0</v>
      </c>
      <c r="H198" s="77">
        <f t="shared" si="37"/>
        <v>0</v>
      </c>
      <c r="I198" s="77">
        <f t="shared" si="38"/>
        <v>0</v>
      </c>
      <c r="J198" s="77">
        <f t="shared" si="39"/>
        <v>0</v>
      </c>
      <c r="K198" s="77">
        <f t="shared" ca="1" si="31"/>
        <v>0.67671455054109453</v>
      </c>
      <c r="L198" s="77">
        <f t="shared" ca="1" si="40"/>
        <v>0.45794258291403556</v>
      </c>
      <c r="M198" s="77">
        <f t="shared" ca="1" si="32"/>
        <v>7247.9756658874931</v>
      </c>
      <c r="N198" s="77">
        <f t="shared" ca="1" si="33"/>
        <v>8500.4419975455949</v>
      </c>
      <c r="O198" s="77">
        <f t="shared" ca="1" si="34"/>
        <v>595.4113497295682</v>
      </c>
      <c r="P198" s="37">
        <f t="shared" ca="1" si="41"/>
        <v>-0.67671455054109453</v>
      </c>
    </row>
    <row r="199" spans="4:16" x14ac:dyDescent="0.2">
      <c r="D199" s="76">
        <f t="shared" si="42"/>
        <v>0</v>
      </c>
      <c r="E199" s="76">
        <f t="shared" si="42"/>
        <v>0</v>
      </c>
      <c r="F199" s="77">
        <f t="shared" si="35"/>
        <v>0</v>
      </c>
      <c r="G199" s="77">
        <f t="shared" si="36"/>
        <v>0</v>
      </c>
      <c r="H199" s="77">
        <f t="shared" si="37"/>
        <v>0</v>
      </c>
      <c r="I199" s="77">
        <f t="shared" si="38"/>
        <v>0</v>
      </c>
      <c r="J199" s="77">
        <f t="shared" si="39"/>
        <v>0</v>
      </c>
      <c r="K199" s="77">
        <f t="shared" ca="1" si="31"/>
        <v>0.67671455054109453</v>
      </c>
      <c r="L199" s="77">
        <f t="shared" ca="1" si="40"/>
        <v>0.45794258291403556</v>
      </c>
      <c r="M199" s="77">
        <f t="shared" ca="1" si="32"/>
        <v>7247.9756658874931</v>
      </c>
      <c r="N199" s="77">
        <f t="shared" ca="1" si="33"/>
        <v>8500.4419975455949</v>
      </c>
      <c r="O199" s="77">
        <f t="shared" ca="1" si="34"/>
        <v>595.4113497295682</v>
      </c>
      <c r="P199" s="37">
        <f t="shared" ca="1" si="41"/>
        <v>-0.67671455054109453</v>
      </c>
    </row>
    <row r="200" spans="4:16" x14ac:dyDescent="0.2">
      <c r="D200" s="76">
        <f t="shared" si="42"/>
        <v>0</v>
      </c>
      <c r="E200" s="76">
        <f t="shared" si="42"/>
        <v>0</v>
      </c>
      <c r="F200" s="77">
        <f t="shared" si="35"/>
        <v>0</v>
      </c>
      <c r="G200" s="77">
        <f t="shared" si="36"/>
        <v>0</v>
      </c>
      <c r="H200" s="77">
        <f t="shared" si="37"/>
        <v>0</v>
      </c>
      <c r="I200" s="77">
        <f t="shared" si="38"/>
        <v>0</v>
      </c>
      <c r="J200" s="77">
        <f t="shared" si="39"/>
        <v>0</v>
      </c>
      <c r="K200" s="77">
        <f t="shared" ca="1" si="31"/>
        <v>0.67671455054109453</v>
      </c>
      <c r="L200" s="77">
        <f t="shared" ca="1" si="40"/>
        <v>0.45794258291403556</v>
      </c>
      <c r="M200" s="77">
        <f t="shared" ca="1" si="32"/>
        <v>7247.9756658874931</v>
      </c>
      <c r="N200" s="77">
        <f t="shared" ca="1" si="33"/>
        <v>8500.4419975455949</v>
      </c>
      <c r="O200" s="77">
        <f t="shared" ca="1" si="34"/>
        <v>595.4113497295682</v>
      </c>
      <c r="P200" s="37">
        <f t="shared" ca="1" si="41"/>
        <v>-0.67671455054109453</v>
      </c>
    </row>
    <row r="201" spans="4:16" x14ac:dyDescent="0.2">
      <c r="D201" s="76">
        <f t="shared" si="42"/>
        <v>0</v>
      </c>
      <c r="E201" s="76">
        <f t="shared" si="42"/>
        <v>0</v>
      </c>
      <c r="F201" s="77">
        <f t="shared" si="35"/>
        <v>0</v>
      </c>
      <c r="G201" s="77">
        <f t="shared" si="36"/>
        <v>0</v>
      </c>
      <c r="H201" s="77">
        <f t="shared" si="37"/>
        <v>0</v>
      </c>
      <c r="I201" s="77">
        <f t="shared" si="38"/>
        <v>0</v>
      </c>
      <c r="J201" s="77">
        <f t="shared" si="39"/>
        <v>0</v>
      </c>
      <c r="K201" s="77">
        <f t="shared" ca="1" si="31"/>
        <v>0.67671455054109453</v>
      </c>
      <c r="L201" s="77">
        <f t="shared" ca="1" si="40"/>
        <v>0.45794258291403556</v>
      </c>
      <c r="M201" s="77">
        <f t="shared" ca="1" si="32"/>
        <v>7247.9756658874931</v>
      </c>
      <c r="N201" s="77">
        <f t="shared" ca="1" si="33"/>
        <v>8500.4419975455949</v>
      </c>
      <c r="O201" s="77">
        <f t="shared" ca="1" si="34"/>
        <v>595.4113497295682</v>
      </c>
      <c r="P201" s="37">
        <f t="shared" ca="1" si="41"/>
        <v>-0.67671455054109453</v>
      </c>
    </row>
    <row r="202" spans="4:16" x14ac:dyDescent="0.2">
      <c r="D202" s="76">
        <f t="shared" si="42"/>
        <v>0</v>
      </c>
      <c r="E202" s="76">
        <f t="shared" si="42"/>
        <v>0</v>
      </c>
      <c r="F202" s="77">
        <f t="shared" si="35"/>
        <v>0</v>
      </c>
      <c r="G202" s="77">
        <f t="shared" si="36"/>
        <v>0</v>
      </c>
      <c r="H202" s="77">
        <f t="shared" si="37"/>
        <v>0</v>
      </c>
      <c r="I202" s="77">
        <f t="shared" si="38"/>
        <v>0</v>
      </c>
      <c r="J202" s="77">
        <f t="shared" si="39"/>
        <v>0</v>
      </c>
      <c r="K202" s="77">
        <f t="shared" ca="1" si="31"/>
        <v>0.67671455054109453</v>
      </c>
      <c r="L202" s="77">
        <f t="shared" ca="1" si="40"/>
        <v>0.45794258291403556</v>
      </c>
      <c r="M202" s="77">
        <f t="shared" ca="1" si="32"/>
        <v>7247.9756658874931</v>
      </c>
      <c r="N202" s="77">
        <f t="shared" ca="1" si="33"/>
        <v>8500.4419975455949</v>
      </c>
      <c r="O202" s="77">
        <f t="shared" ca="1" si="34"/>
        <v>595.4113497295682</v>
      </c>
      <c r="P202" s="37">
        <f t="shared" ca="1" si="41"/>
        <v>-0.67671455054109453</v>
      </c>
    </row>
    <row r="203" spans="4:16" x14ac:dyDescent="0.2">
      <c r="D203" s="76">
        <f t="shared" si="42"/>
        <v>0</v>
      </c>
      <c r="E203" s="76">
        <f t="shared" si="42"/>
        <v>0</v>
      </c>
      <c r="F203" s="77">
        <f t="shared" si="35"/>
        <v>0</v>
      </c>
      <c r="G203" s="77">
        <f t="shared" si="36"/>
        <v>0</v>
      </c>
      <c r="H203" s="77">
        <f t="shared" si="37"/>
        <v>0</v>
      </c>
      <c r="I203" s="77">
        <f t="shared" si="38"/>
        <v>0</v>
      </c>
      <c r="J203" s="77">
        <f t="shared" si="39"/>
        <v>0</v>
      </c>
      <c r="K203" s="77">
        <f t="shared" ca="1" si="31"/>
        <v>0.67671455054109453</v>
      </c>
      <c r="L203" s="77">
        <f t="shared" ca="1" si="40"/>
        <v>0.45794258291403556</v>
      </c>
      <c r="M203" s="77">
        <f t="shared" ca="1" si="32"/>
        <v>7247.9756658874931</v>
      </c>
      <c r="N203" s="77">
        <f t="shared" ca="1" si="33"/>
        <v>8500.4419975455949</v>
      </c>
      <c r="O203" s="77">
        <f t="shared" ca="1" si="34"/>
        <v>595.4113497295682</v>
      </c>
      <c r="P203" s="37">
        <f t="shared" ca="1" si="41"/>
        <v>-0.67671455054109453</v>
      </c>
    </row>
    <row r="204" spans="4:16" x14ac:dyDescent="0.2">
      <c r="D204" s="76">
        <f t="shared" si="42"/>
        <v>0</v>
      </c>
      <c r="E204" s="76">
        <f t="shared" si="42"/>
        <v>0</v>
      </c>
      <c r="F204" s="77">
        <f t="shared" si="35"/>
        <v>0</v>
      </c>
      <c r="G204" s="77">
        <f t="shared" si="36"/>
        <v>0</v>
      </c>
      <c r="H204" s="77">
        <f t="shared" si="37"/>
        <v>0</v>
      </c>
      <c r="I204" s="77">
        <f t="shared" si="38"/>
        <v>0</v>
      </c>
      <c r="J204" s="77">
        <f t="shared" si="39"/>
        <v>0</v>
      </c>
      <c r="K204" s="77">
        <f t="shared" ca="1" si="31"/>
        <v>0.67671455054109453</v>
      </c>
      <c r="L204" s="77">
        <f t="shared" ca="1" si="40"/>
        <v>0.45794258291403556</v>
      </c>
      <c r="M204" s="77">
        <f t="shared" ca="1" si="32"/>
        <v>7247.9756658874931</v>
      </c>
      <c r="N204" s="77">
        <f t="shared" ca="1" si="33"/>
        <v>8500.4419975455949</v>
      </c>
      <c r="O204" s="77">
        <f t="shared" ca="1" si="34"/>
        <v>595.4113497295682</v>
      </c>
      <c r="P204" s="37">
        <f t="shared" ca="1" si="41"/>
        <v>-0.67671455054109453</v>
      </c>
    </row>
    <row r="205" spans="4:16" x14ac:dyDescent="0.2">
      <c r="D205" s="76">
        <f t="shared" si="42"/>
        <v>0</v>
      </c>
      <c r="E205" s="76">
        <f t="shared" si="42"/>
        <v>0</v>
      </c>
      <c r="F205" s="77">
        <f t="shared" si="35"/>
        <v>0</v>
      </c>
      <c r="G205" s="77">
        <f t="shared" si="36"/>
        <v>0</v>
      </c>
      <c r="H205" s="77">
        <f t="shared" si="37"/>
        <v>0</v>
      </c>
      <c r="I205" s="77">
        <f t="shared" si="38"/>
        <v>0</v>
      </c>
      <c r="J205" s="77">
        <f t="shared" si="39"/>
        <v>0</v>
      </c>
      <c r="K205" s="77">
        <f t="shared" ca="1" si="31"/>
        <v>0.67671455054109453</v>
      </c>
      <c r="L205" s="77">
        <f t="shared" ca="1" si="40"/>
        <v>0.45794258291403556</v>
      </c>
      <c r="M205" s="77">
        <f t="shared" ca="1" si="32"/>
        <v>7247.9756658874931</v>
      </c>
      <c r="N205" s="77">
        <f t="shared" ca="1" si="33"/>
        <v>8500.4419975455949</v>
      </c>
      <c r="O205" s="77">
        <f t="shared" ca="1" si="34"/>
        <v>595.4113497295682</v>
      </c>
      <c r="P205" s="37">
        <f t="shared" ca="1" si="41"/>
        <v>-0.67671455054109453</v>
      </c>
    </row>
    <row r="206" spans="4:16" x14ac:dyDescent="0.2">
      <c r="D206" s="76">
        <f t="shared" si="42"/>
        <v>0</v>
      </c>
      <c r="E206" s="76">
        <f t="shared" si="42"/>
        <v>0</v>
      </c>
      <c r="F206" s="77">
        <f t="shared" si="35"/>
        <v>0</v>
      </c>
      <c r="G206" s="77">
        <f t="shared" si="36"/>
        <v>0</v>
      </c>
      <c r="H206" s="77">
        <f t="shared" si="37"/>
        <v>0</v>
      </c>
      <c r="I206" s="77">
        <f t="shared" si="38"/>
        <v>0</v>
      </c>
      <c r="J206" s="77">
        <f t="shared" si="39"/>
        <v>0</v>
      </c>
      <c r="K206" s="77">
        <f t="shared" ca="1" si="31"/>
        <v>0.67671455054109453</v>
      </c>
      <c r="L206" s="77">
        <f t="shared" ca="1" si="40"/>
        <v>0.45794258291403556</v>
      </c>
      <c r="M206" s="77">
        <f t="shared" ca="1" si="32"/>
        <v>7247.9756658874931</v>
      </c>
      <c r="N206" s="77">
        <f t="shared" ca="1" si="33"/>
        <v>8500.4419975455949</v>
      </c>
      <c r="O206" s="77">
        <f t="shared" ca="1" si="34"/>
        <v>595.4113497295682</v>
      </c>
      <c r="P206" s="37">
        <f t="shared" ca="1" si="41"/>
        <v>-0.67671455054109453</v>
      </c>
    </row>
    <row r="207" spans="4:16" x14ac:dyDescent="0.2">
      <c r="D207" s="76">
        <f t="shared" si="42"/>
        <v>0</v>
      </c>
      <c r="E207" s="76">
        <f t="shared" si="42"/>
        <v>0</v>
      </c>
      <c r="F207" s="77">
        <f t="shared" si="35"/>
        <v>0</v>
      </c>
      <c r="G207" s="77">
        <f t="shared" si="36"/>
        <v>0</v>
      </c>
      <c r="H207" s="77">
        <f t="shared" si="37"/>
        <v>0</v>
      </c>
      <c r="I207" s="77">
        <f t="shared" si="38"/>
        <v>0</v>
      </c>
      <c r="J207" s="77">
        <f t="shared" si="39"/>
        <v>0</v>
      </c>
      <c r="K207" s="77">
        <f t="shared" ca="1" si="31"/>
        <v>0.67671455054109453</v>
      </c>
      <c r="L207" s="77">
        <f t="shared" ca="1" si="40"/>
        <v>0.45794258291403556</v>
      </c>
      <c r="M207" s="77">
        <f t="shared" ca="1" si="32"/>
        <v>7247.9756658874931</v>
      </c>
      <c r="N207" s="77">
        <f t="shared" ca="1" si="33"/>
        <v>8500.4419975455949</v>
      </c>
      <c r="O207" s="77">
        <f t="shared" ca="1" si="34"/>
        <v>595.4113497295682</v>
      </c>
      <c r="P207" s="37">
        <f t="shared" ca="1" si="41"/>
        <v>-0.67671455054109453</v>
      </c>
    </row>
    <row r="208" spans="4:16" x14ac:dyDescent="0.2">
      <c r="D208" s="76">
        <f t="shared" si="42"/>
        <v>0</v>
      </c>
      <c r="E208" s="76">
        <f t="shared" si="42"/>
        <v>0</v>
      </c>
      <c r="F208" s="77">
        <f t="shared" si="35"/>
        <v>0</v>
      </c>
      <c r="G208" s="77">
        <f t="shared" si="36"/>
        <v>0</v>
      </c>
      <c r="H208" s="77">
        <f t="shared" si="37"/>
        <v>0</v>
      </c>
      <c r="I208" s="77">
        <f t="shared" si="38"/>
        <v>0</v>
      </c>
      <c r="J208" s="77">
        <f t="shared" si="39"/>
        <v>0</v>
      </c>
      <c r="K208" s="77">
        <f t="shared" ca="1" si="31"/>
        <v>0.67671455054109453</v>
      </c>
      <c r="L208" s="77">
        <f t="shared" ca="1" si="40"/>
        <v>0.45794258291403556</v>
      </c>
      <c r="M208" s="77">
        <f t="shared" ca="1" si="32"/>
        <v>7247.9756658874931</v>
      </c>
      <c r="N208" s="77">
        <f t="shared" ca="1" si="33"/>
        <v>8500.4419975455949</v>
      </c>
      <c r="O208" s="77">
        <f t="shared" ca="1" si="34"/>
        <v>595.4113497295682</v>
      </c>
      <c r="P208" s="37">
        <f t="shared" ca="1" si="41"/>
        <v>-0.67671455054109453</v>
      </c>
    </row>
    <row r="209" spans="4:16" x14ac:dyDescent="0.2">
      <c r="D209" s="76">
        <f t="shared" si="42"/>
        <v>0</v>
      </c>
      <c r="E209" s="76">
        <f t="shared" si="42"/>
        <v>0</v>
      </c>
      <c r="F209" s="77">
        <f t="shared" si="35"/>
        <v>0</v>
      </c>
      <c r="G209" s="77">
        <f t="shared" si="36"/>
        <v>0</v>
      </c>
      <c r="H209" s="77">
        <f t="shared" si="37"/>
        <v>0</v>
      </c>
      <c r="I209" s="77">
        <f t="shared" si="38"/>
        <v>0</v>
      </c>
      <c r="J209" s="77">
        <f t="shared" si="39"/>
        <v>0</v>
      </c>
      <c r="K209" s="77">
        <f t="shared" ca="1" si="31"/>
        <v>0.67671455054109453</v>
      </c>
      <c r="L209" s="77">
        <f t="shared" ca="1" si="40"/>
        <v>0.45794258291403556</v>
      </c>
      <c r="M209" s="77">
        <f t="shared" ca="1" si="32"/>
        <v>7247.9756658874931</v>
      </c>
      <c r="N209" s="77">
        <f t="shared" ca="1" si="33"/>
        <v>8500.4419975455949</v>
      </c>
      <c r="O209" s="77">
        <f t="shared" ca="1" si="34"/>
        <v>595.4113497295682</v>
      </c>
      <c r="P209" s="37">
        <f t="shared" ca="1" si="41"/>
        <v>-0.67671455054109453</v>
      </c>
    </row>
    <row r="210" spans="4:16" x14ac:dyDescent="0.2">
      <c r="D210" s="76">
        <f t="shared" si="42"/>
        <v>0</v>
      </c>
      <c r="E210" s="76">
        <f t="shared" si="42"/>
        <v>0</v>
      </c>
      <c r="F210" s="77">
        <f t="shared" si="35"/>
        <v>0</v>
      </c>
      <c r="G210" s="77">
        <f t="shared" si="36"/>
        <v>0</v>
      </c>
      <c r="H210" s="77">
        <f t="shared" si="37"/>
        <v>0</v>
      </c>
      <c r="I210" s="77">
        <f t="shared" si="38"/>
        <v>0</v>
      </c>
      <c r="J210" s="77">
        <f t="shared" si="39"/>
        <v>0</v>
      </c>
      <c r="K210" s="77">
        <f t="shared" ca="1" si="31"/>
        <v>0.67671455054109453</v>
      </c>
      <c r="L210" s="77">
        <f t="shared" ca="1" si="40"/>
        <v>0.45794258291403556</v>
      </c>
      <c r="M210" s="77">
        <f t="shared" ca="1" si="32"/>
        <v>7247.9756658874931</v>
      </c>
      <c r="N210" s="77">
        <f t="shared" ca="1" si="33"/>
        <v>8500.4419975455949</v>
      </c>
      <c r="O210" s="77">
        <f t="shared" ca="1" si="34"/>
        <v>595.4113497295682</v>
      </c>
      <c r="P210" s="37">
        <f t="shared" ca="1" si="41"/>
        <v>-0.67671455054109453</v>
      </c>
    </row>
    <row r="211" spans="4:16" x14ac:dyDescent="0.2">
      <c r="D211" s="76">
        <f t="shared" si="42"/>
        <v>0</v>
      </c>
      <c r="E211" s="76">
        <f t="shared" si="42"/>
        <v>0</v>
      </c>
      <c r="F211" s="77">
        <f t="shared" si="35"/>
        <v>0</v>
      </c>
      <c r="G211" s="77">
        <f t="shared" si="36"/>
        <v>0</v>
      </c>
      <c r="H211" s="77">
        <f t="shared" si="37"/>
        <v>0</v>
      </c>
      <c r="I211" s="77">
        <f t="shared" si="38"/>
        <v>0</v>
      </c>
      <c r="J211" s="77">
        <f t="shared" si="39"/>
        <v>0</v>
      </c>
      <c r="K211" s="77">
        <f t="shared" ca="1" si="31"/>
        <v>0.67671455054109453</v>
      </c>
      <c r="L211" s="77">
        <f t="shared" ca="1" si="40"/>
        <v>0.45794258291403556</v>
      </c>
      <c r="M211" s="77">
        <f t="shared" ca="1" si="32"/>
        <v>7247.9756658874931</v>
      </c>
      <c r="N211" s="77">
        <f t="shared" ca="1" si="33"/>
        <v>8500.4419975455949</v>
      </c>
      <c r="O211" s="77">
        <f t="shared" ca="1" si="34"/>
        <v>595.4113497295682</v>
      </c>
      <c r="P211" s="37">
        <f t="shared" ca="1" si="41"/>
        <v>-0.67671455054109453</v>
      </c>
    </row>
    <row r="212" spans="4:16" x14ac:dyDescent="0.2">
      <c r="D212" s="76">
        <f t="shared" si="42"/>
        <v>0</v>
      </c>
      <c r="E212" s="76">
        <f t="shared" si="42"/>
        <v>0</v>
      </c>
      <c r="F212" s="77">
        <f t="shared" si="35"/>
        <v>0</v>
      </c>
      <c r="G212" s="77">
        <f t="shared" si="36"/>
        <v>0</v>
      </c>
      <c r="H212" s="77">
        <f t="shared" si="37"/>
        <v>0</v>
      </c>
      <c r="I212" s="77">
        <f t="shared" si="38"/>
        <v>0</v>
      </c>
      <c r="J212" s="77">
        <f t="shared" si="39"/>
        <v>0</v>
      </c>
      <c r="K212" s="77">
        <f t="shared" ca="1" si="31"/>
        <v>0.67671455054109453</v>
      </c>
      <c r="L212" s="77">
        <f t="shared" ca="1" si="40"/>
        <v>0.45794258291403556</v>
      </c>
      <c r="M212" s="77">
        <f t="shared" ca="1" si="32"/>
        <v>7247.9756658874931</v>
      </c>
      <c r="N212" s="77">
        <f t="shared" ca="1" si="33"/>
        <v>8500.4419975455949</v>
      </c>
      <c r="O212" s="77">
        <f t="shared" ca="1" si="34"/>
        <v>595.4113497295682</v>
      </c>
      <c r="P212" s="37">
        <f t="shared" ca="1" si="41"/>
        <v>-0.67671455054109453</v>
      </c>
    </row>
    <row r="213" spans="4:16" x14ac:dyDescent="0.2">
      <c r="D213" s="76">
        <f t="shared" ref="D213:E276" si="43">A213/A$18</f>
        <v>0</v>
      </c>
      <c r="E213" s="76">
        <f t="shared" si="43"/>
        <v>0</v>
      </c>
      <c r="F213" s="77">
        <f t="shared" si="35"/>
        <v>0</v>
      </c>
      <c r="G213" s="77">
        <f t="shared" si="36"/>
        <v>0</v>
      </c>
      <c r="H213" s="77">
        <f t="shared" si="37"/>
        <v>0</v>
      </c>
      <c r="I213" s="77">
        <f t="shared" si="38"/>
        <v>0</v>
      </c>
      <c r="J213" s="77">
        <f t="shared" si="39"/>
        <v>0</v>
      </c>
      <c r="K213" s="77">
        <f t="shared" ref="K213:K276" ca="1" si="44">+E$4+E$5*D213+E$6*D213^2</f>
        <v>0.67671455054109453</v>
      </c>
      <c r="L213" s="77">
        <f t="shared" ca="1" si="40"/>
        <v>0.45794258291403556</v>
      </c>
      <c r="M213" s="77">
        <f t="shared" ref="M213:M276" ca="1" si="45">(M$1-M$2*D213+M$3*F213)^2</f>
        <v>7247.9756658874931</v>
      </c>
      <c r="N213" s="77">
        <f t="shared" ref="N213:N276" ca="1" si="46">(-M$2+M$4*D213-M$5*F213)^2</f>
        <v>8500.4419975455949</v>
      </c>
      <c r="O213" s="77">
        <f t="shared" ref="O213:O276" ca="1" si="47">+(M$3-D213*M$5+F213*M$6)^2</f>
        <v>595.4113497295682</v>
      </c>
      <c r="P213" s="37">
        <f t="shared" ca="1" si="41"/>
        <v>-0.67671455054109453</v>
      </c>
    </row>
    <row r="214" spans="4:16" x14ac:dyDescent="0.2">
      <c r="D214" s="76">
        <f t="shared" si="43"/>
        <v>0</v>
      </c>
      <c r="E214" s="76">
        <f t="shared" si="43"/>
        <v>0</v>
      </c>
      <c r="F214" s="77">
        <f t="shared" ref="F214:F277" si="48">D214*D214</f>
        <v>0</v>
      </c>
      <c r="G214" s="77">
        <f t="shared" ref="G214:G277" si="49">D214*F214</f>
        <v>0</v>
      </c>
      <c r="H214" s="77">
        <f t="shared" ref="H214:H277" si="50">F214*F214</f>
        <v>0</v>
      </c>
      <c r="I214" s="77">
        <f t="shared" ref="I214:I277" si="51">E214*D214</f>
        <v>0</v>
      </c>
      <c r="J214" s="77">
        <f t="shared" ref="J214:J277" si="52">I214*D214</f>
        <v>0</v>
      </c>
      <c r="K214" s="77">
        <f t="shared" ca="1" si="44"/>
        <v>0.67671455054109453</v>
      </c>
      <c r="L214" s="77">
        <f t="shared" ref="L214:L277" ca="1" si="53">+(K214-E214)^2</f>
        <v>0.45794258291403556</v>
      </c>
      <c r="M214" s="77">
        <f t="shared" ca="1" si="45"/>
        <v>7247.9756658874931</v>
      </c>
      <c r="N214" s="77">
        <f t="shared" ca="1" si="46"/>
        <v>8500.4419975455949</v>
      </c>
      <c r="O214" s="77">
        <f t="shared" ca="1" si="47"/>
        <v>595.4113497295682</v>
      </c>
      <c r="P214" s="37">
        <f t="shared" ref="P214:P277" ca="1" si="54">+E214-K214</f>
        <v>-0.67671455054109453</v>
      </c>
    </row>
    <row r="215" spans="4:16" x14ac:dyDescent="0.2">
      <c r="D215" s="76">
        <f t="shared" si="43"/>
        <v>0</v>
      </c>
      <c r="E215" s="76">
        <f t="shared" si="43"/>
        <v>0</v>
      </c>
      <c r="F215" s="77">
        <f t="shared" si="48"/>
        <v>0</v>
      </c>
      <c r="G215" s="77">
        <f t="shared" si="49"/>
        <v>0</v>
      </c>
      <c r="H215" s="77">
        <f t="shared" si="50"/>
        <v>0</v>
      </c>
      <c r="I215" s="77">
        <f t="shared" si="51"/>
        <v>0</v>
      </c>
      <c r="J215" s="77">
        <f t="shared" si="52"/>
        <v>0</v>
      </c>
      <c r="K215" s="77">
        <f t="shared" ca="1" si="44"/>
        <v>0.67671455054109453</v>
      </c>
      <c r="L215" s="77">
        <f t="shared" ca="1" si="53"/>
        <v>0.45794258291403556</v>
      </c>
      <c r="M215" s="77">
        <f t="shared" ca="1" si="45"/>
        <v>7247.9756658874931</v>
      </c>
      <c r="N215" s="77">
        <f t="shared" ca="1" si="46"/>
        <v>8500.4419975455949</v>
      </c>
      <c r="O215" s="77">
        <f t="shared" ca="1" si="47"/>
        <v>595.4113497295682</v>
      </c>
      <c r="P215" s="37">
        <f t="shared" ca="1" si="54"/>
        <v>-0.67671455054109453</v>
      </c>
    </row>
    <row r="216" spans="4:16" x14ac:dyDescent="0.2">
      <c r="D216" s="76">
        <f t="shared" si="43"/>
        <v>0</v>
      </c>
      <c r="E216" s="76">
        <f t="shared" si="43"/>
        <v>0</v>
      </c>
      <c r="F216" s="77">
        <f t="shared" si="48"/>
        <v>0</v>
      </c>
      <c r="G216" s="77">
        <f t="shared" si="49"/>
        <v>0</v>
      </c>
      <c r="H216" s="77">
        <f t="shared" si="50"/>
        <v>0</v>
      </c>
      <c r="I216" s="77">
        <f t="shared" si="51"/>
        <v>0</v>
      </c>
      <c r="J216" s="77">
        <f t="shared" si="52"/>
        <v>0</v>
      </c>
      <c r="K216" s="77">
        <f t="shared" ca="1" si="44"/>
        <v>0.67671455054109453</v>
      </c>
      <c r="L216" s="77">
        <f t="shared" ca="1" si="53"/>
        <v>0.45794258291403556</v>
      </c>
      <c r="M216" s="77">
        <f t="shared" ca="1" si="45"/>
        <v>7247.9756658874931</v>
      </c>
      <c r="N216" s="77">
        <f t="shared" ca="1" si="46"/>
        <v>8500.4419975455949</v>
      </c>
      <c r="O216" s="77">
        <f t="shared" ca="1" si="47"/>
        <v>595.4113497295682</v>
      </c>
      <c r="P216" s="37">
        <f t="shared" ca="1" si="54"/>
        <v>-0.67671455054109453</v>
      </c>
    </row>
    <row r="217" spans="4:16" x14ac:dyDescent="0.2">
      <c r="D217" s="76">
        <f t="shared" si="43"/>
        <v>0</v>
      </c>
      <c r="E217" s="76">
        <f t="shared" si="43"/>
        <v>0</v>
      </c>
      <c r="F217" s="77">
        <f t="shared" si="48"/>
        <v>0</v>
      </c>
      <c r="G217" s="77">
        <f t="shared" si="49"/>
        <v>0</v>
      </c>
      <c r="H217" s="77">
        <f t="shared" si="50"/>
        <v>0</v>
      </c>
      <c r="I217" s="77">
        <f t="shared" si="51"/>
        <v>0</v>
      </c>
      <c r="J217" s="77">
        <f t="shared" si="52"/>
        <v>0</v>
      </c>
      <c r="K217" s="77">
        <f t="shared" ca="1" si="44"/>
        <v>0.67671455054109453</v>
      </c>
      <c r="L217" s="77">
        <f t="shared" ca="1" si="53"/>
        <v>0.45794258291403556</v>
      </c>
      <c r="M217" s="77">
        <f t="shared" ca="1" si="45"/>
        <v>7247.9756658874931</v>
      </c>
      <c r="N217" s="77">
        <f t="shared" ca="1" si="46"/>
        <v>8500.4419975455949</v>
      </c>
      <c r="O217" s="77">
        <f t="shared" ca="1" si="47"/>
        <v>595.4113497295682</v>
      </c>
      <c r="P217" s="37">
        <f t="shared" ca="1" si="54"/>
        <v>-0.67671455054109453</v>
      </c>
    </row>
    <row r="218" spans="4:16" x14ac:dyDescent="0.2">
      <c r="D218" s="76">
        <f t="shared" si="43"/>
        <v>0</v>
      </c>
      <c r="E218" s="76">
        <f t="shared" si="43"/>
        <v>0</v>
      </c>
      <c r="F218" s="77">
        <f t="shared" si="48"/>
        <v>0</v>
      </c>
      <c r="G218" s="77">
        <f t="shared" si="49"/>
        <v>0</v>
      </c>
      <c r="H218" s="77">
        <f t="shared" si="50"/>
        <v>0</v>
      </c>
      <c r="I218" s="77">
        <f t="shared" si="51"/>
        <v>0</v>
      </c>
      <c r="J218" s="77">
        <f t="shared" si="52"/>
        <v>0</v>
      </c>
      <c r="K218" s="77">
        <f t="shared" ca="1" si="44"/>
        <v>0.67671455054109453</v>
      </c>
      <c r="L218" s="77">
        <f t="shared" ca="1" si="53"/>
        <v>0.45794258291403556</v>
      </c>
      <c r="M218" s="77">
        <f t="shared" ca="1" si="45"/>
        <v>7247.9756658874931</v>
      </c>
      <c r="N218" s="77">
        <f t="shared" ca="1" si="46"/>
        <v>8500.4419975455949</v>
      </c>
      <c r="O218" s="77">
        <f t="shared" ca="1" si="47"/>
        <v>595.4113497295682</v>
      </c>
      <c r="P218" s="37">
        <f t="shared" ca="1" si="54"/>
        <v>-0.67671455054109453</v>
      </c>
    </row>
    <row r="219" spans="4:16" x14ac:dyDescent="0.2">
      <c r="D219" s="76">
        <f t="shared" si="43"/>
        <v>0</v>
      </c>
      <c r="E219" s="76">
        <f t="shared" si="43"/>
        <v>0</v>
      </c>
      <c r="F219" s="77">
        <f t="shared" si="48"/>
        <v>0</v>
      </c>
      <c r="G219" s="77">
        <f t="shared" si="49"/>
        <v>0</v>
      </c>
      <c r="H219" s="77">
        <f t="shared" si="50"/>
        <v>0</v>
      </c>
      <c r="I219" s="77">
        <f t="shared" si="51"/>
        <v>0</v>
      </c>
      <c r="J219" s="77">
        <f t="shared" si="52"/>
        <v>0</v>
      </c>
      <c r="K219" s="77">
        <f t="shared" ca="1" si="44"/>
        <v>0.67671455054109453</v>
      </c>
      <c r="L219" s="77">
        <f t="shared" ca="1" si="53"/>
        <v>0.45794258291403556</v>
      </c>
      <c r="M219" s="77">
        <f t="shared" ca="1" si="45"/>
        <v>7247.9756658874931</v>
      </c>
      <c r="N219" s="77">
        <f t="shared" ca="1" si="46"/>
        <v>8500.4419975455949</v>
      </c>
      <c r="O219" s="77">
        <f t="shared" ca="1" si="47"/>
        <v>595.4113497295682</v>
      </c>
      <c r="P219" s="37">
        <f t="shared" ca="1" si="54"/>
        <v>-0.67671455054109453</v>
      </c>
    </row>
    <row r="220" spans="4:16" x14ac:dyDescent="0.2">
      <c r="D220" s="76">
        <f t="shared" si="43"/>
        <v>0</v>
      </c>
      <c r="E220" s="76">
        <f t="shared" si="43"/>
        <v>0</v>
      </c>
      <c r="F220" s="77">
        <f t="shared" si="48"/>
        <v>0</v>
      </c>
      <c r="G220" s="77">
        <f t="shared" si="49"/>
        <v>0</v>
      </c>
      <c r="H220" s="77">
        <f t="shared" si="50"/>
        <v>0</v>
      </c>
      <c r="I220" s="77">
        <f t="shared" si="51"/>
        <v>0</v>
      </c>
      <c r="J220" s="77">
        <f t="shared" si="52"/>
        <v>0</v>
      </c>
      <c r="K220" s="77">
        <f t="shared" ca="1" si="44"/>
        <v>0.67671455054109453</v>
      </c>
      <c r="L220" s="77">
        <f t="shared" ca="1" si="53"/>
        <v>0.45794258291403556</v>
      </c>
      <c r="M220" s="77">
        <f t="shared" ca="1" si="45"/>
        <v>7247.9756658874931</v>
      </c>
      <c r="N220" s="77">
        <f t="shared" ca="1" si="46"/>
        <v>8500.4419975455949</v>
      </c>
      <c r="O220" s="77">
        <f t="shared" ca="1" si="47"/>
        <v>595.4113497295682</v>
      </c>
      <c r="P220" s="37">
        <f t="shared" ca="1" si="54"/>
        <v>-0.67671455054109453</v>
      </c>
    </row>
    <row r="221" spans="4:16" x14ac:dyDescent="0.2">
      <c r="D221" s="76">
        <f t="shared" si="43"/>
        <v>0</v>
      </c>
      <c r="E221" s="76">
        <f t="shared" si="43"/>
        <v>0</v>
      </c>
      <c r="F221" s="77">
        <f t="shared" si="48"/>
        <v>0</v>
      </c>
      <c r="G221" s="77">
        <f t="shared" si="49"/>
        <v>0</v>
      </c>
      <c r="H221" s="77">
        <f t="shared" si="50"/>
        <v>0</v>
      </c>
      <c r="I221" s="77">
        <f t="shared" si="51"/>
        <v>0</v>
      </c>
      <c r="J221" s="77">
        <f t="shared" si="52"/>
        <v>0</v>
      </c>
      <c r="K221" s="77">
        <f t="shared" ca="1" si="44"/>
        <v>0.67671455054109453</v>
      </c>
      <c r="L221" s="77">
        <f t="shared" ca="1" si="53"/>
        <v>0.45794258291403556</v>
      </c>
      <c r="M221" s="77">
        <f t="shared" ca="1" si="45"/>
        <v>7247.9756658874931</v>
      </c>
      <c r="N221" s="77">
        <f t="shared" ca="1" si="46"/>
        <v>8500.4419975455949</v>
      </c>
      <c r="O221" s="77">
        <f t="shared" ca="1" si="47"/>
        <v>595.4113497295682</v>
      </c>
      <c r="P221" s="37">
        <f t="shared" ca="1" si="54"/>
        <v>-0.67671455054109453</v>
      </c>
    </row>
    <row r="222" spans="4:16" x14ac:dyDescent="0.2">
      <c r="D222" s="76">
        <f t="shared" si="43"/>
        <v>0</v>
      </c>
      <c r="E222" s="76">
        <f t="shared" si="43"/>
        <v>0</v>
      </c>
      <c r="F222" s="77">
        <f t="shared" si="48"/>
        <v>0</v>
      </c>
      <c r="G222" s="77">
        <f t="shared" si="49"/>
        <v>0</v>
      </c>
      <c r="H222" s="77">
        <f t="shared" si="50"/>
        <v>0</v>
      </c>
      <c r="I222" s="77">
        <f t="shared" si="51"/>
        <v>0</v>
      </c>
      <c r="J222" s="77">
        <f t="shared" si="52"/>
        <v>0</v>
      </c>
      <c r="K222" s="77">
        <f t="shared" ca="1" si="44"/>
        <v>0.67671455054109453</v>
      </c>
      <c r="L222" s="77">
        <f t="shared" ca="1" si="53"/>
        <v>0.45794258291403556</v>
      </c>
      <c r="M222" s="77">
        <f t="shared" ca="1" si="45"/>
        <v>7247.9756658874931</v>
      </c>
      <c r="N222" s="77">
        <f t="shared" ca="1" si="46"/>
        <v>8500.4419975455949</v>
      </c>
      <c r="O222" s="77">
        <f t="shared" ca="1" si="47"/>
        <v>595.4113497295682</v>
      </c>
      <c r="P222" s="37">
        <f t="shared" ca="1" si="54"/>
        <v>-0.67671455054109453</v>
      </c>
    </row>
    <row r="223" spans="4:16" x14ac:dyDescent="0.2">
      <c r="D223" s="76">
        <f t="shared" si="43"/>
        <v>0</v>
      </c>
      <c r="E223" s="76">
        <f t="shared" si="43"/>
        <v>0</v>
      </c>
      <c r="F223" s="77">
        <f t="shared" si="48"/>
        <v>0</v>
      </c>
      <c r="G223" s="77">
        <f t="shared" si="49"/>
        <v>0</v>
      </c>
      <c r="H223" s="77">
        <f t="shared" si="50"/>
        <v>0</v>
      </c>
      <c r="I223" s="77">
        <f t="shared" si="51"/>
        <v>0</v>
      </c>
      <c r="J223" s="77">
        <f t="shared" si="52"/>
        <v>0</v>
      </c>
      <c r="K223" s="77">
        <f t="shared" ca="1" si="44"/>
        <v>0.67671455054109453</v>
      </c>
      <c r="L223" s="77">
        <f t="shared" ca="1" si="53"/>
        <v>0.45794258291403556</v>
      </c>
      <c r="M223" s="77">
        <f t="shared" ca="1" si="45"/>
        <v>7247.9756658874931</v>
      </c>
      <c r="N223" s="77">
        <f t="shared" ca="1" si="46"/>
        <v>8500.4419975455949</v>
      </c>
      <c r="O223" s="77">
        <f t="shared" ca="1" si="47"/>
        <v>595.4113497295682</v>
      </c>
      <c r="P223" s="37">
        <f t="shared" ca="1" si="54"/>
        <v>-0.67671455054109453</v>
      </c>
    </row>
    <row r="224" spans="4:16" x14ac:dyDescent="0.2">
      <c r="D224" s="76">
        <f t="shared" si="43"/>
        <v>0</v>
      </c>
      <c r="E224" s="76">
        <f t="shared" si="43"/>
        <v>0</v>
      </c>
      <c r="F224" s="77">
        <f t="shared" si="48"/>
        <v>0</v>
      </c>
      <c r="G224" s="77">
        <f t="shared" si="49"/>
        <v>0</v>
      </c>
      <c r="H224" s="77">
        <f t="shared" si="50"/>
        <v>0</v>
      </c>
      <c r="I224" s="77">
        <f t="shared" si="51"/>
        <v>0</v>
      </c>
      <c r="J224" s="77">
        <f t="shared" si="52"/>
        <v>0</v>
      </c>
      <c r="K224" s="77">
        <f t="shared" ca="1" si="44"/>
        <v>0.67671455054109453</v>
      </c>
      <c r="L224" s="77">
        <f t="shared" ca="1" si="53"/>
        <v>0.45794258291403556</v>
      </c>
      <c r="M224" s="77">
        <f t="shared" ca="1" si="45"/>
        <v>7247.9756658874931</v>
      </c>
      <c r="N224" s="77">
        <f t="shared" ca="1" si="46"/>
        <v>8500.4419975455949</v>
      </c>
      <c r="O224" s="77">
        <f t="shared" ca="1" si="47"/>
        <v>595.4113497295682</v>
      </c>
      <c r="P224" s="37">
        <f t="shared" ca="1" si="54"/>
        <v>-0.67671455054109453</v>
      </c>
    </row>
    <row r="225" spans="4:16" x14ac:dyDescent="0.2">
      <c r="D225" s="76">
        <f t="shared" si="43"/>
        <v>0</v>
      </c>
      <c r="E225" s="76">
        <f t="shared" si="43"/>
        <v>0</v>
      </c>
      <c r="F225" s="77">
        <f t="shared" si="48"/>
        <v>0</v>
      </c>
      <c r="G225" s="77">
        <f t="shared" si="49"/>
        <v>0</v>
      </c>
      <c r="H225" s="77">
        <f t="shared" si="50"/>
        <v>0</v>
      </c>
      <c r="I225" s="77">
        <f t="shared" si="51"/>
        <v>0</v>
      </c>
      <c r="J225" s="77">
        <f t="shared" si="52"/>
        <v>0</v>
      </c>
      <c r="K225" s="77">
        <f t="shared" ca="1" si="44"/>
        <v>0.67671455054109453</v>
      </c>
      <c r="L225" s="77">
        <f t="shared" ca="1" si="53"/>
        <v>0.45794258291403556</v>
      </c>
      <c r="M225" s="77">
        <f t="shared" ca="1" si="45"/>
        <v>7247.9756658874931</v>
      </c>
      <c r="N225" s="77">
        <f t="shared" ca="1" si="46"/>
        <v>8500.4419975455949</v>
      </c>
      <c r="O225" s="77">
        <f t="shared" ca="1" si="47"/>
        <v>595.4113497295682</v>
      </c>
      <c r="P225" s="37">
        <f t="shared" ca="1" si="54"/>
        <v>-0.67671455054109453</v>
      </c>
    </row>
    <row r="226" spans="4:16" x14ac:dyDescent="0.2">
      <c r="D226" s="76">
        <f t="shared" si="43"/>
        <v>0</v>
      </c>
      <c r="E226" s="76">
        <f t="shared" si="43"/>
        <v>0</v>
      </c>
      <c r="F226" s="77">
        <f t="shared" si="48"/>
        <v>0</v>
      </c>
      <c r="G226" s="77">
        <f t="shared" si="49"/>
        <v>0</v>
      </c>
      <c r="H226" s="77">
        <f t="shared" si="50"/>
        <v>0</v>
      </c>
      <c r="I226" s="77">
        <f t="shared" si="51"/>
        <v>0</v>
      </c>
      <c r="J226" s="77">
        <f t="shared" si="52"/>
        <v>0</v>
      </c>
      <c r="K226" s="77">
        <f t="shared" ca="1" si="44"/>
        <v>0.67671455054109453</v>
      </c>
      <c r="L226" s="77">
        <f t="shared" ca="1" si="53"/>
        <v>0.45794258291403556</v>
      </c>
      <c r="M226" s="77">
        <f t="shared" ca="1" si="45"/>
        <v>7247.9756658874931</v>
      </c>
      <c r="N226" s="77">
        <f t="shared" ca="1" si="46"/>
        <v>8500.4419975455949</v>
      </c>
      <c r="O226" s="77">
        <f t="shared" ca="1" si="47"/>
        <v>595.4113497295682</v>
      </c>
      <c r="P226" s="37">
        <f t="shared" ca="1" si="54"/>
        <v>-0.67671455054109453</v>
      </c>
    </row>
    <row r="227" spans="4:16" x14ac:dyDescent="0.2">
      <c r="D227" s="76">
        <f t="shared" si="43"/>
        <v>0</v>
      </c>
      <c r="E227" s="76">
        <f t="shared" si="43"/>
        <v>0</v>
      </c>
      <c r="F227" s="77">
        <f t="shared" si="48"/>
        <v>0</v>
      </c>
      <c r="G227" s="77">
        <f t="shared" si="49"/>
        <v>0</v>
      </c>
      <c r="H227" s="77">
        <f t="shared" si="50"/>
        <v>0</v>
      </c>
      <c r="I227" s="77">
        <f t="shared" si="51"/>
        <v>0</v>
      </c>
      <c r="J227" s="77">
        <f t="shared" si="52"/>
        <v>0</v>
      </c>
      <c r="K227" s="77">
        <f t="shared" ca="1" si="44"/>
        <v>0.67671455054109453</v>
      </c>
      <c r="L227" s="77">
        <f t="shared" ca="1" si="53"/>
        <v>0.45794258291403556</v>
      </c>
      <c r="M227" s="77">
        <f t="shared" ca="1" si="45"/>
        <v>7247.9756658874931</v>
      </c>
      <c r="N227" s="77">
        <f t="shared" ca="1" si="46"/>
        <v>8500.4419975455949</v>
      </c>
      <c r="O227" s="77">
        <f t="shared" ca="1" si="47"/>
        <v>595.4113497295682</v>
      </c>
      <c r="P227" s="37">
        <f t="shared" ca="1" si="54"/>
        <v>-0.67671455054109453</v>
      </c>
    </row>
    <row r="228" spans="4:16" x14ac:dyDescent="0.2">
      <c r="D228" s="76">
        <f t="shared" si="43"/>
        <v>0</v>
      </c>
      <c r="E228" s="76">
        <f t="shared" si="43"/>
        <v>0</v>
      </c>
      <c r="F228" s="77">
        <f t="shared" si="48"/>
        <v>0</v>
      </c>
      <c r="G228" s="77">
        <f t="shared" si="49"/>
        <v>0</v>
      </c>
      <c r="H228" s="77">
        <f t="shared" si="50"/>
        <v>0</v>
      </c>
      <c r="I228" s="77">
        <f t="shared" si="51"/>
        <v>0</v>
      </c>
      <c r="J228" s="77">
        <f t="shared" si="52"/>
        <v>0</v>
      </c>
      <c r="K228" s="77">
        <f t="shared" ca="1" si="44"/>
        <v>0.67671455054109453</v>
      </c>
      <c r="L228" s="77">
        <f t="shared" ca="1" si="53"/>
        <v>0.45794258291403556</v>
      </c>
      <c r="M228" s="77">
        <f t="shared" ca="1" si="45"/>
        <v>7247.9756658874931</v>
      </c>
      <c r="N228" s="77">
        <f t="shared" ca="1" si="46"/>
        <v>8500.4419975455949</v>
      </c>
      <c r="O228" s="77">
        <f t="shared" ca="1" si="47"/>
        <v>595.4113497295682</v>
      </c>
      <c r="P228" s="37">
        <f t="shared" ca="1" si="54"/>
        <v>-0.67671455054109453</v>
      </c>
    </row>
    <row r="229" spans="4:16" x14ac:dyDescent="0.2">
      <c r="D229" s="76">
        <f t="shared" si="43"/>
        <v>0</v>
      </c>
      <c r="E229" s="76">
        <f t="shared" si="43"/>
        <v>0</v>
      </c>
      <c r="F229" s="77">
        <f t="shared" si="48"/>
        <v>0</v>
      </c>
      <c r="G229" s="77">
        <f t="shared" si="49"/>
        <v>0</v>
      </c>
      <c r="H229" s="77">
        <f t="shared" si="50"/>
        <v>0</v>
      </c>
      <c r="I229" s="77">
        <f t="shared" si="51"/>
        <v>0</v>
      </c>
      <c r="J229" s="77">
        <f t="shared" si="52"/>
        <v>0</v>
      </c>
      <c r="K229" s="77">
        <f t="shared" ca="1" si="44"/>
        <v>0.67671455054109453</v>
      </c>
      <c r="L229" s="77">
        <f t="shared" ca="1" si="53"/>
        <v>0.45794258291403556</v>
      </c>
      <c r="M229" s="77">
        <f t="shared" ca="1" si="45"/>
        <v>7247.9756658874931</v>
      </c>
      <c r="N229" s="77">
        <f t="shared" ca="1" si="46"/>
        <v>8500.4419975455949</v>
      </c>
      <c r="O229" s="77">
        <f t="shared" ca="1" si="47"/>
        <v>595.4113497295682</v>
      </c>
      <c r="P229" s="37">
        <f t="shared" ca="1" si="54"/>
        <v>-0.67671455054109453</v>
      </c>
    </row>
    <row r="230" spans="4:16" x14ac:dyDescent="0.2">
      <c r="D230" s="76">
        <f t="shared" si="43"/>
        <v>0</v>
      </c>
      <c r="E230" s="76">
        <f t="shared" si="43"/>
        <v>0</v>
      </c>
      <c r="F230" s="77">
        <f t="shared" si="48"/>
        <v>0</v>
      </c>
      <c r="G230" s="77">
        <f t="shared" si="49"/>
        <v>0</v>
      </c>
      <c r="H230" s="77">
        <f t="shared" si="50"/>
        <v>0</v>
      </c>
      <c r="I230" s="77">
        <f t="shared" si="51"/>
        <v>0</v>
      </c>
      <c r="J230" s="77">
        <f t="shared" si="52"/>
        <v>0</v>
      </c>
      <c r="K230" s="77">
        <f t="shared" ca="1" si="44"/>
        <v>0.67671455054109453</v>
      </c>
      <c r="L230" s="77">
        <f t="shared" ca="1" si="53"/>
        <v>0.45794258291403556</v>
      </c>
      <c r="M230" s="77">
        <f t="shared" ca="1" si="45"/>
        <v>7247.9756658874931</v>
      </c>
      <c r="N230" s="77">
        <f t="shared" ca="1" si="46"/>
        <v>8500.4419975455949</v>
      </c>
      <c r="O230" s="77">
        <f t="shared" ca="1" si="47"/>
        <v>595.4113497295682</v>
      </c>
      <c r="P230" s="37">
        <f t="shared" ca="1" si="54"/>
        <v>-0.67671455054109453</v>
      </c>
    </row>
    <row r="231" spans="4:16" x14ac:dyDescent="0.2">
      <c r="D231" s="76">
        <f t="shared" si="43"/>
        <v>0</v>
      </c>
      <c r="E231" s="76">
        <f t="shared" si="43"/>
        <v>0</v>
      </c>
      <c r="F231" s="77">
        <f t="shared" si="48"/>
        <v>0</v>
      </c>
      <c r="G231" s="77">
        <f t="shared" si="49"/>
        <v>0</v>
      </c>
      <c r="H231" s="77">
        <f t="shared" si="50"/>
        <v>0</v>
      </c>
      <c r="I231" s="77">
        <f t="shared" si="51"/>
        <v>0</v>
      </c>
      <c r="J231" s="77">
        <f t="shared" si="52"/>
        <v>0</v>
      </c>
      <c r="K231" s="77">
        <f t="shared" ca="1" si="44"/>
        <v>0.67671455054109453</v>
      </c>
      <c r="L231" s="77">
        <f t="shared" ca="1" si="53"/>
        <v>0.45794258291403556</v>
      </c>
      <c r="M231" s="77">
        <f t="shared" ca="1" si="45"/>
        <v>7247.9756658874931</v>
      </c>
      <c r="N231" s="77">
        <f t="shared" ca="1" si="46"/>
        <v>8500.4419975455949</v>
      </c>
      <c r="O231" s="77">
        <f t="shared" ca="1" si="47"/>
        <v>595.4113497295682</v>
      </c>
      <c r="P231" s="37">
        <f t="shared" ca="1" si="54"/>
        <v>-0.67671455054109453</v>
      </c>
    </row>
    <row r="232" spans="4:16" x14ac:dyDescent="0.2">
      <c r="D232" s="76">
        <f t="shared" si="43"/>
        <v>0</v>
      </c>
      <c r="E232" s="76">
        <f t="shared" si="43"/>
        <v>0</v>
      </c>
      <c r="F232" s="77">
        <f t="shared" si="48"/>
        <v>0</v>
      </c>
      <c r="G232" s="77">
        <f t="shared" si="49"/>
        <v>0</v>
      </c>
      <c r="H232" s="77">
        <f t="shared" si="50"/>
        <v>0</v>
      </c>
      <c r="I232" s="77">
        <f t="shared" si="51"/>
        <v>0</v>
      </c>
      <c r="J232" s="77">
        <f t="shared" si="52"/>
        <v>0</v>
      </c>
      <c r="K232" s="77">
        <f t="shared" ca="1" si="44"/>
        <v>0.67671455054109453</v>
      </c>
      <c r="L232" s="77">
        <f t="shared" ca="1" si="53"/>
        <v>0.45794258291403556</v>
      </c>
      <c r="M232" s="77">
        <f t="shared" ca="1" si="45"/>
        <v>7247.9756658874931</v>
      </c>
      <c r="N232" s="77">
        <f t="shared" ca="1" si="46"/>
        <v>8500.4419975455949</v>
      </c>
      <c r="O232" s="77">
        <f t="shared" ca="1" si="47"/>
        <v>595.4113497295682</v>
      </c>
      <c r="P232" s="37">
        <f t="shared" ca="1" si="54"/>
        <v>-0.67671455054109453</v>
      </c>
    </row>
    <row r="233" spans="4:16" x14ac:dyDescent="0.2">
      <c r="D233" s="76">
        <f t="shared" si="43"/>
        <v>0</v>
      </c>
      <c r="E233" s="76">
        <f t="shared" si="43"/>
        <v>0</v>
      </c>
      <c r="F233" s="77">
        <f t="shared" si="48"/>
        <v>0</v>
      </c>
      <c r="G233" s="77">
        <f t="shared" si="49"/>
        <v>0</v>
      </c>
      <c r="H233" s="77">
        <f t="shared" si="50"/>
        <v>0</v>
      </c>
      <c r="I233" s="77">
        <f t="shared" si="51"/>
        <v>0</v>
      </c>
      <c r="J233" s="77">
        <f t="shared" si="52"/>
        <v>0</v>
      </c>
      <c r="K233" s="77">
        <f t="shared" ca="1" si="44"/>
        <v>0.67671455054109453</v>
      </c>
      <c r="L233" s="77">
        <f t="shared" ca="1" si="53"/>
        <v>0.45794258291403556</v>
      </c>
      <c r="M233" s="77">
        <f t="shared" ca="1" si="45"/>
        <v>7247.9756658874931</v>
      </c>
      <c r="N233" s="77">
        <f t="shared" ca="1" si="46"/>
        <v>8500.4419975455949</v>
      </c>
      <c r="O233" s="77">
        <f t="shared" ca="1" si="47"/>
        <v>595.4113497295682</v>
      </c>
      <c r="P233" s="37">
        <f t="shared" ca="1" si="54"/>
        <v>-0.67671455054109453</v>
      </c>
    </row>
    <row r="234" spans="4:16" x14ac:dyDescent="0.2">
      <c r="D234" s="76">
        <f t="shared" si="43"/>
        <v>0</v>
      </c>
      <c r="E234" s="76">
        <f t="shared" si="43"/>
        <v>0</v>
      </c>
      <c r="F234" s="77">
        <f t="shared" si="48"/>
        <v>0</v>
      </c>
      <c r="G234" s="77">
        <f t="shared" si="49"/>
        <v>0</v>
      </c>
      <c r="H234" s="77">
        <f t="shared" si="50"/>
        <v>0</v>
      </c>
      <c r="I234" s="77">
        <f t="shared" si="51"/>
        <v>0</v>
      </c>
      <c r="J234" s="77">
        <f t="shared" si="52"/>
        <v>0</v>
      </c>
      <c r="K234" s="77">
        <f t="shared" ca="1" si="44"/>
        <v>0.67671455054109453</v>
      </c>
      <c r="L234" s="77">
        <f t="shared" ca="1" si="53"/>
        <v>0.45794258291403556</v>
      </c>
      <c r="M234" s="77">
        <f t="shared" ca="1" si="45"/>
        <v>7247.9756658874931</v>
      </c>
      <c r="N234" s="77">
        <f t="shared" ca="1" si="46"/>
        <v>8500.4419975455949</v>
      </c>
      <c r="O234" s="77">
        <f t="shared" ca="1" si="47"/>
        <v>595.4113497295682</v>
      </c>
      <c r="P234" s="37">
        <f t="shared" ca="1" si="54"/>
        <v>-0.67671455054109453</v>
      </c>
    </row>
    <row r="235" spans="4:16" x14ac:dyDescent="0.2">
      <c r="D235" s="76">
        <f t="shared" si="43"/>
        <v>0</v>
      </c>
      <c r="E235" s="76">
        <f t="shared" si="43"/>
        <v>0</v>
      </c>
      <c r="F235" s="77">
        <f t="shared" si="48"/>
        <v>0</v>
      </c>
      <c r="G235" s="77">
        <f t="shared" si="49"/>
        <v>0</v>
      </c>
      <c r="H235" s="77">
        <f t="shared" si="50"/>
        <v>0</v>
      </c>
      <c r="I235" s="77">
        <f t="shared" si="51"/>
        <v>0</v>
      </c>
      <c r="J235" s="77">
        <f t="shared" si="52"/>
        <v>0</v>
      </c>
      <c r="K235" s="77">
        <f t="shared" ca="1" si="44"/>
        <v>0.67671455054109453</v>
      </c>
      <c r="L235" s="77">
        <f t="shared" ca="1" si="53"/>
        <v>0.45794258291403556</v>
      </c>
      <c r="M235" s="77">
        <f t="shared" ca="1" si="45"/>
        <v>7247.9756658874931</v>
      </c>
      <c r="N235" s="77">
        <f t="shared" ca="1" si="46"/>
        <v>8500.4419975455949</v>
      </c>
      <c r="O235" s="77">
        <f t="shared" ca="1" si="47"/>
        <v>595.4113497295682</v>
      </c>
      <c r="P235" s="37">
        <f t="shared" ca="1" si="54"/>
        <v>-0.67671455054109453</v>
      </c>
    </row>
    <row r="236" spans="4:16" x14ac:dyDescent="0.2">
      <c r="D236" s="76">
        <f t="shared" si="43"/>
        <v>0</v>
      </c>
      <c r="E236" s="76">
        <f t="shared" si="43"/>
        <v>0</v>
      </c>
      <c r="F236" s="77">
        <f t="shared" si="48"/>
        <v>0</v>
      </c>
      <c r="G236" s="77">
        <f t="shared" si="49"/>
        <v>0</v>
      </c>
      <c r="H236" s="77">
        <f t="shared" si="50"/>
        <v>0</v>
      </c>
      <c r="I236" s="77">
        <f t="shared" si="51"/>
        <v>0</v>
      </c>
      <c r="J236" s="77">
        <f t="shared" si="52"/>
        <v>0</v>
      </c>
      <c r="K236" s="77">
        <f t="shared" ca="1" si="44"/>
        <v>0.67671455054109453</v>
      </c>
      <c r="L236" s="77">
        <f t="shared" ca="1" si="53"/>
        <v>0.45794258291403556</v>
      </c>
      <c r="M236" s="77">
        <f t="shared" ca="1" si="45"/>
        <v>7247.9756658874931</v>
      </c>
      <c r="N236" s="77">
        <f t="shared" ca="1" si="46"/>
        <v>8500.4419975455949</v>
      </c>
      <c r="O236" s="77">
        <f t="shared" ca="1" si="47"/>
        <v>595.4113497295682</v>
      </c>
      <c r="P236" s="37">
        <f t="shared" ca="1" si="54"/>
        <v>-0.67671455054109453</v>
      </c>
    </row>
    <row r="237" spans="4:16" x14ac:dyDescent="0.2">
      <c r="D237" s="76">
        <f t="shared" si="43"/>
        <v>0</v>
      </c>
      <c r="E237" s="76">
        <f t="shared" si="43"/>
        <v>0</v>
      </c>
      <c r="F237" s="77">
        <f t="shared" si="48"/>
        <v>0</v>
      </c>
      <c r="G237" s="77">
        <f t="shared" si="49"/>
        <v>0</v>
      </c>
      <c r="H237" s="77">
        <f t="shared" si="50"/>
        <v>0</v>
      </c>
      <c r="I237" s="77">
        <f t="shared" si="51"/>
        <v>0</v>
      </c>
      <c r="J237" s="77">
        <f t="shared" si="52"/>
        <v>0</v>
      </c>
      <c r="K237" s="77">
        <f t="shared" ca="1" si="44"/>
        <v>0.67671455054109453</v>
      </c>
      <c r="L237" s="77">
        <f t="shared" ca="1" si="53"/>
        <v>0.45794258291403556</v>
      </c>
      <c r="M237" s="77">
        <f t="shared" ca="1" si="45"/>
        <v>7247.9756658874931</v>
      </c>
      <c r="N237" s="77">
        <f t="shared" ca="1" si="46"/>
        <v>8500.4419975455949</v>
      </c>
      <c r="O237" s="77">
        <f t="shared" ca="1" si="47"/>
        <v>595.4113497295682</v>
      </c>
      <c r="P237" s="37">
        <f t="shared" ca="1" si="54"/>
        <v>-0.67671455054109453</v>
      </c>
    </row>
    <row r="238" spans="4:16" x14ac:dyDescent="0.2">
      <c r="D238" s="76">
        <f t="shared" si="43"/>
        <v>0</v>
      </c>
      <c r="E238" s="76">
        <f t="shared" si="43"/>
        <v>0</v>
      </c>
      <c r="F238" s="77">
        <f t="shared" si="48"/>
        <v>0</v>
      </c>
      <c r="G238" s="77">
        <f t="shared" si="49"/>
        <v>0</v>
      </c>
      <c r="H238" s="77">
        <f t="shared" si="50"/>
        <v>0</v>
      </c>
      <c r="I238" s="77">
        <f t="shared" si="51"/>
        <v>0</v>
      </c>
      <c r="J238" s="77">
        <f t="shared" si="52"/>
        <v>0</v>
      </c>
      <c r="K238" s="77">
        <f t="shared" ca="1" si="44"/>
        <v>0.67671455054109453</v>
      </c>
      <c r="L238" s="77">
        <f t="shared" ca="1" si="53"/>
        <v>0.45794258291403556</v>
      </c>
      <c r="M238" s="77">
        <f t="shared" ca="1" si="45"/>
        <v>7247.9756658874931</v>
      </c>
      <c r="N238" s="77">
        <f t="shared" ca="1" si="46"/>
        <v>8500.4419975455949</v>
      </c>
      <c r="O238" s="77">
        <f t="shared" ca="1" si="47"/>
        <v>595.4113497295682</v>
      </c>
      <c r="P238" s="37">
        <f t="shared" ca="1" si="54"/>
        <v>-0.67671455054109453</v>
      </c>
    </row>
    <row r="239" spans="4:16" x14ac:dyDescent="0.2">
      <c r="D239" s="76">
        <f t="shared" si="43"/>
        <v>0</v>
      </c>
      <c r="E239" s="76">
        <f t="shared" si="43"/>
        <v>0</v>
      </c>
      <c r="F239" s="77">
        <f t="shared" si="48"/>
        <v>0</v>
      </c>
      <c r="G239" s="77">
        <f t="shared" si="49"/>
        <v>0</v>
      </c>
      <c r="H239" s="77">
        <f t="shared" si="50"/>
        <v>0</v>
      </c>
      <c r="I239" s="77">
        <f t="shared" si="51"/>
        <v>0</v>
      </c>
      <c r="J239" s="77">
        <f t="shared" si="52"/>
        <v>0</v>
      </c>
      <c r="K239" s="77">
        <f t="shared" ca="1" si="44"/>
        <v>0.67671455054109453</v>
      </c>
      <c r="L239" s="77">
        <f t="shared" ca="1" si="53"/>
        <v>0.45794258291403556</v>
      </c>
      <c r="M239" s="77">
        <f t="shared" ca="1" si="45"/>
        <v>7247.9756658874931</v>
      </c>
      <c r="N239" s="77">
        <f t="shared" ca="1" si="46"/>
        <v>8500.4419975455949</v>
      </c>
      <c r="O239" s="77">
        <f t="shared" ca="1" si="47"/>
        <v>595.4113497295682</v>
      </c>
      <c r="P239" s="37">
        <f t="shared" ca="1" si="54"/>
        <v>-0.67671455054109453</v>
      </c>
    </row>
    <row r="240" spans="4:16" x14ac:dyDescent="0.2">
      <c r="D240" s="76">
        <f t="shared" si="43"/>
        <v>0</v>
      </c>
      <c r="E240" s="76">
        <f t="shared" si="43"/>
        <v>0</v>
      </c>
      <c r="F240" s="77">
        <f t="shared" si="48"/>
        <v>0</v>
      </c>
      <c r="G240" s="77">
        <f t="shared" si="49"/>
        <v>0</v>
      </c>
      <c r="H240" s="77">
        <f t="shared" si="50"/>
        <v>0</v>
      </c>
      <c r="I240" s="77">
        <f t="shared" si="51"/>
        <v>0</v>
      </c>
      <c r="J240" s="77">
        <f t="shared" si="52"/>
        <v>0</v>
      </c>
      <c r="K240" s="77">
        <f t="shared" ca="1" si="44"/>
        <v>0.67671455054109453</v>
      </c>
      <c r="L240" s="77">
        <f t="shared" ca="1" si="53"/>
        <v>0.45794258291403556</v>
      </c>
      <c r="M240" s="77">
        <f t="shared" ca="1" si="45"/>
        <v>7247.9756658874931</v>
      </c>
      <c r="N240" s="77">
        <f t="shared" ca="1" si="46"/>
        <v>8500.4419975455949</v>
      </c>
      <c r="O240" s="77">
        <f t="shared" ca="1" si="47"/>
        <v>595.4113497295682</v>
      </c>
      <c r="P240" s="37">
        <f t="shared" ca="1" si="54"/>
        <v>-0.67671455054109453</v>
      </c>
    </row>
    <row r="241" spans="4:16" x14ac:dyDescent="0.2">
      <c r="D241" s="76">
        <f t="shared" si="43"/>
        <v>0</v>
      </c>
      <c r="E241" s="76">
        <f t="shared" si="43"/>
        <v>0</v>
      </c>
      <c r="F241" s="77">
        <f t="shared" si="48"/>
        <v>0</v>
      </c>
      <c r="G241" s="77">
        <f t="shared" si="49"/>
        <v>0</v>
      </c>
      <c r="H241" s="77">
        <f t="shared" si="50"/>
        <v>0</v>
      </c>
      <c r="I241" s="77">
        <f t="shared" si="51"/>
        <v>0</v>
      </c>
      <c r="J241" s="77">
        <f t="shared" si="52"/>
        <v>0</v>
      </c>
      <c r="K241" s="77">
        <f t="shared" ca="1" si="44"/>
        <v>0.67671455054109453</v>
      </c>
      <c r="L241" s="77">
        <f t="shared" ca="1" si="53"/>
        <v>0.45794258291403556</v>
      </c>
      <c r="M241" s="77">
        <f t="shared" ca="1" si="45"/>
        <v>7247.9756658874931</v>
      </c>
      <c r="N241" s="77">
        <f t="shared" ca="1" si="46"/>
        <v>8500.4419975455949</v>
      </c>
      <c r="O241" s="77">
        <f t="shared" ca="1" si="47"/>
        <v>595.4113497295682</v>
      </c>
      <c r="P241" s="37">
        <f t="shared" ca="1" si="54"/>
        <v>-0.67671455054109453</v>
      </c>
    </row>
    <row r="242" spans="4:16" x14ac:dyDescent="0.2">
      <c r="D242" s="76">
        <f t="shared" si="43"/>
        <v>0</v>
      </c>
      <c r="E242" s="76">
        <f t="shared" si="43"/>
        <v>0</v>
      </c>
      <c r="F242" s="77">
        <f t="shared" si="48"/>
        <v>0</v>
      </c>
      <c r="G242" s="77">
        <f t="shared" si="49"/>
        <v>0</v>
      </c>
      <c r="H242" s="77">
        <f t="shared" si="50"/>
        <v>0</v>
      </c>
      <c r="I242" s="77">
        <f t="shared" si="51"/>
        <v>0</v>
      </c>
      <c r="J242" s="77">
        <f t="shared" si="52"/>
        <v>0</v>
      </c>
      <c r="K242" s="77">
        <f t="shared" ca="1" si="44"/>
        <v>0.67671455054109453</v>
      </c>
      <c r="L242" s="77">
        <f t="shared" ca="1" si="53"/>
        <v>0.45794258291403556</v>
      </c>
      <c r="M242" s="77">
        <f t="shared" ca="1" si="45"/>
        <v>7247.9756658874931</v>
      </c>
      <c r="N242" s="77">
        <f t="shared" ca="1" si="46"/>
        <v>8500.4419975455949</v>
      </c>
      <c r="O242" s="77">
        <f t="shared" ca="1" si="47"/>
        <v>595.4113497295682</v>
      </c>
      <c r="P242" s="37">
        <f t="shared" ca="1" si="54"/>
        <v>-0.67671455054109453</v>
      </c>
    </row>
    <row r="243" spans="4:16" x14ac:dyDescent="0.2">
      <c r="D243" s="76">
        <f t="shared" si="43"/>
        <v>0</v>
      </c>
      <c r="E243" s="76">
        <f t="shared" si="43"/>
        <v>0</v>
      </c>
      <c r="F243" s="77">
        <f t="shared" si="48"/>
        <v>0</v>
      </c>
      <c r="G243" s="77">
        <f t="shared" si="49"/>
        <v>0</v>
      </c>
      <c r="H243" s="77">
        <f t="shared" si="50"/>
        <v>0</v>
      </c>
      <c r="I243" s="77">
        <f t="shared" si="51"/>
        <v>0</v>
      </c>
      <c r="J243" s="77">
        <f t="shared" si="52"/>
        <v>0</v>
      </c>
      <c r="K243" s="77">
        <f t="shared" ca="1" si="44"/>
        <v>0.67671455054109453</v>
      </c>
      <c r="L243" s="77">
        <f t="shared" ca="1" si="53"/>
        <v>0.45794258291403556</v>
      </c>
      <c r="M243" s="77">
        <f t="shared" ca="1" si="45"/>
        <v>7247.9756658874931</v>
      </c>
      <c r="N243" s="77">
        <f t="shared" ca="1" si="46"/>
        <v>8500.4419975455949</v>
      </c>
      <c r="O243" s="77">
        <f t="shared" ca="1" si="47"/>
        <v>595.4113497295682</v>
      </c>
      <c r="P243" s="37">
        <f t="shared" ca="1" si="54"/>
        <v>-0.67671455054109453</v>
      </c>
    </row>
    <row r="244" spans="4:16" x14ac:dyDescent="0.2">
      <c r="D244" s="76">
        <f t="shared" si="43"/>
        <v>0</v>
      </c>
      <c r="E244" s="76">
        <f t="shared" si="43"/>
        <v>0</v>
      </c>
      <c r="F244" s="77">
        <f t="shared" si="48"/>
        <v>0</v>
      </c>
      <c r="G244" s="77">
        <f t="shared" si="49"/>
        <v>0</v>
      </c>
      <c r="H244" s="77">
        <f t="shared" si="50"/>
        <v>0</v>
      </c>
      <c r="I244" s="77">
        <f t="shared" si="51"/>
        <v>0</v>
      </c>
      <c r="J244" s="77">
        <f t="shared" si="52"/>
        <v>0</v>
      </c>
      <c r="K244" s="77">
        <f t="shared" ca="1" si="44"/>
        <v>0.67671455054109453</v>
      </c>
      <c r="L244" s="77">
        <f t="shared" ca="1" si="53"/>
        <v>0.45794258291403556</v>
      </c>
      <c r="M244" s="77">
        <f t="shared" ca="1" si="45"/>
        <v>7247.9756658874931</v>
      </c>
      <c r="N244" s="77">
        <f t="shared" ca="1" si="46"/>
        <v>8500.4419975455949</v>
      </c>
      <c r="O244" s="77">
        <f t="shared" ca="1" si="47"/>
        <v>595.4113497295682</v>
      </c>
      <c r="P244" s="37">
        <f t="shared" ca="1" si="54"/>
        <v>-0.67671455054109453</v>
      </c>
    </row>
    <row r="245" spans="4:16" x14ac:dyDescent="0.2">
      <c r="D245" s="76">
        <f t="shared" si="43"/>
        <v>0</v>
      </c>
      <c r="E245" s="76">
        <f t="shared" si="43"/>
        <v>0</v>
      </c>
      <c r="F245" s="77">
        <f t="shared" si="48"/>
        <v>0</v>
      </c>
      <c r="G245" s="77">
        <f t="shared" si="49"/>
        <v>0</v>
      </c>
      <c r="H245" s="77">
        <f t="shared" si="50"/>
        <v>0</v>
      </c>
      <c r="I245" s="77">
        <f t="shared" si="51"/>
        <v>0</v>
      </c>
      <c r="J245" s="77">
        <f t="shared" si="52"/>
        <v>0</v>
      </c>
      <c r="K245" s="77">
        <f t="shared" ca="1" si="44"/>
        <v>0.67671455054109453</v>
      </c>
      <c r="L245" s="77">
        <f t="shared" ca="1" si="53"/>
        <v>0.45794258291403556</v>
      </c>
      <c r="M245" s="77">
        <f t="shared" ca="1" si="45"/>
        <v>7247.9756658874931</v>
      </c>
      <c r="N245" s="77">
        <f t="shared" ca="1" si="46"/>
        <v>8500.4419975455949</v>
      </c>
      <c r="O245" s="77">
        <f t="shared" ca="1" si="47"/>
        <v>595.4113497295682</v>
      </c>
      <c r="P245" s="37">
        <f t="shared" ca="1" si="54"/>
        <v>-0.67671455054109453</v>
      </c>
    </row>
    <row r="246" spans="4:16" x14ac:dyDescent="0.2">
      <c r="D246" s="76">
        <f t="shared" si="43"/>
        <v>0</v>
      </c>
      <c r="E246" s="76">
        <f t="shared" si="43"/>
        <v>0</v>
      </c>
      <c r="F246" s="77">
        <f t="shared" si="48"/>
        <v>0</v>
      </c>
      <c r="G246" s="77">
        <f t="shared" si="49"/>
        <v>0</v>
      </c>
      <c r="H246" s="77">
        <f t="shared" si="50"/>
        <v>0</v>
      </c>
      <c r="I246" s="77">
        <f t="shared" si="51"/>
        <v>0</v>
      </c>
      <c r="J246" s="77">
        <f t="shared" si="52"/>
        <v>0</v>
      </c>
      <c r="K246" s="77">
        <f t="shared" ca="1" si="44"/>
        <v>0.67671455054109453</v>
      </c>
      <c r="L246" s="77">
        <f t="shared" ca="1" si="53"/>
        <v>0.45794258291403556</v>
      </c>
      <c r="M246" s="77">
        <f t="shared" ca="1" si="45"/>
        <v>7247.9756658874931</v>
      </c>
      <c r="N246" s="77">
        <f t="shared" ca="1" si="46"/>
        <v>8500.4419975455949</v>
      </c>
      <c r="O246" s="77">
        <f t="shared" ca="1" si="47"/>
        <v>595.4113497295682</v>
      </c>
      <c r="P246" s="37">
        <f t="shared" ca="1" si="54"/>
        <v>-0.67671455054109453</v>
      </c>
    </row>
    <row r="247" spans="4:16" x14ac:dyDescent="0.2">
      <c r="D247" s="76">
        <f t="shared" si="43"/>
        <v>0</v>
      </c>
      <c r="E247" s="76">
        <f t="shared" si="43"/>
        <v>0</v>
      </c>
      <c r="F247" s="77">
        <f t="shared" si="48"/>
        <v>0</v>
      </c>
      <c r="G247" s="77">
        <f t="shared" si="49"/>
        <v>0</v>
      </c>
      <c r="H247" s="77">
        <f t="shared" si="50"/>
        <v>0</v>
      </c>
      <c r="I247" s="77">
        <f t="shared" si="51"/>
        <v>0</v>
      </c>
      <c r="J247" s="77">
        <f t="shared" si="52"/>
        <v>0</v>
      </c>
      <c r="K247" s="77">
        <f t="shared" ca="1" si="44"/>
        <v>0.67671455054109453</v>
      </c>
      <c r="L247" s="77">
        <f t="shared" ca="1" si="53"/>
        <v>0.45794258291403556</v>
      </c>
      <c r="M247" s="77">
        <f t="shared" ca="1" si="45"/>
        <v>7247.9756658874931</v>
      </c>
      <c r="N247" s="77">
        <f t="shared" ca="1" si="46"/>
        <v>8500.4419975455949</v>
      </c>
      <c r="O247" s="77">
        <f t="shared" ca="1" si="47"/>
        <v>595.4113497295682</v>
      </c>
      <c r="P247" s="37">
        <f t="shared" ca="1" si="54"/>
        <v>-0.67671455054109453</v>
      </c>
    </row>
    <row r="248" spans="4:16" x14ac:dyDescent="0.2">
      <c r="D248" s="76">
        <f t="shared" si="43"/>
        <v>0</v>
      </c>
      <c r="E248" s="76">
        <f t="shared" si="43"/>
        <v>0</v>
      </c>
      <c r="F248" s="77">
        <f t="shared" si="48"/>
        <v>0</v>
      </c>
      <c r="G248" s="77">
        <f t="shared" si="49"/>
        <v>0</v>
      </c>
      <c r="H248" s="77">
        <f t="shared" si="50"/>
        <v>0</v>
      </c>
      <c r="I248" s="77">
        <f t="shared" si="51"/>
        <v>0</v>
      </c>
      <c r="J248" s="77">
        <f t="shared" si="52"/>
        <v>0</v>
      </c>
      <c r="K248" s="77">
        <f t="shared" ca="1" si="44"/>
        <v>0.67671455054109453</v>
      </c>
      <c r="L248" s="77">
        <f t="shared" ca="1" si="53"/>
        <v>0.45794258291403556</v>
      </c>
      <c r="M248" s="77">
        <f t="shared" ca="1" si="45"/>
        <v>7247.9756658874931</v>
      </c>
      <c r="N248" s="77">
        <f t="shared" ca="1" si="46"/>
        <v>8500.4419975455949</v>
      </c>
      <c r="O248" s="77">
        <f t="shared" ca="1" si="47"/>
        <v>595.4113497295682</v>
      </c>
      <c r="P248" s="37">
        <f t="shared" ca="1" si="54"/>
        <v>-0.67671455054109453</v>
      </c>
    </row>
    <row r="249" spans="4:16" x14ac:dyDescent="0.2">
      <c r="D249" s="76">
        <f t="shared" si="43"/>
        <v>0</v>
      </c>
      <c r="E249" s="76">
        <f t="shared" si="43"/>
        <v>0</v>
      </c>
      <c r="F249" s="77">
        <f t="shared" si="48"/>
        <v>0</v>
      </c>
      <c r="G249" s="77">
        <f t="shared" si="49"/>
        <v>0</v>
      </c>
      <c r="H249" s="77">
        <f t="shared" si="50"/>
        <v>0</v>
      </c>
      <c r="I249" s="77">
        <f t="shared" si="51"/>
        <v>0</v>
      </c>
      <c r="J249" s="77">
        <f t="shared" si="52"/>
        <v>0</v>
      </c>
      <c r="K249" s="77">
        <f t="shared" ca="1" si="44"/>
        <v>0.67671455054109453</v>
      </c>
      <c r="L249" s="77">
        <f t="shared" ca="1" si="53"/>
        <v>0.45794258291403556</v>
      </c>
      <c r="M249" s="77">
        <f t="shared" ca="1" si="45"/>
        <v>7247.9756658874931</v>
      </c>
      <c r="N249" s="77">
        <f t="shared" ca="1" si="46"/>
        <v>8500.4419975455949</v>
      </c>
      <c r="O249" s="77">
        <f t="shared" ca="1" si="47"/>
        <v>595.4113497295682</v>
      </c>
      <c r="P249" s="37">
        <f t="shared" ca="1" si="54"/>
        <v>-0.67671455054109453</v>
      </c>
    </row>
    <row r="250" spans="4:16" x14ac:dyDescent="0.2">
      <c r="D250" s="76">
        <f t="shared" si="43"/>
        <v>0</v>
      </c>
      <c r="E250" s="76">
        <f t="shared" si="43"/>
        <v>0</v>
      </c>
      <c r="F250" s="77">
        <f t="shared" si="48"/>
        <v>0</v>
      </c>
      <c r="G250" s="77">
        <f t="shared" si="49"/>
        <v>0</v>
      </c>
      <c r="H250" s="77">
        <f t="shared" si="50"/>
        <v>0</v>
      </c>
      <c r="I250" s="77">
        <f t="shared" si="51"/>
        <v>0</v>
      </c>
      <c r="J250" s="77">
        <f t="shared" si="52"/>
        <v>0</v>
      </c>
      <c r="K250" s="77">
        <f t="shared" ca="1" si="44"/>
        <v>0.67671455054109453</v>
      </c>
      <c r="L250" s="77">
        <f t="shared" ca="1" si="53"/>
        <v>0.45794258291403556</v>
      </c>
      <c r="M250" s="77">
        <f t="shared" ca="1" si="45"/>
        <v>7247.9756658874931</v>
      </c>
      <c r="N250" s="77">
        <f t="shared" ca="1" si="46"/>
        <v>8500.4419975455949</v>
      </c>
      <c r="O250" s="77">
        <f t="shared" ca="1" si="47"/>
        <v>595.4113497295682</v>
      </c>
      <c r="P250" s="37">
        <f t="shared" ca="1" si="54"/>
        <v>-0.67671455054109453</v>
      </c>
    </row>
    <row r="251" spans="4:16" x14ac:dyDescent="0.2">
      <c r="D251" s="76">
        <f t="shared" si="43"/>
        <v>0</v>
      </c>
      <c r="E251" s="76">
        <f t="shared" si="43"/>
        <v>0</v>
      </c>
      <c r="F251" s="77">
        <f t="shared" si="48"/>
        <v>0</v>
      </c>
      <c r="G251" s="77">
        <f t="shared" si="49"/>
        <v>0</v>
      </c>
      <c r="H251" s="77">
        <f t="shared" si="50"/>
        <v>0</v>
      </c>
      <c r="I251" s="77">
        <f t="shared" si="51"/>
        <v>0</v>
      </c>
      <c r="J251" s="77">
        <f t="shared" si="52"/>
        <v>0</v>
      </c>
      <c r="K251" s="77">
        <f t="shared" ca="1" si="44"/>
        <v>0.67671455054109453</v>
      </c>
      <c r="L251" s="77">
        <f t="shared" ca="1" si="53"/>
        <v>0.45794258291403556</v>
      </c>
      <c r="M251" s="77">
        <f t="shared" ca="1" si="45"/>
        <v>7247.9756658874931</v>
      </c>
      <c r="N251" s="77">
        <f t="shared" ca="1" si="46"/>
        <v>8500.4419975455949</v>
      </c>
      <c r="O251" s="77">
        <f t="shared" ca="1" si="47"/>
        <v>595.4113497295682</v>
      </c>
      <c r="P251" s="37">
        <f t="shared" ca="1" si="54"/>
        <v>-0.67671455054109453</v>
      </c>
    </row>
    <row r="252" spans="4:16" x14ac:dyDescent="0.2">
      <c r="D252" s="76">
        <f t="shared" si="43"/>
        <v>0</v>
      </c>
      <c r="E252" s="76">
        <f t="shared" si="43"/>
        <v>0</v>
      </c>
      <c r="F252" s="77">
        <f t="shared" si="48"/>
        <v>0</v>
      </c>
      <c r="G252" s="77">
        <f t="shared" si="49"/>
        <v>0</v>
      </c>
      <c r="H252" s="77">
        <f t="shared" si="50"/>
        <v>0</v>
      </c>
      <c r="I252" s="77">
        <f t="shared" si="51"/>
        <v>0</v>
      </c>
      <c r="J252" s="77">
        <f t="shared" si="52"/>
        <v>0</v>
      </c>
      <c r="K252" s="77">
        <f t="shared" ca="1" si="44"/>
        <v>0.67671455054109453</v>
      </c>
      <c r="L252" s="77">
        <f t="shared" ca="1" si="53"/>
        <v>0.45794258291403556</v>
      </c>
      <c r="M252" s="77">
        <f t="shared" ca="1" si="45"/>
        <v>7247.9756658874931</v>
      </c>
      <c r="N252" s="77">
        <f t="shared" ca="1" si="46"/>
        <v>8500.4419975455949</v>
      </c>
      <c r="O252" s="77">
        <f t="shared" ca="1" si="47"/>
        <v>595.4113497295682</v>
      </c>
      <c r="P252" s="37">
        <f t="shared" ca="1" si="54"/>
        <v>-0.67671455054109453</v>
      </c>
    </row>
    <row r="253" spans="4:16" x14ac:dyDescent="0.2">
      <c r="D253" s="76">
        <f t="shared" si="43"/>
        <v>0</v>
      </c>
      <c r="E253" s="76">
        <f t="shared" si="43"/>
        <v>0</v>
      </c>
      <c r="F253" s="77">
        <f t="shared" si="48"/>
        <v>0</v>
      </c>
      <c r="G253" s="77">
        <f t="shared" si="49"/>
        <v>0</v>
      </c>
      <c r="H253" s="77">
        <f t="shared" si="50"/>
        <v>0</v>
      </c>
      <c r="I253" s="77">
        <f t="shared" si="51"/>
        <v>0</v>
      </c>
      <c r="J253" s="77">
        <f t="shared" si="52"/>
        <v>0</v>
      </c>
      <c r="K253" s="77">
        <f t="shared" ca="1" si="44"/>
        <v>0.67671455054109453</v>
      </c>
      <c r="L253" s="77">
        <f t="shared" ca="1" si="53"/>
        <v>0.45794258291403556</v>
      </c>
      <c r="M253" s="77">
        <f t="shared" ca="1" si="45"/>
        <v>7247.9756658874931</v>
      </c>
      <c r="N253" s="77">
        <f t="shared" ca="1" si="46"/>
        <v>8500.4419975455949</v>
      </c>
      <c r="O253" s="77">
        <f t="shared" ca="1" si="47"/>
        <v>595.4113497295682</v>
      </c>
      <c r="P253" s="37">
        <f t="shared" ca="1" si="54"/>
        <v>-0.67671455054109453</v>
      </c>
    </row>
    <row r="254" spans="4:16" x14ac:dyDescent="0.2">
      <c r="D254" s="76">
        <f t="shared" si="43"/>
        <v>0</v>
      </c>
      <c r="E254" s="76">
        <f t="shared" si="43"/>
        <v>0</v>
      </c>
      <c r="F254" s="77">
        <f t="shared" si="48"/>
        <v>0</v>
      </c>
      <c r="G254" s="77">
        <f t="shared" si="49"/>
        <v>0</v>
      </c>
      <c r="H254" s="77">
        <f t="shared" si="50"/>
        <v>0</v>
      </c>
      <c r="I254" s="77">
        <f t="shared" si="51"/>
        <v>0</v>
      </c>
      <c r="J254" s="77">
        <f t="shared" si="52"/>
        <v>0</v>
      </c>
      <c r="K254" s="77">
        <f t="shared" ca="1" si="44"/>
        <v>0.67671455054109453</v>
      </c>
      <c r="L254" s="77">
        <f t="shared" ca="1" si="53"/>
        <v>0.45794258291403556</v>
      </c>
      <c r="M254" s="77">
        <f t="shared" ca="1" si="45"/>
        <v>7247.9756658874931</v>
      </c>
      <c r="N254" s="77">
        <f t="shared" ca="1" si="46"/>
        <v>8500.4419975455949</v>
      </c>
      <c r="O254" s="77">
        <f t="shared" ca="1" si="47"/>
        <v>595.4113497295682</v>
      </c>
      <c r="P254" s="37">
        <f t="shared" ca="1" si="54"/>
        <v>-0.67671455054109453</v>
      </c>
    </row>
    <row r="255" spans="4:16" x14ac:dyDescent="0.2">
      <c r="D255" s="76">
        <f t="shared" si="43"/>
        <v>0</v>
      </c>
      <c r="E255" s="76">
        <f t="shared" si="43"/>
        <v>0</v>
      </c>
      <c r="F255" s="77">
        <f t="shared" si="48"/>
        <v>0</v>
      </c>
      <c r="G255" s="77">
        <f t="shared" si="49"/>
        <v>0</v>
      </c>
      <c r="H255" s="77">
        <f t="shared" si="50"/>
        <v>0</v>
      </c>
      <c r="I255" s="77">
        <f t="shared" si="51"/>
        <v>0</v>
      </c>
      <c r="J255" s="77">
        <f t="shared" si="52"/>
        <v>0</v>
      </c>
      <c r="K255" s="77">
        <f t="shared" ca="1" si="44"/>
        <v>0.67671455054109453</v>
      </c>
      <c r="L255" s="77">
        <f t="shared" ca="1" si="53"/>
        <v>0.45794258291403556</v>
      </c>
      <c r="M255" s="77">
        <f t="shared" ca="1" si="45"/>
        <v>7247.9756658874931</v>
      </c>
      <c r="N255" s="77">
        <f t="shared" ca="1" si="46"/>
        <v>8500.4419975455949</v>
      </c>
      <c r="O255" s="77">
        <f t="shared" ca="1" si="47"/>
        <v>595.4113497295682</v>
      </c>
      <c r="P255" s="37">
        <f t="shared" ca="1" si="54"/>
        <v>-0.67671455054109453</v>
      </c>
    </row>
    <row r="256" spans="4:16" x14ac:dyDescent="0.2">
      <c r="D256" s="76">
        <f t="shared" si="43"/>
        <v>0</v>
      </c>
      <c r="E256" s="76">
        <f t="shared" si="43"/>
        <v>0</v>
      </c>
      <c r="F256" s="77">
        <f t="shared" si="48"/>
        <v>0</v>
      </c>
      <c r="G256" s="77">
        <f t="shared" si="49"/>
        <v>0</v>
      </c>
      <c r="H256" s="77">
        <f t="shared" si="50"/>
        <v>0</v>
      </c>
      <c r="I256" s="77">
        <f t="shared" si="51"/>
        <v>0</v>
      </c>
      <c r="J256" s="77">
        <f t="shared" si="52"/>
        <v>0</v>
      </c>
      <c r="K256" s="77">
        <f t="shared" ca="1" si="44"/>
        <v>0.67671455054109453</v>
      </c>
      <c r="L256" s="77">
        <f t="shared" ca="1" si="53"/>
        <v>0.45794258291403556</v>
      </c>
      <c r="M256" s="77">
        <f t="shared" ca="1" si="45"/>
        <v>7247.9756658874931</v>
      </c>
      <c r="N256" s="77">
        <f t="shared" ca="1" si="46"/>
        <v>8500.4419975455949</v>
      </c>
      <c r="O256" s="77">
        <f t="shared" ca="1" si="47"/>
        <v>595.4113497295682</v>
      </c>
      <c r="P256" s="37">
        <f t="shared" ca="1" si="54"/>
        <v>-0.67671455054109453</v>
      </c>
    </row>
    <row r="257" spans="4:16" x14ac:dyDescent="0.2">
      <c r="D257" s="76">
        <f t="shared" si="43"/>
        <v>0</v>
      </c>
      <c r="E257" s="76">
        <f t="shared" si="43"/>
        <v>0</v>
      </c>
      <c r="F257" s="77">
        <f t="shared" si="48"/>
        <v>0</v>
      </c>
      <c r="G257" s="77">
        <f t="shared" si="49"/>
        <v>0</v>
      </c>
      <c r="H257" s="77">
        <f t="shared" si="50"/>
        <v>0</v>
      </c>
      <c r="I257" s="77">
        <f t="shared" si="51"/>
        <v>0</v>
      </c>
      <c r="J257" s="77">
        <f t="shared" si="52"/>
        <v>0</v>
      </c>
      <c r="K257" s="77">
        <f t="shared" ca="1" si="44"/>
        <v>0.67671455054109453</v>
      </c>
      <c r="L257" s="77">
        <f t="shared" ca="1" si="53"/>
        <v>0.45794258291403556</v>
      </c>
      <c r="M257" s="77">
        <f t="shared" ca="1" si="45"/>
        <v>7247.9756658874931</v>
      </c>
      <c r="N257" s="77">
        <f t="shared" ca="1" si="46"/>
        <v>8500.4419975455949</v>
      </c>
      <c r="O257" s="77">
        <f t="shared" ca="1" si="47"/>
        <v>595.4113497295682</v>
      </c>
      <c r="P257" s="37">
        <f t="shared" ca="1" si="54"/>
        <v>-0.67671455054109453</v>
      </c>
    </row>
    <row r="258" spans="4:16" x14ac:dyDescent="0.2">
      <c r="D258" s="76">
        <f t="shared" si="43"/>
        <v>0</v>
      </c>
      <c r="E258" s="76">
        <f t="shared" si="43"/>
        <v>0</v>
      </c>
      <c r="F258" s="77">
        <f t="shared" si="48"/>
        <v>0</v>
      </c>
      <c r="G258" s="77">
        <f t="shared" si="49"/>
        <v>0</v>
      </c>
      <c r="H258" s="77">
        <f t="shared" si="50"/>
        <v>0</v>
      </c>
      <c r="I258" s="77">
        <f t="shared" si="51"/>
        <v>0</v>
      </c>
      <c r="J258" s="77">
        <f t="shared" si="52"/>
        <v>0</v>
      </c>
      <c r="K258" s="77">
        <f t="shared" ca="1" si="44"/>
        <v>0.67671455054109453</v>
      </c>
      <c r="L258" s="77">
        <f t="shared" ca="1" si="53"/>
        <v>0.45794258291403556</v>
      </c>
      <c r="M258" s="77">
        <f t="shared" ca="1" si="45"/>
        <v>7247.9756658874931</v>
      </c>
      <c r="N258" s="77">
        <f t="shared" ca="1" si="46"/>
        <v>8500.4419975455949</v>
      </c>
      <c r="O258" s="77">
        <f t="shared" ca="1" si="47"/>
        <v>595.4113497295682</v>
      </c>
      <c r="P258" s="37">
        <f t="shared" ca="1" si="54"/>
        <v>-0.67671455054109453</v>
      </c>
    </row>
    <row r="259" spans="4:16" x14ac:dyDescent="0.2">
      <c r="D259" s="76">
        <f t="shared" si="43"/>
        <v>0</v>
      </c>
      <c r="E259" s="76">
        <f t="shared" si="43"/>
        <v>0</v>
      </c>
      <c r="F259" s="77">
        <f t="shared" si="48"/>
        <v>0</v>
      </c>
      <c r="G259" s="77">
        <f t="shared" si="49"/>
        <v>0</v>
      </c>
      <c r="H259" s="77">
        <f t="shared" si="50"/>
        <v>0</v>
      </c>
      <c r="I259" s="77">
        <f t="shared" si="51"/>
        <v>0</v>
      </c>
      <c r="J259" s="77">
        <f t="shared" si="52"/>
        <v>0</v>
      </c>
      <c r="K259" s="77">
        <f t="shared" ca="1" si="44"/>
        <v>0.67671455054109453</v>
      </c>
      <c r="L259" s="77">
        <f t="shared" ca="1" si="53"/>
        <v>0.45794258291403556</v>
      </c>
      <c r="M259" s="77">
        <f t="shared" ca="1" si="45"/>
        <v>7247.9756658874931</v>
      </c>
      <c r="N259" s="77">
        <f t="shared" ca="1" si="46"/>
        <v>8500.4419975455949</v>
      </c>
      <c r="O259" s="77">
        <f t="shared" ca="1" si="47"/>
        <v>595.4113497295682</v>
      </c>
      <c r="P259" s="37">
        <f t="shared" ca="1" si="54"/>
        <v>-0.67671455054109453</v>
      </c>
    </row>
    <row r="260" spans="4:16" x14ac:dyDescent="0.2">
      <c r="D260" s="76">
        <f t="shared" si="43"/>
        <v>0</v>
      </c>
      <c r="E260" s="76">
        <f t="shared" si="43"/>
        <v>0</v>
      </c>
      <c r="F260" s="77">
        <f t="shared" si="48"/>
        <v>0</v>
      </c>
      <c r="G260" s="77">
        <f t="shared" si="49"/>
        <v>0</v>
      </c>
      <c r="H260" s="77">
        <f t="shared" si="50"/>
        <v>0</v>
      </c>
      <c r="I260" s="77">
        <f t="shared" si="51"/>
        <v>0</v>
      </c>
      <c r="J260" s="77">
        <f t="shared" si="52"/>
        <v>0</v>
      </c>
      <c r="K260" s="77">
        <f t="shared" ca="1" si="44"/>
        <v>0.67671455054109453</v>
      </c>
      <c r="L260" s="77">
        <f t="shared" ca="1" si="53"/>
        <v>0.45794258291403556</v>
      </c>
      <c r="M260" s="77">
        <f t="shared" ca="1" si="45"/>
        <v>7247.9756658874931</v>
      </c>
      <c r="N260" s="77">
        <f t="shared" ca="1" si="46"/>
        <v>8500.4419975455949</v>
      </c>
      <c r="O260" s="77">
        <f t="shared" ca="1" si="47"/>
        <v>595.4113497295682</v>
      </c>
      <c r="P260" s="37">
        <f t="shared" ca="1" si="54"/>
        <v>-0.67671455054109453</v>
      </c>
    </row>
    <row r="261" spans="4:16" x14ac:dyDescent="0.2">
      <c r="D261" s="76">
        <f t="shared" si="43"/>
        <v>0</v>
      </c>
      <c r="E261" s="76">
        <f t="shared" si="43"/>
        <v>0</v>
      </c>
      <c r="F261" s="77">
        <f t="shared" si="48"/>
        <v>0</v>
      </c>
      <c r="G261" s="77">
        <f t="shared" si="49"/>
        <v>0</v>
      </c>
      <c r="H261" s="77">
        <f t="shared" si="50"/>
        <v>0</v>
      </c>
      <c r="I261" s="77">
        <f t="shared" si="51"/>
        <v>0</v>
      </c>
      <c r="J261" s="77">
        <f t="shared" si="52"/>
        <v>0</v>
      </c>
      <c r="K261" s="77">
        <f t="shared" ca="1" si="44"/>
        <v>0.67671455054109453</v>
      </c>
      <c r="L261" s="77">
        <f t="shared" ca="1" si="53"/>
        <v>0.45794258291403556</v>
      </c>
      <c r="M261" s="77">
        <f t="shared" ca="1" si="45"/>
        <v>7247.9756658874931</v>
      </c>
      <c r="N261" s="77">
        <f t="shared" ca="1" si="46"/>
        <v>8500.4419975455949</v>
      </c>
      <c r="O261" s="77">
        <f t="shared" ca="1" si="47"/>
        <v>595.4113497295682</v>
      </c>
      <c r="P261" s="37">
        <f t="shared" ca="1" si="54"/>
        <v>-0.67671455054109453</v>
      </c>
    </row>
    <row r="262" spans="4:16" x14ac:dyDescent="0.2">
      <c r="D262" s="76">
        <f t="shared" si="43"/>
        <v>0</v>
      </c>
      <c r="E262" s="76">
        <f t="shared" si="43"/>
        <v>0</v>
      </c>
      <c r="F262" s="77">
        <f t="shared" si="48"/>
        <v>0</v>
      </c>
      <c r="G262" s="77">
        <f t="shared" si="49"/>
        <v>0</v>
      </c>
      <c r="H262" s="77">
        <f t="shared" si="50"/>
        <v>0</v>
      </c>
      <c r="I262" s="77">
        <f t="shared" si="51"/>
        <v>0</v>
      </c>
      <c r="J262" s="77">
        <f t="shared" si="52"/>
        <v>0</v>
      </c>
      <c r="K262" s="77">
        <f t="shared" ca="1" si="44"/>
        <v>0.67671455054109453</v>
      </c>
      <c r="L262" s="77">
        <f t="shared" ca="1" si="53"/>
        <v>0.45794258291403556</v>
      </c>
      <c r="M262" s="77">
        <f t="shared" ca="1" si="45"/>
        <v>7247.9756658874931</v>
      </c>
      <c r="N262" s="77">
        <f t="shared" ca="1" si="46"/>
        <v>8500.4419975455949</v>
      </c>
      <c r="O262" s="77">
        <f t="shared" ca="1" si="47"/>
        <v>595.4113497295682</v>
      </c>
      <c r="P262" s="37">
        <f t="shared" ca="1" si="54"/>
        <v>-0.67671455054109453</v>
      </c>
    </row>
    <row r="263" spans="4:16" x14ac:dyDescent="0.2">
      <c r="D263" s="76">
        <f t="shared" si="43"/>
        <v>0</v>
      </c>
      <c r="E263" s="76">
        <f t="shared" si="43"/>
        <v>0</v>
      </c>
      <c r="F263" s="77">
        <f t="shared" si="48"/>
        <v>0</v>
      </c>
      <c r="G263" s="77">
        <f t="shared" si="49"/>
        <v>0</v>
      </c>
      <c r="H263" s="77">
        <f t="shared" si="50"/>
        <v>0</v>
      </c>
      <c r="I263" s="77">
        <f t="shared" si="51"/>
        <v>0</v>
      </c>
      <c r="J263" s="77">
        <f t="shared" si="52"/>
        <v>0</v>
      </c>
      <c r="K263" s="77">
        <f t="shared" ca="1" si="44"/>
        <v>0.67671455054109453</v>
      </c>
      <c r="L263" s="77">
        <f t="shared" ca="1" si="53"/>
        <v>0.45794258291403556</v>
      </c>
      <c r="M263" s="77">
        <f t="shared" ca="1" si="45"/>
        <v>7247.9756658874931</v>
      </c>
      <c r="N263" s="77">
        <f t="shared" ca="1" si="46"/>
        <v>8500.4419975455949</v>
      </c>
      <c r="O263" s="77">
        <f t="shared" ca="1" si="47"/>
        <v>595.4113497295682</v>
      </c>
      <c r="P263" s="37">
        <f t="shared" ca="1" si="54"/>
        <v>-0.67671455054109453</v>
      </c>
    </row>
    <row r="264" spans="4:16" x14ac:dyDescent="0.2">
      <c r="D264" s="76">
        <f t="shared" si="43"/>
        <v>0</v>
      </c>
      <c r="E264" s="76">
        <f t="shared" si="43"/>
        <v>0</v>
      </c>
      <c r="F264" s="77">
        <f t="shared" si="48"/>
        <v>0</v>
      </c>
      <c r="G264" s="77">
        <f t="shared" si="49"/>
        <v>0</v>
      </c>
      <c r="H264" s="77">
        <f t="shared" si="50"/>
        <v>0</v>
      </c>
      <c r="I264" s="77">
        <f t="shared" si="51"/>
        <v>0</v>
      </c>
      <c r="J264" s="77">
        <f t="shared" si="52"/>
        <v>0</v>
      </c>
      <c r="K264" s="77">
        <f t="shared" ca="1" si="44"/>
        <v>0.67671455054109453</v>
      </c>
      <c r="L264" s="77">
        <f t="shared" ca="1" si="53"/>
        <v>0.45794258291403556</v>
      </c>
      <c r="M264" s="77">
        <f t="shared" ca="1" si="45"/>
        <v>7247.9756658874931</v>
      </c>
      <c r="N264" s="77">
        <f t="shared" ca="1" si="46"/>
        <v>8500.4419975455949</v>
      </c>
      <c r="O264" s="77">
        <f t="shared" ca="1" si="47"/>
        <v>595.4113497295682</v>
      </c>
      <c r="P264" s="37">
        <f t="shared" ca="1" si="54"/>
        <v>-0.67671455054109453</v>
      </c>
    </row>
    <row r="265" spans="4:16" x14ac:dyDescent="0.2">
      <c r="D265" s="76">
        <f t="shared" si="43"/>
        <v>0</v>
      </c>
      <c r="E265" s="76">
        <f t="shared" si="43"/>
        <v>0</v>
      </c>
      <c r="F265" s="77">
        <f t="shared" si="48"/>
        <v>0</v>
      </c>
      <c r="G265" s="77">
        <f t="shared" si="49"/>
        <v>0</v>
      </c>
      <c r="H265" s="77">
        <f t="shared" si="50"/>
        <v>0</v>
      </c>
      <c r="I265" s="77">
        <f t="shared" si="51"/>
        <v>0</v>
      </c>
      <c r="J265" s="77">
        <f t="shared" si="52"/>
        <v>0</v>
      </c>
      <c r="K265" s="77">
        <f t="shared" ca="1" si="44"/>
        <v>0.67671455054109453</v>
      </c>
      <c r="L265" s="77">
        <f t="shared" ca="1" si="53"/>
        <v>0.45794258291403556</v>
      </c>
      <c r="M265" s="77">
        <f t="shared" ca="1" si="45"/>
        <v>7247.9756658874931</v>
      </c>
      <c r="N265" s="77">
        <f t="shared" ca="1" si="46"/>
        <v>8500.4419975455949</v>
      </c>
      <c r="O265" s="77">
        <f t="shared" ca="1" si="47"/>
        <v>595.4113497295682</v>
      </c>
      <c r="P265" s="37">
        <f t="shared" ca="1" si="54"/>
        <v>-0.67671455054109453</v>
      </c>
    </row>
    <row r="266" spans="4:16" x14ac:dyDescent="0.2">
      <c r="D266" s="76">
        <f t="shared" si="43"/>
        <v>0</v>
      </c>
      <c r="E266" s="76">
        <f t="shared" si="43"/>
        <v>0</v>
      </c>
      <c r="F266" s="77">
        <f t="shared" si="48"/>
        <v>0</v>
      </c>
      <c r="G266" s="77">
        <f t="shared" si="49"/>
        <v>0</v>
      </c>
      <c r="H266" s="77">
        <f t="shared" si="50"/>
        <v>0</v>
      </c>
      <c r="I266" s="77">
        <f t="shared" si="51"/>
        <v>0</v>
      </c>
      <c r="J266" s="77">
        <f t="shared" si="52"/>
        <v>0</v>
      </c>
      <c r="K266" s="77">
        <f t="shared" ca="1" si="44"/>
        <v>0.67671455054109453</v>
      </c>
      <c r="L266" s="77">
        <f t="shared" ca="1" si="53"/>
        <v>0.45794258291403556</v>
      </c>
      <c r="M266" s="77">
        <f t="shared" ca="1" si="45"/>
        <v>7247.9756658874931</v>
      </c>
      <c r="N266" s="77">
        <f t="shared" ca="1" si="46"/>
        <v>8500.4419975455949</v>
      </c>
      <c r="O266" s="77">
        <f t="shared" ca="1" si="47"/>
        <v>595.4113497295682</v>
      </c>
      <c r="P266" s="37">
        <f t="shared" ca="1" si="54"/>
        <v>-0.67671455054109453</v>
      </c>
    </row>
    <row r="267" spans="4:16" x14ac:dyDescent="0.2">
      <c r="D267" s="76">
        <f t="shared" si="43"/>
        <v>0</v>
      </c>
      <c r="E267" s="76">
        <f t="shared" si="43"/>
        <v>0</v>
      </c>
      <c r="F267" s="77">
        <f t="shared" si="48"/>
        <v>0</v>
      </c>
      <c r="G267" s="77">
        <f t="shared" si="49"/>
        <v>0</v>
      </c>
      <c r="H267" s="77">
        <f t="shared" si="50"/>
        <v>0</v>
      </c>
      <c r="I267" s="77">
        <f t="shared" si="51"/>
        <v>0</v>
      </c>
      <c r="J267" s="77">
        <f t="shared" si="52"/>
        <v>0</v>
      </c>
      <c r="K267" s="77">
        <f t="shared" ca="1" si="44"/>
        <v>0.67671455054109453</v>
      </c>
      <c r="L267" s="77">
        <f t="shared" ca="1" si="53"/>
        <v>0.45794258291403556</v>
      </c>
      <c r="M267" s="77">
        <f t="shared" ca="1" si="45"/>
        <v>7247.9756658874931</v>
      </c>
      <c r="N267" s="77">
        <f t="shared" ca="1" si="46"/>
        <v>8500.4419975455949</v>
      </c>
      <c r="O267" s="77">
        <f t="shared" ca="1" si="47"/>
        <v>595.4113497295682</v>
      </c>
      <c r="P267" s="37">
        <f t="shared" ca="1" si="54"/>
        <v>-0.67671455054109453</v>
      </c>
    </row>
    <row r="268" spans="4:16" x14ac:dyDescent="0.2">
      <c r="D268" s="76">
        <f t="shared" si="43"/>
        <v>0</v>
      </c>
      <c r="E268" s="76">
        <f t="shared" si="43"/>
        <v>0</v>
      </c>
      <c r="F268" s="77">
        <f t="shared" si="48"/>
        <v>0</v>
      </c>
      <c r="G268" s="77">
        <f t="shared" si="49"/>
        <v>0</v>
      </c>
      <c r="H268" s="77">
        <f t="shared" si="50"/>
        <v>0</v>
      </c>
      <c r="I268" s="77">
        <f t="shared" si="51"/>
        <v>0</v>
      </c>
      <c r="J268" s="77">
        <f t="shared" si="52"/>
        <v>0</v>
      </c>
      <c r="K268" s="77">
        <f t="shared" ca="1" si="44"/>
        <v>0.67671455054109453</v>
      </c>
      <c r="L268" s="77">
        <f t="shared" ca="1" si="53"/>
        <v>0.45794258291403556</v>
      </c>
      <c r="M268" s="77">
        <f t="shared" ca="1" si="45"/>
        <v>7247.9756658874931</v>
      </c>
      <c r="N268" s="77">
        <f t="shared" ca="1" si="46"/>
        <v>8500.4419975455949</v>
      </c>
      <c r="O268" s="77">
        <f t="shared" ca="1" si="47"/>
        <v>595.4113497295682</v>
      </c>
      <c r="P268" s="37">
        <f t="shared" ca="1" si="54"/>
        <v>-0.67671455054109453</v>
      </c>
    </row>
    <row r="269" spans="4:16" x14ac:dyDescent="0.2">
      <c r="D269" s="76">
        <f t="shared" si="43"/>
        <v>0</v>
      </c>
      <c r="E269" s="76">
        <f t="shared" si="43"/>
        <v>0</v>
      </c>
      <c r="F269" s="77">
        <f t="shared" si="48"/>
        <v>0</v>
      </c>
      <c r="G269" s="77">
        <f t="shared" si="49"/>
        <v>0</v>
      </c>
      <c r="H269" s="77">
        <f t="shared" si="50"/>
        <v>0</v>
      </c>
      <c r="I269" s="77">
        <f t="shared" si="51"/>
        <v>0</v>
      </c>
      <c r="J269" s="77">
        <f t="shared" si="52"/>
        <v>0</v>
      </c>
      <c r="K269" s="77">
        <f t="shared" ca="1" si="44"/>
        <v>0.67671455054109453</v>
      </c>
      <c r="L269" s="77">
        <f t="shared" ca="1" si="53"/>
        <v>0.45794258291403556</v>
      </c>
      <c r="M269" s="77">
        <f t="shared" ca="1" si="45"/>
        <v>7247.9756658874931</v>
      </c>
      <c r="N269" s="77">
        <f t="shared" ca="1" si="46"/>
        <v>8500.4419975455949</v>
      </c>
      <c r="O269" s="77">
        <f t="shared" ca="1" si="47"/>
        <v>595.4113497295682</v>
      </c>
      <c r="P269" s="37">
        <f t="shared" ca="1" si="54"/>
        <v>-0.67671455054109453</v>
      </c>
    </row>
    <row r="270" spans="4:16" x14ac:dyDescent="0.2">
      <c r="D270" s="76">
        <f t="shared" si="43"/>
        <v>0</v>
      </c>
      <c r="E270" s="76">
        <f t="shared" si="43"/>
        <v>0</v>
      </c>
      <c r="F270" s="77">
        <f t="shared" si="48"/>
        <v>0</v>
      </c>
      <c r="G270" s="77">
        <f t="shared" si="49"/>
        <v>0</v>
      </c>
      <c r="H270" s="77">
        <f t="shared" si="50"/>
        <v>0</v>
      </c>
      <c r="I270" s="77">
        <f t="shared" si="51"/>
        <v>0</v>
      </c>
      <c r="J270" s="77">
        <f t="shared" si="52"/>
        <v>0</v>
      </c>
      <c r="K270" s="77">
        <f t="shared" ca="1" si="44"/>
        <v>0.67671455054109453</v>
      </c>
      <c r="L270" s="77">
        <f t="shared" ca="1" si="53"/>
        <v>0.45794258291403556</v>
      </c>
      <c r="M270" s="77">
        <f t="shared" ca="1" si="45"/>
        <v>7247.9756658874931</v>
      </c>
      <c r="N270" s="77">
        <f t="shared" ca="1" si="46"/>
        <v>8500.4419975455949</v>
      </c>
      <c r="O270" s="77">
        <f t="shared" ca="1" si="47"/>
        <v>595.4113497295682</v>
      </c>
      <c r="P270" s="37">
        <f t="shared" ca="1" si="54"/>
        <v>-0.67671455054109453</v>
      </c>
    </row>
    <row r="271" spans="4:16" x14ac:dyDescent="0.2">
      <c r="D271" s="76">
        <f t="shared" si="43"/>
        <v>0</v>
      </c>
      <c r="E271" s="76">
        <f t="shared" si="43"/>
        <v>0</v>
      </c>
      <c r="F271" s="77">
        <f t="shared" si="48"/>
        <v>0</v>
      </c>
      <c r="G271" s="77">
        <f t="shared" si="49"/>
        <v>0</v>
      </c>
      <c r="H271" s="77">
        <f t="shared" si="50"/>
        <v>0</v>
      </c>
      <c r="I271" s="77">
        <f t="shared" si="51"/>
        <v>0</v>
      </c>
      <c r="J271" s="77">
        <f t="shared" si="52"/>
        <v>0</v>
      </c>
      <c r="K271" s="77">
        <f t="shared" ca="1" si="44"/>
        <v>0.67671455054109453</v>
      </c>
      <c r="L271" s="77">
        <f t="shared" ca="1" si="53"/>
        <v>0.45794258291403556</v>
      </c>
      <c r="M271" s="77">
        <f t="shared" ca="1" si="45"/>
        <v>7247.9756658874931</v>
      </c>
      <c r="N271" s="77">
        <f t="shared" ca="1" si="46"/>
        <v>8500.4419975455949</v>
      </c>
      <c r="O271" s="77">
        <f t="shared" ca="1" si="47"/>
        <v>595.4113497295682</v>
      </c>
      <c r="P271" s="37">
        <f t="shared" ca="1" si="54"/>
        <v>-0.67671455054109453</v>
      </c>
    </row>
    <row r="272" spans="4:16" x14ac:dyDescent="0.2">
      <c r="D272" s="76">
        <f t="shared" si="43"/>
        <v>0</v>
      </c>
      <c r="E272" s="76">
        <f t="shared" si="43"/>
        <v>0</v>
      </c>
      <c r="F272" s="77">
        <f t="shared" si="48"/>
        <v>0</v>
      </c>
      <c r="G272" s="77">
        <f t="shared" si="49"/>
        <v>0</v>
      </c>
      <c r="H272" s="77">
        <f t="shared" si="50"/>
        <v>0</v>
      </c>
      <c r="I272" s="77">
        <f t="shared" si="51"/>
        <v>0</v>
      </c>
      <c r="J272" s="77">
        <f t="shared" si="52"/>
        <v>0</v>
      </c>
      <c r="K272" s="77">
        <f t="shared" ca="1" si="44"/>
        <v>0.67671455054109453</v>
      </c>
      <c r="L272" s="77">
        <f t="shared" ca="1" si="53"/>
        <v>0.45794258291403556</v>
      </c>
      <c r="M272" s="77">
        <f t="shared" ca="1" si="45"/>
        <v>7247.9756658874931</v>
      </c>
      <c r="N272" s="77">
        <f t="shared" ca="1" si="46"/>
        <v>8500.4419975455949</v>
      </c>
      <c r="O272" s="77">
        <f t="shared" ca="1" si="47"/>
        <v>595.4113497295682</v>
      </c>
      <c r="P272" s="37">
        <f t="shared" ca="1" si="54"/>
        <v>-0.67671455054109453</v>
      </c>
    </row>
    <row r="273" spans="4:16" x14ac:dyDescent="0.2">
      <c r="D273" s="76">
        <f t="shared" si="43"/>
        <v>0</v>
      </c>
      <c r="E273" s="76">
        <f t="shared" si="43"/>
        <v>0</v>
      </c>
      <c r="F273" s="77">
        <f t="shared" si="48"/>
        <v>0</v>
      </c>
      <c r="G273" s="77">
        <f t="shared" si="49"/>
        <v>0</v>
      </c>
      <c r="H273" s="77">
        <f t="shared" si="50"/>
        <v>0</v>
      </c>
      <c r="I273" s="77">
        <f t="shared" si="51"/>
        <v>0</v>
      </c>
      <c r="J273" s="77">
        <f t="shared" si="52"/>
        <v>0</v>
      </c>
      <c r="K273" s="77">
        <f t="shared" ca="1" si="44"/>
        <v>0.67671455054109453</v>
      </c>
      <c r="L273" s="77">
        <f t="shared" ca="1" si="53"/>
        <v>0.45794258291403556</v>
      </c>
      <c r="M273" s="77">
        <f t="shared" ca="1" si="45"/>
        <v>7247.9756658874931</v>
      </c>
      <c r="N273" s="77">
        <f t="shared" ca="1" si="46"/>
        <v>8500.4419975455949</v>
      </c>
      <c r="O273" s="77">
        <f t="shared" ca="1" si="47"/>
        <v>595.4113497295682</v>
      </c>
      <c r="P273" s="37">
        <f t="shared" ca="1" si="54"/>
        <v>-0.67671455054109453</v>
      </c>
    </row>
    <row r="274" spans="4:16" x14ac:dyDescent="0.2">
      <c r="D274" s="76">
        <f t="shared" si="43"/>
        <v>0</v>
      </c>
      <c r="E274" s="76">
        <f t="shared" si="43"/>
        <v>0</v>
      </c>
      <c r="F274" s="77">
        <f t="shared" si="48"/>
        <v>0</v>
      </c>
      <c r="G274" s="77">
        <f t="shared" si="49"/>
        <v>0</v>
      </c>
      <c r="H274" s="77">
        <f t="shared" si="50"/>
        <v>0</v>
      </c>
      <c r="I274" s="77">
        <f t="shared" si="51"/>
        <v>0</v>
      </c>
      <c r="J274" s="77">
        <f t="shared" si="52"/>
        <v>0</v>
      </c>
      <c r="K274" s="77">
        <f t="shared" ca="1" si="44"/>
        <v>0.67671455054109453</v>
      </c>
      <c r="L274" s="77">
        <f t="shared" ca="1" si="53"/>
        <v>0.45794258291403556</v>
      </c>
      <c r="M274" s="77">
        <f t="shared" ca="1" si="45"/>
        <v>7247.9756658874931</v>
      </c>
      <c r="N274" s="77">
        <f t="shared" ca="1" si="46"/>
        <v>8500.4419975455949</v>
      </c>
      <c r="O274" s="77">
        <f t="shared" ca="1" si="47"/>
        <v>595.4113497295682</v>
      </c>
      <c r="P274" s="37">
        <f t="shared" ca="1" si="54"/>
        <v>-0.67671455054109453</v>
      </c>
    </row>
    <row r="275" spans="4:16" x14ac:dyDescent="0.2">
      <c r="D275" s="76">
        <f t="shared" si="43"/>
        <v>0</v>
      </c>
      <c r="E275" s="76">
        <f t="shared" si="43"/>
        <v>0</v>
      </c>
      <c r="F275" s="77">
        <f t="shared" si="48"/>
        <v>0</v>
      </c>
      <c r="G275" s="77">
        <f t="shared" si="49"/>
        <v>0</v>
      </c>
      <c r="H275" s="77">
        <f t="shared" si="50"/>
        <v>0</v>
      </c>
      <c r="I275" s="77">
        <f t="shared" si="51"/>
        <v>0</v>
      </c>
      <c r="J275" s="77">
        <f t="shared" si="52"/>
        <v>0</v>
      </c>
      <c r="K275" s="77">
        <f t="shared" ca="1" si="44"/>
        <v>0.67671455054109453</v>
      </c>
      <c r="L275" s="77">
        <f t="shared" ca="1" si="53"/>
        <v>0.45794258291403556</v>
      </c>
      <c r="M275" s="77">
        <f t="shared" ca="1" si="45"/>
        <v>7247.9756658874931</v>
      </c>
      <c r="N275" s="77">
        <f t="shared" ca="1" si="46"/>
        <v>8500.4419975455949</v>
      </c>
      <c r="O275" s="77">
        <f t="shared" ca="1" si="47"/>
        <v>595.4113497295682</v>
      </c>
      <c r="P275" s="37">
        <f t="shared" ca="1" si="54"/>
        <v>-0.67671455054109453</v>
      </c>
    </row>
    <row r="276" spans="4:16" x14ac:dyDescent="0.2">
      <c r="D276" s="76">
        <f t="shared" si="43"/>
        <v>0</v>
      </c>
      <c r="E276" s="76">
        <f t="shared" si="43"/>
        <v>0</v>
      </c>
      <c r="F276" s="77">
        <f t="shared" si="48"/>
        <v>0</v>
      </c>
      <c r="G276" s="77">
        <f t="shared" si="49"/>
        <v>0</v>
      </c>
      <c r="H276" s="77">
        <f t="shared" si="50"/>
        <v>0</v>
      </c>
      <c r="I276" s="77">
        <f t="shared" si="51"/>
        <v>0</v>
      </c>
      <c r="J276" s="77">
        <f t="shared" si="52"/>
        <v>0</v>
      </c>
      <c r="K276" s="77">
        <f t="shared" ca="1" si="44"/>
        <v>0.67671455054109453</v>
      </c>
      <c r="L276" s="77">
        <f t="shared" ca="1" si="53"/>
        <v>0.45794258291403556</v>
      </c>
      <c r="M276" s="77">
        <f t="shared" ca="1" si="45"/>
        <v>7247.9756658874931</v>
      </c>
      <c r="N276" s="77">
        <f t="shared" ca="1" si="46"/>
        <v>8500.4419975455949</v>
      </c>
      <c r="O276" s="77">
        <f t="shared" ca="1" si="47"/>
        <v>595.4113497295682</v>
      </c>
      <c r="P276" s="37">
        <f t="shared" ca="1" si="54"/>
        <v>-0.67671455054109453</v>
      </c>
    </row>
    <row r="277" spans="4:16" x14ac:dyDescent="0.2">
      <c r="D277" s="76">
        <f t="shared" ref="D277:E297" si="55">A277/A$18</f>
        <v>0</v>
      </c>
      <c r="E277" s="76">
        <f t="shared" si="55"/>
        <v>0</v>
      </c>
      <c r="F277" s="77">
        <f t="shared" si="48"/>
        <v>0</v>
      </c>
      <c r="G277" s="77">
        <f t="shared" si="49"/>
        <v>0</v>
      </c>
      <c r="H277" s="77">
        <f t="shared" si="50"/>
        <v>0</v>
      </c>
      <c r="I277" s="77">
        <f t="shared" si="51"/>
        <v>0</v>
      </c>
      <c r="J277" s="77">
        <f t="shared" si="52"/>
        <v>0</v>
      </c>
      <c r="K277" s="77">
        <f t="shared" ref="K277:K297" ca="1" si="56">+E$4+E$5*D277+E$6*D277^2</f>
        <v>0.67671455054109453</v>
      </c>
      <c r="L277" s="77">
        <f t="shared" ca="1" si="53"/>
        <v>0.45794258291403556</v>
      </c>
      <c r="M277" s="77">
        <f t="shared" ref="M277:M297" ca="1" si="57">(M$1-M$2*D277+M$3*F277)^2</f>
        <v>7247.9756658874931</v>
      </c>
      <c r="N277" s="77">
        <f t="shared" ref="N277:N297" ca="1" si="58">(-M$2+M$4*D277-M$5*F277)^2</f>
        <v>8500.4419975455949</v>
      </c>
      <c r="O277" s="77">
        <f t="shared" ref="O277:O297" ca="1" si="59">+(M$3-D277*M$5+F277*M$6)^2</f>
        <v>595.4113497295682</v>
      </c>
      <c r="P277" s="37">
        <f t="shared" ca="1" si="54"/>
        <v>-0.67671455054109453</v>
      </c>
    </row>
    <row r="278" spans="4:16" x14ac:dyDescent="0.2">
      <c r="D278" s="76">
        <f t="shared" si="55"/>
        <v>0</v>
      </c>
      <c r="E278" s="76">
        <f t="shared" si="55"/>
        <v>0</v>
      </c>
      <c r="F278" s="77">
        <f t="shared" ref="F278:F297" si="60">D278*D278</f>
        <v>0</v>
      </c>
      <c r="G278" s="77">
        <f t="shared" ref="G278:G297" si="61">D278*F278</f>
        <v>0</v>
      </c>
      <c r="H278" s="77">
        <f t="shared" ref="H278:H297" si="62">F278*F278</f>
        <v>0</v>
      </c>
      <c r="I278" s="77">
        <f t="shared" ref="I278:I297" si="63">E278*D278</f>
        <v>0</v>
      </c>
      <c r="J278" s="77">
        <f t="shared" ref="J278:J297" si="64">I278*D278</f>
        <v>0</v>
      </c>
      <c r="K278" s="77">
        <f t="shared" ca="1" si="56"/>
        <v>0.67671455054109453</v>
      </c>
      <c r="L278" s="77">
        <f t="shared" ref="L278:L297" ca="1" si="65">+(K278-E278)^2</f>
        <v>0.45794258291403556</v>
      </c>
      <c r="M278" s="77">
        <f t="shared" ca="1" si="57"/>
        <v>7247.9756658874931</v>
      </c>
      <c r="N278" s="77">
        <f t="shared" ca="1" si="58"/>
        <v>8500.4419975455949</v>
      </c>
      <c r="O278" s="77">
        <f t="shared" ca="1" si="59"/>
        <v>595.4113497295682</v>
      </c>
      <c r="P278" s="37">
        <f t="shared" ref="P278:P297" ca="1" si="66">+E278-K278</f>
        <v>-0.67671455054109453</v>
      </c>
    </row>
    <row r="279" spans="4:16" x14ac:dyDescent="0.2">
      <c r="D279" s="76">
        <f t="shared" si="55"/>
        <v>0</v>
      </c>
      <c r="E279" s="76">
        <f t="shared" si="55"/>
        <v>0</v>
      </c>
      <c r="F279" s="77">
        <f t="shared" si="60"/>
        <v>0</v>
      </c>
      <c r="G279" s="77">
        <f t="shared" si="61"/>
        <v>0</v>
      </c>
      <c r="H279" s="77">
        <f t="shared" si="62"/>
        <v>0</v>
      </c>
      <c r="I279" s="77">
        <f t="shared" si="63"/>
        <v>0</v>
      </c>
      <c r="J279" s="77">
        <f t="shared" si="64"/>
        <v>0</v>
      </c>
      <c r="K279" s="77">
        <f t="shared" ca="1" si="56"/>
        <v>0.67671455054109453</v>
      </c>
      <c r="L279" s="77">
        <f t="shared" ca="1" si="65"/>
        <v>0.45794258291403556</v>
      </c>
      <c r="M279" s="77">
        <f t="shared" ca="1" si="57"/>
        <v>7247.9756658874931</v>
      </c>
      <c r="N279" s="77">
        <f t="shared" ca="1" si="58"/>
        <v>8500.4419975455949</v>
      </c>
      <c r="O279" s="77">
        <f t="shared" ca="1" si="59"/>
        <v>595.4113497295682</v>
      </c>
      <c r="P279" s="37">
        <f t="shared" ca="1" si="66"/>
        <v>-0.67671455054109453</v>
      </c>
    </row>
    <row r="280" spans="4:16" x14ac:dyDescent="0.2">
      <c r="D280" s="76">
        <f t="shared" si="55"/>
        <v>0</v>
      </c>
      <c r="E280" s="76">
        <f t="shared" si="55"/>
        <v>0</v>
      </c>
      <c r="F280" s="77">
        <f t="shared" si="60"/>
        <v>0</v>
      </c>
      <c r="G280" s="77">
        <f t="shared" si="61"/>
        <v>0</v>
      </c>
      <c r="H280" s="77">
        <f t="shared" si="62"/>
        <v>0</v>
      </c>
      <c r="I280" s="77">
        <f t="shared" si="63"/>
        <v>0</v>
      </c>
      <c r="J280" s="77">
        <f t="shared" si="64"/>
        <v>0</v>
      </c>
      <c r="K280" s="77">
        <f t="shared" ca="1" si="56"/>
        <v>0.67671455054109453</v>
      </c>
      <c r="L280" s="77">
        <f t="shared" ca="1" si="65"/>
        <v>0.45794258291403556</v>
      </c>
      <c r="M280" s="77">
        <f t="shared" ca="1" si="57"/>
        <v>7247.9756658874931</v>
      </c>
      <c r="N280" s="77">
        <f t="shared" ca="1" si="58"/>
        <v>8500.4419975455949</v>
      </c>
      <c r="O280" s="77">
        <f t="shared" ca="1" si="59"/>
        <v>595.4113497295682</v>
      </c>
      <c r="P280" s="37">
        <f t="shared" ca="1" si="66"/>
        <v>-0.67671455054109453</v>
      </c>
    </row>
    <row r="281" spans="4:16" x14ac:dyDescent="0.2">
      <c r="D281" s="76">
        <f t="shared" si="55"/>
        <v>0</v>
      </c>
      <c r="E281" s="76">
        <f t="shared" si="55"/>
        <v>0</v>
      </c>
      <c r="F281" s="77">
        <f t="shared" si="60"/>
        <v>0</v>
      </c>
      <c r="G281" s="77">
        <f t="shared" si="61"/>
        <v>0</v>
      </c>
      <c r="H281" s="77">
        <f t="shared" si="62"/>
        <v>0</v>
      </c>
      <c r="I281" s="77">
        <f t="shared" si="63"/>
        <v>0</v>
      </c>
      <c r="J281" s="77">
        <f t="shared" si="64"/>
        <v>0</v>
      </c>
      <c r="K281" s="77">
        <f t="shared" ca="1" si="56"/>
        <v>0.67671455054109453</v>
      </c>
      <c r="L281" s="77">
        <f t="shared" ca="1" si="65"/>
        <v>0.45794258291403556</v>
      </c>
      <c r="M281" s="77">
        <f t="shared" ca="1" si="57"/>
        <v>7247.9756658874931</v>
      </c>
      <c r="N281" s="77">
        <f t="shared" ca="1" si="58"/>
        <v>8500.4419975455949</v>
      </c>
      <c r="O281" s="77">
        <f t="shared" ca="1" si="59"/>
        <v>595.4113497295682</v>
      </c>
      <c r="P281" s="37">
        <f t="shared" ca="1" si="66"/>
        <v>-0.67671455054109453</v>
      </c>
    </row>
    <row r="282" spans="4:16" x14ac:dyDescent="0.2">
      <c r="D282" s="76">
        <f t="shared" si="55"/>
        <v>0</v>
      </c>
      <c r="E282" s="76">
        <f t="shared" si="55"/>
        <v>0</v>
      </c>
      <c r="F282" s="77">
        <f t="shared" si="60"/>
        <v>0</v>
      </c>
      <c r="G282" s="77">
        <f t="shared" si="61"/>
        <v>0</v>
      </c>
      <c r="H282" s="77">
        <f t="shared" si="62"/>
        <v>0</v>
      </c>
      <c r="I282" s="77">
        <f t="shared" si="63"/>
        <v>0</v>
      </c>
      <c r="J282" s="77">
        <f t="shared" si="64"/>
        <v>0</v>
      </c>
      <c r="K282" s="77">
        <f t="shared" ca="1" si="56"/>
        <v>0.67671455054109453</v>
      </c>
      <c r="L282" s="77">
        <f t="shared" ca="1" si="65"/>
        <v>0.45794258291403556</v>
      </c>
      <c r="M282" s="77">
        <f t="shared" ca="1" si="57"/>
        <v>7247.9756658874931</v>
      </c>
      <c r="N282" s="77">
        <f t="shared" ca="1" si="58"/>
        <v>8500.4419975455949</v>
      </c>
      <c r="O282" s="77">
        <f t="shared" ca="1" si="59"/>
        <v>595.4113497295682</v>
      </c>
      <c r="P282" s="37">
        <f t="shared" ca="1" si="66"/>
        <v>-0.67671455054109453</v>
      </c>
    </row>
    <row r="283" spans="4:16" x14ac:dyDescent="0.2">
      <c r="D283" s="76">
        <f t="shared" si="55"/>
        <v>0</v>
      </c>
      <c r="E283" s="76">
        <f t="shared" si="55"/>
        <v>0</v>
      </c>
      <c r="F283" s="77">
        <f t="shared" si="60"/>
        <v>0</v>
      </c>
      <c r="G283" s="77">
        <f t="shared" si="61"/>
        <v>0</v>
      </c>
      <c r="H283" s="77">
        <f t="shared" si="62"/>
        <v>0</v>
      </c>
      <c r="I283" s="77">
        <f t="shared" si="63"/>
        <v>0</v>
      </c>
      <c r="J283" s="77">
        <f t="shared" si="64"/>
        <v>0</v>
      </c>
      <c r="K283" s="77">
        <f t="shared" ca="1" si="56"/>
        <v>0.67671455054109453</v>
      </c>
      <c r="L283" s="77">
        <f t="shared" ca="1" si="65"/>
        <v>0.45794258291403556</v>
      </c>
      <c r="M283" s="77">
        <f t="shared" ca="1" si="57"/>
        <v>7247.9756658874931</v>
      </c>
      <c r="N283" s="77">
        <f t="shared" ca="1" si="58"/>
        <v>8500.4419975455949</v>
      </c>
      <c r="O283" s="77">
        <f t="shared" ca="1" si="59"/>
        <v>595.4113497295682</v>
      </c>
      <c r="P283" s="37">
        <f t="shared" ca="1" si="66"/>
        <v>-0.67671455054109453</v>
      </c>
    </row>
    <row r="284" spans="4:16" x14ac:dyDescent="0.2">
      <c r="D284" s="76">
        <f t="shared" si="55"/>
        <v>0</v>
      </c>
      <c r="E284" s="76">
        <f t="shared" si="55"/>
        <v>0</v>
      </c>
      <c r="F284" s="77">
        <f t="shared" si="60"/>
        <v>0</v>
      </c>
      <c r="G284" s="77">
        <f t="shared" si="61"/>
        <v>0</v>
      </c>
      <c r="H284" s="77">
        <f t="shared" si="62"/>
        <v>0</v>
      </c>
      <c r="I284" s="77">
        <f t="shared" si="63"/>
        <v>0</v>
      </c>
      <c r="J284" s="77">
        <f t="shared" si="64"/>
        <v>0</v>
      </c>
      <c r="K284" s="77">
        <f t="shared" ca="1" si="56"/>
        <v>0.67671455054109453</v>
      </c>
      <c r="L284" s="77">
        <f t="shared" ca="1" si="65"/>
        <v>0.45794258291403556</v>
      </c>
      <c r="M284" s="77">
        <f t="shared" ca="1" si="57"/>
        <v>7247.9756658874931</v>
      </c>
      <c r="N284" s="77">
        <f t="shared" ca="1" si="58"/>
        <v>8500.4419975455949</v>
      </c>
      <c r="O284" s="77">
        <f t="shared" ca="1" si="59"/>
        <v>595.4113497295682</v>
      </c>
      <c r="P284" s="37">
        <f t="shared" ca="1" si="66"/>
        <v>-0.67671455054109453</v>
      </c>
    </row>
    <row r="285" spans="4:16" x14ac:dyDescent="0.2">
      <c r="D285" s="76">
        <f t="shared" si="55"/>
        <v>0</v>
      </c>
      <c r="E285" s="76">
        <f t="shared" si="55"/>
        <v>0</v>
      </c>
      <c r="F285" s="77">
        <f t="shared" si="60"/>
        <v>0</v>
      </c>
      <c r="G285" s="77">
        <f t="shared" si="61"/>
        <v>0</v>
      </c>
      <c r="H285" s="77">
        <f t="shared" si="62"/>
        <v>0</v>
      </c>
      <c r="I285" s="77">
        <f t="shared" si="63"/>
        <v>0</v>
      </c>
      <c r="J285" s="77">
        <f t="shared" si="64"/>
        <v>0</v>
      </c>
      <c r="K285" s="77">
        <f t="shared" ca="1" si="56"/>
        <v>0.67671455054109453</v>
      </c>
      <c r="L285" s="77">
        <f t="shared" ca="1" si="65"/>
        <v>0.45794258291403556</v>
      </c>
      <c r="M285" s="77">
        <f t="shared" ca="1" si="57"/>
        <v>7247.9756658874931</v>
      </c>
      <c r="N285" s="77">
        <f t="shared" ca="1" si="58"/>
        <v>8500.4419975455949</v>
      </c>
      <c r="O285" s="77">
        <f t="shared" ca="1" si="59"/>
        <v>595.4113497295682</v>
      </c>
      <c r="P285" s="37">
        <f t="shared" ca="1" si="66"/>
        <v>-0.67671455054109453</v>
      </c>
    </row>
    <row r="286" spans="4:16" x14ac:dyDescent="0.2">
      <c r="D286" s="76">
        <f t="shared" si="55"/>
        <v>0</v>
      </c>
      <c r="E286" s="76">
        <f t="shared" si="55"/>
        <v>0</v>
      </c>
      <c r="F286" s="77">
        <f t="shared" si="60"/>
        <v>0</v>
      </c>
      <c r="G286" s="77">
        <f t="shared" si="61"/>
        <v>0</v>
      </c>
      <c r="H286" s="77">
        <f t="shared" si="62"/>
        <v>0</v>
      </c>
      <c r="I286" s="77">
        <f t="shared" si="63"/>
        <v>0</v>
      </c>
      <c r="J286" s="77">
        <f t="shared" si="64"/>
        <v>0</v>
      </c>
      <c r="K286" s="77">
        <f t="shared" ca="1" si="56"/>
        <v>0.67671455054109453</v>
      </c>
      <c r="L286" s="77">
        <f t="shared" ca="1" si="65"/>
        <v>0.45794258291403556</v>
      </c>
      <c r="M286" s="77">
        <f t="shared" ca="1" si="57"/>
        <v>7247.9756658874931</v>
      </c>
      <c r="N286" s="77">
        <f t="shared" ca="1" si="58"/>
        <v>8500.4419975455949</v>
      </c>
      <c r="O286" s="77">
        <f t="shared" ca="1" si="59"/>
        <v>595.4113497295682</v>
      </c>
      <c r="P286" s="37">
        <f t="shared" ca="1" si="66"/>
        <v>-0.67671455054109453</v>
      </c>
    </row>
    <row r="287" spans="4:16" x14ac:dyDescent="0.2">
      <c r="D287" s="76">
        <f t="shared" si="55"/>
        <v>0</v>
      </c>
      <c r="E287" s="76">
        <f t="shared" si="55"/>
        <v>0</v>
      </c>
      <c r="F287" s="77">
        <f t="shared" si="60"/>
        <v>0</v>
      </c>
      <c r="G287" s="77">
        <f t="shared" si="61"/>
        <v>0</v>
      </c>
      <c r="H287" s="77">
        <f t="shared" si="62"/>
        <v>0</v>
      </c>
      <c r="I287" s="77">
        <f t="shared" si="63"/>
        <v>0</v>
      </c>
      <c r="J287" s="77">
        <f t="shared" si="64"/>
        <v>0</v>
      </c>
      <c r="K287" s="77">
        <f t="shared" ca="1" si="56"/>
        <v>0.67671455054109453</v>
      </c>
      <c r="L287" s="77">
        <f t="shared" ca="1" si="65"/>
        <v>0.45794258291403556</v>
      </c>
      <c r="M287" s="77">
        <f t="shared" ca="1" si="57"/>
        <v>7247.9756658874931</v>
      </c>
      <c r="N287" s="77">
        <f t="shared" ca="1" si="58"/>
        <v>8500.4419975455949</v>
      </c>
      <c r="O287" s="77">
        <f t="shared" ca="1" si="59"/>
        <v>595.4113497295682</v>
      </c>
      <c r="P287" s="37">
        <f t="shared" ca="1" si="66"/>
        <v>-0.67671455054109453</v>
      </c>
    </row>
    <row r="288" spans="4:16" x14ac:dyDescent="0.2">
      <c r="D288" s="76">
        <f t="shared" si="55"/>
        <v>0</v>
      </c>
      <c r="E288" s="76">
        <f t="shared" si="55"/>
        <v>0</v>
      </c>
      <c r="F288" s="77">
        <f t="shared" si="60"/>
        <v>0</v>
      </c>
      <c r="G288" s="77">
        <f t="shared" si="61"/>
        <v>0</v>
      </c>
      <c r="H288" s="77">
        <f t="shared" si="62"/>
        <v>0</v>
      </c>
      <c r="I288" s="77">
        <f t="shared" si="63"/>
        <v>0</v>
      </c>
      <c r="J288" s="77">
        <f t="shared" si="64"/>
        <v>0</v>
      </c>
      <c r="K288" s="77">
        <f t="shared" ca="1" si="56"/>
        <v>0.67671455054109453</v>
      </c>
      <c r="L288" s="77">
        <f t="shared" ca="1" si="65"/>
        <v>0.45794258291403556</v>
      </c>
      <c r="M288" s="77">
        <f t="shared" ca="1" si="57"/>
        <v>7247.9756658874931</v>
      </c>
      <c r="N288" s="77">
        <f t="shared" ca="1" si="58"/>
        <v>8500.4419975455949</v>
      </c>
      <c r="O288" s="77">
        <f t="shared" ca="1" si="59"/>
        <v>595.4113497295682</v>
      </c>
      <c r="P288" s="37">
        <f t="shared" ca="1" si="66"/>
        <v>-0.67671455054109453</v>
      </c>
    </row>
    <row r="289" spans="4:16" x14ac:dyDescent="0.2">
      <c r="D289" s="76">
        <f t="shared" si="55"/>
        <v>0</v>
      </c>
      <c r="E289" s="76">
        <f t="shared" si="55"/>
        <v>0</v>
      </c>
      <c r="F289" s="77">
        <f t="shared" si="60"/>
        <v>0</v>
      </c>
      <c r="G289" s="77">
        <f t="shared" si="61"/>
        <v>0</v>
      </c>
      <c r="H289" s="77">
        <f t="shared" si="62"/>
        <v>0</v>
      </c>
      <c r="I289" s="77">
        <f t="shared" si="63"/>
        <v>0</v>
      </c>
      <c r="J289" s="77">
        <f t="shared" si="64"/>
        <v>0</v>
      </c>
      <c r="K289" s="77">
        <f t="shared" ca="1" si="56"/>
        <v>0.67671455054109453</v>
      </c>
      <c r="L289" s="77">
        <f t="shared" ca="1" si="65"/>
        <v>0.45794258291403556</v>
      </c>
      <c r="M289" s="77">
        <f t="shared" ca="1" si="57"/>
        <v>7247.9756658874931</v>
      </c>
      <c r="N289" s="77">
        <f t="shared" ca="1" si="58"/>
        <v>8500.4419975455949</v>
      </c>
      <c r="O289" s="77">
        <f t="shared" ca="1" si="59"/>
        <v>595.4113497295682</v>
      </c>
      <c r="P289" s="37">
        <f t="shared" ca="1" si="66"/>
        <v>-0.67671455054109453</v>
      </c>
    </row>
    <row r="290" spans="4:16" x14ac:dyDescent="0.2">
      <c r="D290" s="76">
        <f t="shared" si="55"/>
        <v>0</v>
      </c>
      <c r="E290" s="76">
        <f t="shared" si="55"/>
        <v>0</v>
      </c>
      <c r="F290" s="77">
        <f t="shared" si="60"/>
        <v>0</v>
      </c>
      <c r="G290" s="77">
        <f t="shared" si="61"/>
        <v>0</v>
      </c>
      <c r="H290" s="77">
        <f t="shared" si="62"/>
        <v>0</v>
      </c>
      <c r="I290" s="77">
        <f t="shared" si="63"/>
        <v>0</v>
      </c>
      <c r="J290" s="77">
        <f t="shared" si="64"/>
        <v>0</v>
      </c>
      <c r="K290" s="77">
        <f t="shared" ca="1" si="56"/>
        <v>0.67671455054109453</v>
      </c>
      <c r="L290" s="77">
        <f t="shared" ca="1" si="65"/>
        <v>0.45794258291403556</v>
      </c>
      <c r="M290" s="77">
        <f t="shared" ca="1" si="57"/>
        <v>7247.9756658874931</v>
      </c>
      <c r="N290" s="77">
        <f t="shared" ca="1" si="58"/>
        <v>8500.4419975455949</v>
      </c>
      <c r="O290" s="77">
        <f t="shared" ca="1" si="59"/>
        <v>595.4113497295682</v>
      </c>
      <c r="P290" s="37">
        <f t="shared" ca="1" si="66"/>
        <v>-0.67671455054109453</v>
      </c>
    </row>
    <row r="291" spans="4:16" x14ac:dyDescent="0.2">
      <c r="D291" s="76">
        <f t="shared" si="55"/>
        <v>0</v>
      </c>
      <c r="E291" s="76">
        <f t="shared" si="55"/>
        <v>0</v>
      </c>
      <c r="F291" s="77">
        <f t="shared" si="60"/>
        <v>0</v>
      </c>
      <c r="G291" s="77">
        <f t="shared" si="61"/>
        <v>0</v>
      </c>
      <c r="H291" s="77">
        <f t="shared" si="62"/>
        <v>0</v>
      </c>
      <c r="I291" s="77">
        <f t="shared" si="63"/>
        <v>0</v>
      </c>
      <c r="J291" s="77">
        <f t="shared" si="64"/>
        <v>0</v>
      </c>
      <c r="K291" s="77">
        <f t="shared" ca="1" si="56"/>
        <v>0.67671455054109453</v>
      </c>
      <c r="L291" s="77">
        <f t="shared" ca="1" si="65"/>
        <v>0.45794258291403556</v>
      </c>
      <c r="M291" s="77">
        <f t="shared" ca="1" si="57"/>
        <v>7247.9756658874931</v>
      </c>
      <c r="N291" s="77">
        <f t="shared" ca="1" si="58"/>
        <v>8500.4419975455949</v>
      </c>
      <c r="O291" s="77">
        <f t="shared" ca="1" si="59"/>
        <v>595.4113497295682</v>
      </c>
      <c r="P291" s="37">
        <f t="shared" ca="1" si="66"/>
        <v>-0.67671455054109453</v>
      </c>
    </row>
    <row r="292" spans="4:16" x14ac:dyDescent="0.2">
      <c r="D292" s="76">
        <f t="shared" si="55"/>
        <v>0</v>
      </c>
      <c r="E292" s="76">
        <f t="shared" si="55"/>
        <v>0</v>
      </c>
      <c r="F292" s="77">
        <f t="shared" si="60"/>
        <v>0</v>
      </c>
      <c r="G292" s="77">
        <f t="shared" si="61"/>
        <v>0</v>
      </c>
      <c r="H292" s="77">
        <f t="shared" si="62"/>
        <v>0</v>
      </c>
      <c r="I292" s="77">
        <f t="shared" si="63"/>
        <v>0</v>
      </c>
      <c r="J292" s="77">
        <f t="shared" si="64"/>
        <v>0</v>
      </c>
      <c r="K292" s="77">
        <f t="shared" ca="1" si="56"/>
        <v>0.67671455054109453</v>
      </c>
      <c r="L292" s="77">
        <f t="shared" ca="1" si="65"/>
        <v>0.45794258291403556</v>
      </c>
      <c r="M292" s="77">
        <f t="shared" ca="1" si="57"/>
        <v>7247.9756658874931</v>
      </c>
      <c r="N292" s="77">
        <f t="shared" ca="1" si="58"/>
        <v>8500.4419975455949</v>
      </c>
      <c r="O292" s="77">
        <f t="shared" ca="1" si="59"/>
        <v>595.4113497295682</v>
      </c>
      <c r="P292" s="37">
        <f t="shared" ca="1" si="66"/>
        <v>-0.67671455054109453</v>
      </c>
    </row>
    <row r="293" spans="4:16" x14ac:dyDescent="0.2">
      <c r="D293" s="76">
        <f t="shared" si="55"/>
        <v>0</v>
      </c>
      <c r="E293" s="76">
        <f t="shared" si="55"/>
        <v>0</v>
      </c>
      <c r="F293" s="77">
        <f t="shared" si="60"/>
        <v>0</v>
      </c>
      <c r="G293" s="77">
        <f t="shared" si="61"/>
        <v>0</v>
      </c>
      <c r="H293" s="77">
        <f t="shared" si="62"/>
        <v>0</v>
      </c>
      <c r="I293" s="77">
        <f t="shared" si="63"/>
        <v>0</v>
      </c>
      <c r="J293" s="77">
        <f t="shared" si="64"/>
        <v>0</v>
      </c>
      <c r="K293" s="77">
        <f t="shared" ca="1" si="56"/>
        <v>0.67671455054109453</v>
      </c>
      <c r="L293" s="77">
        <f t="shared" ca="1" si="65"/>
        <v>0.45794258291403556</v>
      </c>
      <c r="M293" s="77">
        <f t="shared" ca="1" si="57"/>
        <v>7247.9756658874931</v>
      </c>
      <c r="N293" s="77">
        <f t="shared" ca="1" si="58"/>
        <v>8500.4419975455949</v>
      </c>
      <c r="O293" s="77">
        <f t="shared" ca="1" si="59"/>
        <v>595.4113497295682</v>
      </c>
      <c r="P293" s="37">
        <f t="shared" ca="1" si="66"/>
        <v>-0.67671455054109453</v>
      </c>
    </row>
    <row r="294" spans="4:16" x14ac:dyDescent="0.2">
      <c r="D294" s="76">
        <f t="shared" si="55"/>
        <v>0</v>
      </c>
      <c r="E294" s="76">
        <f t="shared" si="55"/>
        <v>0</v>
      </c>
      <c r="F294" s="77">
        <f t="shared" si="60"/>
        <v>0</v>
      </c>
      <c r="G294" s="77">
        <f t="shared" si="61"/>
        <v>0</v>
      </c>
      <c r="H294" s="77">
        <f t="shared" si="62"/>
        <v>0</v>
      </c>
      <c r="I294" s="77">
        <f t="shared" si="63"/>
        <v>0</v>
      </c>
      <c r="J294" s="77">
        <f t="shared" si="64"/>
        <v>0</v>
      </c>
      <c r="K294" s="77">
        <f t="shared" ca="1" si="56"/>
        <v>0.67671455054109453</v>
      </c>
      <c r="L294" s="77">
        <f t="shared" ca="1" si="65"/>
        <v>0.45794258291403556</v>
      </c>
      <c r="M294" s="77">
        <f t="shared" ca="1" si="57"/>
        <v>7247.9756658874931</v>
      </c>
      <c r="N294" s="77">
        <f t="shared" ca="1" si="58"/>
        <v>8500.4419975455949</v>
      </c>
      <c r="O294" s="77">
        <f t="shared" ca="1" si="59"/>
        <v>595.4113497295682</v>
      </c>
      <c r="P294" s="37">
        <f t="shared" ca="1" si="66"/>
        <v>-0.67671455054109453</v>
      </c>
    </row>
    <row r="295" spans="4:16" x14ac:dyDescent="0.2">
      <c r="D295" s="76">
        <f t="shared" si="55"/>
        <v>0</v>
      </c>
      <c r="E295" s="76">
        <f t="shared" si="55"/>
        <v>0</v>
      </c>
      <c r="F295" s="77">
        <f t="shared" si="60"/>
        <v>0</v>
      </c>
      <c r="G295" s="77">
        <f t="shared" si="61"/>
        <v>0</v>
      </c>
      <c r="H295" s="77">
        <f t="shared" si="62"/>
        <v>0</v>
      </c>
      <c r="I295" s="77">
        <f t="shared" si="63"/>
        <v>0</v>
      </c>
      <c r="J295" s="77">
        <f t="shared" si="64"/>
        <v>0</v>
      </c>
      <c r="K295" s="77">
        <f t="shared" ca="1" si="56"/>
        <v>0.67671455054109453</v>
      </c>
      <c r="L295" s="77">
        <f t="shared" ca="1" si="65"/>
        <v>0.45794258291403556</v>
      </c>
      <c r="M295" s="77">
        <f t="shared" ca="1" si="57"/>
        <v>7247.9756658874931</v>
      </c>
      <c r="N295" s="77">
        <f t="shared" ca="1" si="58"/>
        <v>8500.4419975455949</v>
      </c>
      <c r="O295" s="77">
        <f t="shared" ca="1" si="59"/>
        <v>595.4113497295682</v>
      </c>
      <c r="P295" s="37">
        <f t="shared" ca="1" si="66"/>
        <v>-0.67671455054109453</v>
      </c>
    </row>
    <row r="296" spans="4:16" x14ac:dyDescent="0.2">
      <c r="D296" s="76">
        <f t="shared" si="55"/>
        <v>0</v>
      </c>
      <c r="E296" s="76">
        <f t="shared" si="55"/>
        <v>0</v>
      </c>
      <c r="F296" s="77">
        <f t="shared" si="60"/>
        <v>0</v>
      </c>
      <c r="G296" s="77">
        <f t="shared" si="61"/>
        <v>0</v>
      </c>
      <c r="H296" s="77">
        <f t="shared" si="62"/>
        <v>0</v>
      </c>
      <c r="I296" s="77">
        <f t="shared" si="63"/>
        <v>0</v>
      </c>
      <c r="J296" s="77">
        <f t="shared" si="64"/>
        <v>0</v>
      </c>
      <c r="K296" s="77">
        <f t="shared" ca="1" si="56"/>
        <v>0.67671455054109453</v>
      </c>
      <c r="L296" s="77">
        <f t="shared" ca="1" si="65"/>
        <v>0.45794258291403556</v>
      </c>
      <c r="M296" s="77">
        <f t="shared" ca="1" si="57"/>
        <v>7247.9756658874931</v>
      </c>
      <c r="N296" s="77">
        <f t="shared" ca="1" si="58"/>
        <v>8500.4419975455949</v>
      </c>
      <c r="O296" s="77">
        <f t="shared" ca="1" si="59"/>
        <v>595.4113497295682</v>
      </c>
      <c r="P296" s="37">
        <f t="shared" ca="1" si="66"/>
        <v>-0.67671455054109453</v>
      </c>
    </row>
    <row r="297" spans="4:16" x14ac:dyDescent="0.2">
      <c r="D297" s="76">
        <f t="shared" si="55"/>
        <v>0</v>
      </c>
      <c r="E297" s="76">
        <f t="shared" si="55"/>
        <v>0</v>
      </c>
      <c r="F297" s="77">
        <f t="shared" si="60"/>
        <v>0</v>
      </c>
      <c r="G297" s="77">
        <f t="shared" si="61"/>
        <v>0</v>
      </c>
      <c r="H297" s="77">
        <f t="shared" si="62"/>
        <v>0</v>
      </c>
      <c r="I297" s="77">
        <f t="shared" si="63"/>
        <v>0</v>
      </c>
      <c r="J297" s="77">
        <f t="shared" si="64"/>
        <v>0</v>
      </c>
      <c r="K297" s="77">
        <f t="shared" ca="1" si="56"/>
        <v>0.67671455054109453</v>
      </c>
      <c r="L297" s="77">
        <f t="shared" ca="1" si="65"/>
        <v>0.45794258291403556</v>
      </c>
      <c r="M297" s="77">
        <f t="shared" ca="1" si="57"/>
        <v>7247.9756658874931</v>
      </c>
      <c r="N297" s="77">
        <f t="shared" ca="1" si="58"/>
        <v>8500.4419975455949</v>
      </c>
      <c r="O297" s="77">
        <f t="shared" ca="1" si="59"/>
        <v>595.4113497295682</v>
      </c>
      <c r="P297" s="37">
        <f t="shared" ca="1" si="66"/>
        <v>-0.67671455054109453</v>
      </c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2024-01-30T05:19:09Z</dcterms:modified>
</cp:coreProperties>
</file>