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2C9D666-8E55-4AEC-9B28-3495B5386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 l="1"/>
  <c r="F11" i="1"/>
  <c r="C21" i="1"/>
  <c r="A21" i="1"/>
  <c r="F15" i="1"/>
  <c r="F16" i="1" l="1"/>
  <c r="E21" i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<sst xmlns="http://schemas.openxmlformats.org/spreadsheetml/2006/main" count="53" uniqueCount="48">
  <si>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</si>
  <si>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</si>
  <si>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</si>
  <si>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</si>
  <si>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</si>
  <si>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</si>
  <si>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</si>
  <si>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</si>
  <si>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</si>
  <si>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</si>
  <si>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</si>
  <si>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</si>
  <si>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</si>
  <si>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</si>
  <si>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</si>
  <si>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</si>
  <si>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</si>
  <si>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</si>
  <si>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</si>
  <si>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</si>
  <si>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</si>
  <si>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</si>
  <si>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</si>
  <si>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</si>
  <si>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</si>
  <si>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</si>
  <si>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</si>
  <si>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</si>
  <si>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</si>
  <si>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</si>
  <si>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</si>
  <si>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</si>
  <si>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</si>
  <si>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</si>
  <si>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</si>
  <si>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</si>
  <si>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</si>
  <si>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</si>
  <si>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</si>
  <si>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</si>
  <si>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</si>
  <si>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</si>
  <si>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</si>
  <si>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CY Cam</t>
  </si>
  <si>
    <t>G3717-0004</t>
  </si>
  <si>
    <t>EW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</si>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</sst>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Cam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-0.20734299991454463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-0.20734299991454463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43</v>
      </c>
      <c r="F1" s="31" t="s">
        <v>43</v>
      </c>
      <c r="G1" s="27">
        <v>2010</v>
      </c>
      <c r="H1" s="23"/>
      <c r="I1" s="32" t="s">
        <v>44</v>
      </c>
      <c r="J1" s="33" t="s">
        <v>43</v>
      </c>
      <c r="K1" s="26">
        <v>3.5249000000000001</v>
      </c>
      <c r="L1" s="28">
        <v>53.290100000000002</v>
      </c>
      <c r="M1" s="29">
        <v>48500.292999999998</v>
      </c>
      <c r="N1" s="29">
        <v>1.0520419999999999</v>
      </c>
      <c r="O1" s="30" t="s">
        <v>45</v>
      </c>
    </row>
    <row r="2" spans="1:15" x14ac:dyDescent="0.2">
      <c r="A2" t="s">
        <v>23</v>
      </c>
      <c r="B2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48500.292999999998</v>
      </c>
      <c r="D7" s="39"/>
    </row>
    <row r="8" spans="1:15" x14ac:dyDescent="0.2">
      <c r="A8" t="s">
        <v>3</v>
      </c>
      <c r="C8" s="44">
        <v>1.0520419999999999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-1.9302983746641032E-5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59800.068788651573</v>
      </c>
      <c r="E15" s="10" t="s">
        <v>30</v>
      </c>
      <c r="F15" s="25">
        <f ca="1">NOW()+15018.5+$C$5/24</f>
        <v>60324.783923263887</v>
      </c>
    </row>
    <row r="16" spans="1:15" x14ac:dyDescent="0.2">
      <c r="A16" s="12" t="s">
        <v>4</v>
      </c>
      <c r="B16" s="7"/>
      <c r="C16" s="13">
        <f ca="1">+C8+C12</f>
        <v>1.0520226970162532</v>
      </c>
      <c r="E16" s="10" t="s">
        <v>35</v>
      </c>
      <c r="F16" s="11">
        <f ca="1">ROUND(2*(F15-$C$7)/$C$8,0)/2+F14</f>
        <v>11240.5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500</v>
      </c>
    </row>
    <row r="18" spans="1:21" ht="14.25" thickTop="1" thickBot="1" x14ac:dyDescent="0.25">
      <c r="A18" s="12" t="s">
        <v>5</v>
      </c>
      <c r="B18" s="7"/>
      <c r="C18" s="15">
        <f ca="1">+C15</f>
        <v>59800.068788651573</v>
      </c>
      <c r="D18" s="16">
        <f ca="1">+C16</f>
        <v>1.0520226970162532</v>
      </c>
      <c r="E18" s="10" t="s">
        <v>31</v>
      </c>
      <c r="F18" s="14">
        <f ca="1">+$C$15+$C$16*F17-15018.5-$C$5/24</f>
        <v>45307.975970493033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42">
        <f>C$7</f>
        <v>48500.292999999998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33481.792999999998</v>
      </c>
    </row>
    <row r="22" spans="1:21" x14ac:dyDescent="0.2">
      <c r="A22" s="40" t="s">
        <v>46</v>
      </c>
      <c r="B22" s="40" t="s">
        <v>47</v>
      </c>
      <c r="C22" s="43">
        <v>59800.594800000079</v>
      </c>
      <c r="D22" s="41">
        <v>1.6999999999999999E-3</v>
      </c>
      <c r="E22">
        <f>+(C22-C$7)/C$8</f>
        <v>10741.302913762076</v>
      </c>
      <c r="F22">
        <f>ROUND(2*E22,0)/2</f>
        <v>10741.5</v>
      </c>
      <c r="G22">
        <f>+C22-(C$7+F22*C$8)</f>
        <v>-0.20734299991454463</v>
      </c>
      <c r="I22">
        <f>+G22</f>
        <v>-0.20734299991454463</v>
      </c>
      <c r="O22">
        <f ca="1">+C$11+C$12*$F22</f>
        <v>-0.20734299991454463</v>
      </c>
      <c r="Q22" s="1">
        <f>+C22-15018.5</f>
        <v>44782.094800000079</v>
      </c>
    </row>
    <row r="23" spans="1:21" x14ac:dyDescent="0.2">
      <c r="C23" s="42"/>
      <c r="D23" s="6"/>
      <c r="Q23" s="1"/>
    </row>
    <row r="24" spans="1:21" x14ac:dyDescent="0.2">
      <c r="C24" s="42"/>
      <c r="D24" s="6"/>
      <c r="Q24" s="1"/>
    </row>
    <row r="25" spans="1:21" x14ac:dyDescent="0.2">
      <c r="C25" s="42"/>
      <c r="D25" s="6"/>
      <c r="Q25" s="1"/>
    </row>
    <row r="26" spans="1:21" x14ac:dyDescent="0.2">
      <c r="C26" s="42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2024-01-15T05:48:51Z</dcterms:modified>
</cp:coreProperties>
</file>