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F609408-1A5E-493E-AA12-36AA1FCF3A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/>
  <c r="G28" i="1"/>
  <c r="I28" i="1" s="1"/>
  <c r="Q28" i="1"/>
  <c r="E29" i="1"/>
  <c r="F29" i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I31" i="1" s="1"/>
  <c r="Q31" i="1"/>
  <c r="E32" i="1"/>
  <c r="F32" i="1"/>
  <c r="G32" i="1"/>
  <c r="I32" i="1" s="1"/>
  <c r="Q32" i="1"/>
  <c r="E33" i="1"/>
  <c r="F33" i="1"/>
  <c r="G33" i="1" s="1"/>
  <c r="I33" i="1" s="1"/>
  <c r="Q33" i="1"/>
  <c r="E34" i="1"/>
  <c r="F34" i="1" s="1"/>
  <c r="G34" i="1" s="1"/>
  <c r="I34" i="1" s="1"/>
  <c r="Q34" i="1"/>
  <c r="E35" i="1"/>
  <c r="F35" i="1" s="1"/>
  <c r="G35" i="1" s="1"/>
  <c r="I35" i="1" s="1"/>
  <c r="Q35" i="1"/>
  <c r="E36" i="1"/>
  <c r="F36" i="1"/>
  <c r="G36" i="1"/>
  <c r="I36" i="1" s="1"/>
  <c r="Q36" i="1"/>
  <c r="E37" i="1"/>
  <c r="F37" i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/>
  <c r="G40" i="1"/>
  <c r="I40" i="1" s="1"/>
  <c r="Q40" i="1"/>
  <c r="E41" i="1"/>
  <c r="F41" i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/>
  <c r="G44" i="1"/>
  <c r="I44" i="1" s="1"/>
  <c r="Q44" i="1"/>
  <c r="E45" i="1"/>
  <c r="F45" i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/>
  <c r="G48" i="1"/>
  <c r="I48" i="1" s="1"/>
  <c r="Q48" i="1"/>
  <c r="E49" i="1"/>
  <c r="F49" i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/>
  <c r="G52" i="1"/>
  <c r="I52" i="1" s="1"/>
  <c r="Q52" i="1"/>
  <c r="E53" i="1"/>
  <c r="F53" i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/>
  <c r="G56" i="1"/>
  <c r="I56" i="1" s="1"/>
  <c r="Q56" i="1"/>
  <c r="E57" i="1"/>
  <c r="F57" i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/>
  <c r="G60" i="1"/>
  <c r="I60" i="1" s="1"/>
  <c r="Q60" i="1"/>
  <c r="E61" i="1"/>
  <c r="F61" i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/>
  <c r="G64" i="1"/>
  <c r="I64" i="1" s="1"/>
  <c r="Q64" i="1"/>
  <c r="E65" i="1"/>
  <c r="F65" i="1"/>
  <c r="G65" i="1" s="1"/>
  <c r="I65" i="1" s="1"/>
  <c r="Q65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29" i="1"/>
  <c r="O61" i="1"/>
  <c r="O23" i="1"/>
  <c r="O27" i="1"/>
  <c r="O31" i="1"/>
  <c r="O35" i="1"/>
  <c r="O39" i="1"/>
  <c r="O43" i="1"/>
  <c r="O47" i="1"/>
  <c r="O51" i="1"/>
  <c r="O55" i="1"/>
  <c r="O59" i="1"/>
  <c r="O63" i="1"/>
  <c r="O49" i="1"/>
  <c r="O65" i="1"/>
  <c r="O25" i="1"/>
  <c r="O22" i="1"/>
  <c r="O26" i="1"/>
  <c r="O30" i="1"/>
  <c r="O34" i="1"/>
  <c r="O38" i="1"/>
  <c r="O42" i="1"/>
  <c r="O46" i="1"/>
  <c r="O50" i="1"/>
  <c r="O54" i="1"/>
  <c r="O58" i="1"/>
  <c r="O62" i="1"/>
  <c r="O33" i="1"/>
  <c r="O37" i="1"/>
  <c r="O41" i="1"/>
  <c r="O45" i="1"/>
  <c r="O53" i="1"/>
  <c r="O57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<sst xmlns="http://schemas.openxmlformats.org/spreadsheetml/2006/main" count="139" uniqueCount="50">
  <si>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</si>
  <si>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</si>
  <si>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</si>
  <si>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</si>
  <si>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</si>
  <si>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</si>
  <si>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</si>
  <si>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</si>
  <si>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</si>
  <si>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</si>
  <si>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</si>
  <si>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</si>
  <si>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</si>
  <si>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</si>
  <si>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</si>
  <si>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</si>
  <si>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</si>
  <si>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</si>
  <si>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</si>
  <si>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</si>
  <si>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</si>
  <si>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</si>
  <si>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</si>
  <si>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</si>
  <si>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</si>
  <si>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</si>
  <si>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</si>
  <si>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</si>
  <si>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</si>
  <si>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</si>
  <si>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</si>
  <si>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</si>
  <si>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</si>
  <si>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</si>
  <si>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</si>
  <si>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</si>
  <si>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</si>
  <si>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</si>
  <si>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</si>
  <si>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</si>
  <si>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</si>
  <si>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</si>
  <si>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</si>
  <si>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</si>
  <si>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</si>
  <si>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NL+E</t>
  </si>
  <si>
    <t>VSX</t>
  </si>
  <si>
    <t>V0482 Cam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</si>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</sst>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V0482</a:t>
            </a:r>
            <a:r>
              <a:rPr lang="en-AU" baseline="0"/>
              <a:t> Cam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-1.8754282064037398E-4</c:v>
                </c:pt>
                <c:pt idx="2">
                  <c:v>-2.1775791537947953E-4</c:v>
                </c:pt>
                <c:pt idx="3">
                  <c:v>4.1529817099217325E-4</c:v>
                </c:pt>
                <c:pt idx="4">
                  <c:v>6.3742903876118362E-5</c:v>
                </c:pt>
                <c:pt idx="5">
                  <c:v>2.5663193810032681E-4</c:v>
                </c:pt>
                <c:pt idx="6">
                  <c:v>7.5345044024288654E-5</c:v>
                </c:pt>
                <c:pt idx="7">
                  <c:v>-3.7765188608318567E-5</c:v>
                </c:pt>
                <c:pt idx="8">
                  <c:v>3.7673897168133408E-4</c:v>
                </c:pt>
                <c:pt idx="9">
                  <c:v>-3.1393719837069511E-4</c:v>
                </c:pt>
                <c:pt idx="10">
                  <c:v>1.0995014599757269E-4</c:v>
                </c:pt>
                <c:pt idx="11">
                  <c:v>-2.7093484823126346E-4</c:v>
                </c:pt>
                <c:pt idx="12">
                  <c:v>-2.4877012037904933E-4</c:v>
                </c:pt>
                <c:pt idx="13">
                  <c:v>-3.8287322240648791E-4</c:v>
                </c:pt>
                <c:pt idx="14">
                  <c:v>5.4017007641959935E-5</c:v>
                </c:pt>
                <c:pt idx="15">
                  <c:v>-9.5313174824696034E-5</c:v>
                </c:pt>
                <c:pt idx="16">
                  <c:v>1.0867616947507486E-4</c:v>
                </c:pt>
                <c:pt idx="17">
                  <c:v>5.0106179696740583E-4</c:v>
                </c:pt>
                <c:pt idx="18">
                  <c:v>-5.1217066356912255E-5</c:v>
                </c:pt>
                <c:pt idx="19">
                  <c:v>-3.8366308581316844E-4</c:v>
                </c:pt>
                <c:pt idx="20">
                  <c:v>-2.4283196398755535E-4</c:v>
                </c:pt>
                <c:pt idx="21">
                  <c:v>-1.3765780749963596E-4</c:v>
                </c:pt>
                <c:pt idx="22">
                  <c:v>-2.6782606437336653E-4</c:v>
                </c:pt>
                <c:pt idx="23">
                  <c:v>2.9061907844152302E-4</c:v>
                </c:pt>
                <c:pt idx="24">
                  <c:v>-4.0936036384664476E-5</c:v>
                </c:pt>
                <c:pt idx="25">
                  <c:v>-1.5509891090914607E-4</c:v>
                </c:pt>
                <c:pt idx="26">
                  <c:v>4.0179083589464426E-4</c:v>
                </c:pt>
                <c:pt idx="27">
                  <c:v>4.3551704584388062E-4</c:v>
                </c:pt>
                <c:pt idx="28">
                  <c:v>2.043018612312153E-4</c:v>
                </c:pt>
                <c:pt idx="29">
                  <c:v>1.0501996439415962E-4</c:v>
                </c:pt>
                <c:pt idx="30">
                  <c:v>2.9740593890892342E-4</c:v>
                </c:pt>
                <c:pt idx="31">
                  <c:v>1.8536020797910169E-4</c:v>
                </c:pt>
                <c:pt idx="32">
                  <c:v>2.3986395535757765E-4</c:v>
                </c:pt>
                <c:pt idx="33">
                  <c:v>-1.563691912451759E-4</c:v>
                </c:pt>
                <c:pt idx="34">
                  <c:v>-4.6891610691091046E-4</c:v>
                </c:pt>
                <c:pt idx="35">
                  <c:v>-3.3709310082485899E-4</c:v>
                </c:pt>
                <c:pt idx="36">
                  <c:v>2.4729712458793074E-4</c:v>
                </c:pt>
                <c:pt idx="37">
                  <c:v>-2.3641878215130419E-5</c:v>
                </c:pt>
                <c:pt idx="38">
                  <c:v>-2.3608191258972511E-4</c:v>
                </c:pt>
                <c:pt idx="39">
                  <c:v>1.3216049410402775E-7</c:v>
                </c:pt>
                <c:pt idx="40">
                  <c:v>-3.8753600529162213E-4</c:v>
                </c:pt>
                <c:pt idx="41">
                  <c:v>-7.7136990876169875E-4</c:v>
                </c:pt>
                <c:pt idx="42">
                  <c:v>-3.3175211865454912E-4</c:v>
                </c:pt>
                <c:pt idx="43">
                  <c:v>-3.2797222957015038E-4</c:v>
                </c:pt>
                <c:pt idx="44">
                  <c:v>-6.4009016932686791E-4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4.0999999999999999E-4</c:v>
                  </c:pt>
                  <c:pt idx="2">
                    <c:v>2.4000000000000001E-4</c:v>
                  </c:pt>
                  <c:pt idx="3">
                    <c:v>2.3000000000000001E-4</c:v>
                  </c:pt>
                  <c:pt idx="4">
                    <c:v>1.2999999999999999E-4</c:v>
                  </c:pt>
                  <c:pt idx="5">
                    <c:v>2.2000000000000001E-4</c:v>
                  </c:pt>
                  <c:pt idx="6">
                    <c:v>2.5000000000000001E-4</c:v>
                  </c:pt>
                  <c:pt idx="7">
                    <c:v>2.5000000000000001E-4</c:v>
                  </c:pt>
                  <c:pt idx="8">
                    <c:v>2.4000000000000001E-4</c:v>
                  </c:pt>
                  <c:pt idx="9">
                    <c:v>2.3000000000000001E-4</c:v>
                  </c:pt>
                  <c:pt idx="10">
                    <c:v>2.3000000000000001E-4</c:v>
                  </c:pt>
                  <c:pt idx="11">
                    <c:v>3.8999999999999999E-4</c:v>
                  </c:pt>
                  <c:pt idx="12">
                    <c:v>3.2000000000000003E-4</c:v>
                  </c:pt>
                  <c:pt idx="13">
                    <c:v>1E-4</c:v>
                  </c:pt>
                  <c:pt idx="14">
                    <c:v>9.0000000000000006E-5</c:v>
                  </c:pt>
                  <c:pt idx="15">
                    <c:v>2.2000000000000001E-4</c:v>
                  </c:pt>
                  <c:pt idx="16">
                    <c:v>2.1000000000000001E-4</c:v>
                  </c:pt>
                  <c:pt idx="17">
                    <c:v>1.3999999999999999E-4</c:v>
                  </c:pt>
                  <c:pt idx="18">
                    <c:v>1.9000000000000001E-4</c:v>
                  </c:pt>
                  <c:pt idx="19">
                    <c:v>2.4000000000000001E-4</c:v>
                  </c:pt>
                  <c:pt idx="20">
                    <c:v>3.8000000000000002E-4</c:v>
                  </c:pt>
                  <c:pt idx="21">
                    <c:v>2.7999999999999998E-4</c:v>
                  </c:pt>
                  <c:pt idx="22">
                    <c:v>3.6000000000000002E-4</c:v>
                  </c:pt>
                  <c:pt idx="23">
                    <c:v>2.4000000000000001E-4</c:v>
                  </c:pt>
                  <c:pt idx="24">
                    <c:v>1.9000000000000001E-4</c:v>
                  </c:pt>
                  <c:pt idx="25">
                    <c:v>1.9000000000000001E-4</c:v>
                  </c:pt>
                  <c:pt idx="26">
                    <c:v>1.4999999999999999E-4</c:v>
                  </c:pt>
                  <c:pt idx="27">
                    <c:v>1.8000000000000001E-4</c:v>
                  </c:pt>
                  <c:pt idx="28">
                    <c:v>3.5E-4</c:v>
                  </c:pt>
                  <c:pt idx="29">
                    <c:v>1.2999999999999999E-4</c:v>
                  </c:pt>
                  <c:pt idx="30">
                    <c:v>3.4000000000000002E-4</c:v>
                  </c:pt>
                  <c:pt idx="31">
                    <c:v>1.1E-4</c:v>
                  </c:pt>
                  <c:pt idx="32">
                    <c:v>1.7000000000000001E-4</c:v>
                  </c:pt>
                  <c:pt idx="33">
                    <c:v>1.8000000000000001E-4</c:v>
                  </c:pt>
                  <c:pt idx="34">
                    <c:v>1.6000000000000001E-4</c:v>
                  </c:pt>
                  <c:pt idx="35">
                    <c:v>4.0000000000000002E-4</c:v>
                  </c:pt>
                  <c:pt idx="36">
                    <c:v>3.4000000000000002E-4</c:v>
                  </c:pt>
                  <c:pt idx="37">
                    <c:v>2.2000000000000001E-4</c:v>
                  </c:pt>
                  <c:pt idx="38">
                    <c:v>5.0000000000000002E-5</c:v>
                  </c:pt>
                  <c:pt idx="39">
                    <c:v>2.2000000000000001E-4</c:v>
                  </c:pt>
                  <c:pt idx="40">
                    <c:v>3.1E-4</c:v>
                  </c:pt>
                  <c:pt idx="41">
                    <c:v>2.9E-4</c:v>
                  </c:pt>
                  <c:pt idx="42">
                    <c:v>2.4000000000000001E-4</c:v>
                  </c:pt>
                  <c:pt idx="43">
                    <c:v>1.6000000000000001E-4</c:v>
                  </c:pt>
                  <c:pt idx="44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1.5549101743014455E-4</c:v>
                </c:pt>
                <c:pt idx="1">
                  <c:v>6.4091696158921627E-5</c:v>
                </c:pt>
                <c:pt idx="2">
                  <c:v>6.2775286701215118E-5</c:v>
                </c:pt>
                <c:pt idx="3">
                  <c:v>6.2019195115250349E-5</c:v>
                </c:pt>
                <c:pt idx="4">
                  <c:v>6.1917932849272922E-5</c:v>
                </c:pt>
                <c:pt idx="5">
                  <c:v>4.5695717839689588E-5</c:v>
                </c:pt>
                <c:pt idx="6">
                  <c:v>4.5351426135366353E-5</c:v>
                </c:pt>
                <c:pt idx="7">
                  <c:v>4.5148901603411499E-5</c:v>
                </c:pt>
                <c:pt idx="8">
                  <c:v>4.509489506155688E-5</c:v>
                </c:pt>
                <c:pt idx="9">
                  <c:v>3.0594138573589749E-5</c:v>
                </c:pt>
                <c:pt idx="10">
                  <c:v>2.9588266731547347E-5</c:v>
                </c:pt>
                <c:pt idx="11">
                  <c:v>2.8879430869705385E-5</c:v>
                </c:pt>
                <c:pt idx="12">
                  <c:v>1.2306173338066977E-5</c:v>
                </c:pt>
                <c:pt idx="13">
                  <c:v>9.4775807084309445E-6</c:v>
                </c:pt>
                <c:pt idx="14">
                  <c:v>9.2750561764760907E-6</c:v>
                </c:pt>
                <c:pt idx="15">
                  <c:v>8.6674825806115293E-6</c:v>
                </c:pt>
                <c:pt idx="16">
                  <c:v>-5.5294871094232936E-6</c:v>
                </c:pt>
                <c:pt idx="17">
                  <c:v>-5.6780050995235414E-6</c:v>
                </c:pt>
                <c:pt idx="18">
                  <c:v>-6.1303098875560157E-6</c:v>
                </c:pt>
                <c:pt idx="19">
                  <c:v>-2.2048738099207069E-5</c:v>
                </c:pt>
                <c:pt idx="20">
                  <c:v>-2.2298518355284716E-5</c:v>
                </c:pt>
                <c:pt idx="21">
                  <c:v>-2.2960098493003884E-5</c:v>
                </c:pt>
                <c:pt idx="22">
                  <c:v>-4.0944276930594402E-5</c:v>
                </c:pt>
                <c:pt idx="23">
                  <c:v>-4.1045539196571829E-5</c:v>
                </c:pt>
                <c:pt idx="24">
                  <c:v>-4.1146801462549256E-5</c:v>
                </c:pt>
                <c:pt idx="25">
                  <c:v>-6.0042340293936562E-5</c:v>
                </c:pt>
                <c:pt idx="26">
                  <c:v>-6.0244864825891416E-5</c:v>
                </c:pt>
                <c:pt idx="27">
                  <c:v>-6.1608530007720733E-5</c:v>
                </c:pt>
                <c:pt idx="28">
                  <c:v>-8.3177392660912039E-5</c:v>
                </c:pt>
                <c:pt idx="29">
                  <c:v>-9.7934680222688629E-5</c:v>
                </c:pt>
                <c:pt idx="30">
                  <c:v>-9.8083198212788877E-5</c:v>
                </c:pt>
                <c:pt idx="31">
                  <c:v>-1.1940228060990254E-4</c:v>
                </c:pt>
                <c:pt idx="32">
                  <c:v>-1.1945628715175714E-4</c:v>
                </c:pt>
                <c:pt idx="33">
                  <c:v>-1.5259605139730215E-4</c:v>
                </c:pt>
                <c:pt idx="34">
                  <c:v>-1.5280532674698881E-4</c:v>
                </c:pt>
                <c:pt idx="35">
                  <c:v>-1.5294709391935719E-4</c:v>
                </c:pt>
                <c:pt idx="36">
                  <c:v>-1.7002666278088271E-4</c:v>
                </c:pt>
                <c:pt idx="37">
                  <c:v>-1.7169411476064428E-4</c:v>
                </c:pt>
                <c:pt idx="38">
                  <c:v>-1.7250421288846369E-4</c:v>
                </c:pt>
                <c:pt idx="39">
                  <c:v>-1.8720749390838568E-4</c:v>
                </c:pt>
                <c:pt idx="40">
                  <c:v>-1.8831462801640548E-4</c:v>
                </c:pt>
                <c:pt idx="41">
                  <c:v>-1.8886819507041544E-4</c:v>
                </c:pt>
                <c:pt idx="42">
                  <c:v>-2.0565072795174051E-4</c:v>
                </c:pt>
                <c:pt idx="43">
                  <c:v>-2.0605577701565016E-4</c:v>
                </c:pt>
                <c:pt idx="44">
                  <c:v>-2.0615028846389581E-4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13539</c:v>
                </c:pt>
                <c:pt idx="2">
                  <c:v>13734</c:v>
                </c:pt>
                <c:pt idx="3">
                  <c:v>13846</c:v>
                </c:pt>
                <c:pt idx="4">
                  <c:v>13861</c:v>
                </c:pt>
                <c:pt idx="5">
                  <c:v>16264</c:v>
                </c:pt>
                <c:pt idx="6">
                  <c:v>16315</c:v>
                </c:pt>
                <c:pt idx="7">
                  <c:v>16345</c:v>
                </c:pt>
                <c:pt idx="8">
                  <c:v>16353</c:v>
                </c:pt>
                <c:pt idx="9">
                  <c:v>18501</c:v>
                </c:pt>
                <c:pt idx="10">
                  <c:v>18650</c:v>
                </c:pt>
                <c:pt idx="11">
                  <c:v>18755</c:v>
                </c:pt>
                <c:pt idx="12">
                  <c:v>21210</c:v>
                </c:pt>
                <c:pt idx="13">
                  <c:v>21629</c:v>
                </c:pt>
                <c:pt idx="14">
                  <c:v>21659</c:v>
                </c:pt>
                <c:pt idx="15">
                  <c:v>21749</c:v>
                </c:pt>
                <c:pt idx="16">
                  <c:v>23852</c:v>
                </c:pt>
                <c:pt idx="17">
                  <c:v>23874</c:v>
                </c:pt>
                <c:pt idx="18">
                  <c:v>23941</c:v>
                </c:pt>
                <c:pt idx="19">
                  <c:v>26299</c:v>
                </c:pt>
                <c:pt idx="20">
                  <c:v>26336</c:v>
                </c:pt>
                <c:pt idx="21">
                  <c:v>26434</c:v>
                </c:pt>
                <c:pt idx="22">
                  <c:v>29098</c:v>
                </c:pt>
                <c:pt idx="23">
                  <c:v>29113</c:v>
                </c:pt>
                <c:pt idx="24">
                  <c:v>29128</c:v>
                </c:pt>
                <c:pt idx="25">
                  <c:v>31927</c:v>
                </c:pt>
                <c:pt idx="26">
                  <c:v>31957</c:v>
                </c:pt>
                <c:pt idx="27">
                  <c:v>32159</c:v>
                </c:pt>
                <c:pt idx="28">
                  <c:v>35354</c:v>
                </c:pt>
                <c:pt idx="29">
                  <c:v>37540</c:v>
                </c:pt>
                <c:pt idx="30">
                  <c:v>37562</c:v>
                </c:pt>
                <c:pt idx="31">
                  <c:v>40720</c:v>
                </c:pt>
                <c:pt idx="32">
                  <c:v>40728</c:v>
                </c:pt>
                <c:pt idx="33">
                  <c:v>45637</c:v>
                </c:pt>
                <c:pt idx="34">
                  <c:v>45668</c:v>
                </c:pt>
                <c:pt idx="35">
                  <c:v>45689</c:v>
                </c:pt>
                <c:pt idx="36">
                  <c:v>48219</c:v>
                </c:pt>
                <c:pt idx="37">
                  <c:v>48466</c:v>
                </c:pt>
                <c:pt idx="38">
                  <c:v>48586</c:v>
                </c:pt>
                <c:pt idx="39">
                  <c:v>50764</c:v>
                </c:pt>
                <c:pt idx="40">
                  <c:v>50928</c:v>
                </c:pt>
                <c:pt idx="41">
                  <c:v>51010</c:v>
                </c:pt>
                <c:pt idx="42">
                  <c:v>53496</c:v>
                </c:pt>
                <c:pt idx="43">
                  <c:v>53556</c:v>
                </c:pt>
                <c:pt idx="44">
                  <c:v>53570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47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52001.327400000002</v>
      </c>
      <c r="D7" s="38" t="s">
        <v>46</v>
      </c>
    </row>
    <row r="8" spans="1:15" x14ac:dyDescent="0.2">
      <c r="A8" t="s">
        <v>3</v>
      </c>
      <c r="C8" s="5">
        <v>0.13361943700000001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1.5549101743014455E-4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-6.7508177318282682E-9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59159.320433939713</v>
      </c>
      <c r="E15" s="9" t="s">
        <v>30</v>
      </c>
      <c r="F15" s="24">
        <f ca="1">NOW()+15018.5+$C$5/24</f>
        <v>60326.617713657404</v>
      </c>
    </row>
    <row r="16" spans="1:15" x14ac:dyDescent="0.2">
      <c r="A16" s="11" t="s">
        <v>4</v>
      </c>
      <c r="B16" s="6"/>
      <c r="C16" s="12">
        <f ca="1">+C8+C12</f>
        <v>0.13361943024918227</v>
      </c>
      <c r="E16" s="9" t="s">
        <v>35</v>
      </c>
      <c r="F16" s="10">
        <f ca="1">ROUND(2*(F15-$C$7)/$C$8,0)/2+F14</f>
        <v>62307</v>
      </c>
    </row>
    <row r="17" spans="1:21" ht="13.5" thickBot="1" x14ac:dyDescent="0.25">
      <c r="A17" s="9" t="s">
        <v>27</v>
      </c>
      <c r="B17" s="6"/>
      <c r="C17" s="6">
        <f>COUNT(C21:C2191)</f>
        <v>45</v>
      </c>
      <c r="E17" s="9" t="s">
        <v>36</v>
      </c>
      <c r="F17" s="18">
        <f ca="1">ROUND(2*(F15-$C$15)/$C$16,0)/2+F14</f>
        <v>8737</v>
      </c>
    </row>
    <row r="18" spans="1:21" ht="14.25" thickTop="1" thickBot="1" x14ac:dyDescent="0.25">
      <c r="A18" s="11" t="s">
        <v>5</v>
      </c>
      <c r="B18" s="6"/>
      <c r="C18" s="14">
        <f ca="1">+C15</f>
        <v>59159.320433939713</v>
      </c>
      <c r="D18" s="15">
        <f ca="1">+C16</f>
        <v>0.13361943024918227</v>
      </c>
      <c r="E18" s="9" t="s">
        <v>31</v>
      </c>
      <c r="F18" s="13">
        <f ca="1">+$C$15+$C$16*F17-15018.5-$C$5/24</f>
        <v>45308.649229360155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52001.327400000002</v>
      </c>
      <c r="D21" s="42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1.5549101743014455E-4</v>
      </c>
      <c r="Q21" s="43">
        <f>+C21-15018.5</f>
        <v>36982.827400000002</v>
      </c>
    </row>
    <row r="22" spans="1:21" s="39" customFormat="1" ht="12" customHeight="1" x14ac:dyDescent="0.2">
      <c r="A22" s="40" t="s">
        <v>49</v>
      </c>
      <c r="B22" s="41" t="s">
        <v>48</v>
      </c>
      <c r="C22" s="44">
        <v>53810.400770000182</v>
      </c>
      <c r="D22" s="45">
        <v>4.0999999999999999E-4</v>
      </c>
      <c r="E22" s="39">
        <f t="shared" ref="E22:E65" si="0">+(C22-C$7)/C$8</f>
        <v>13538.998596440577</v>
      </c>
      <c r="F22" s="39">
        <f t="shared" ref="F22:F65" si="1">ROUND(2*E22,0)/2</f>
        <v>13539</v>
      </c>
      <c r="G22" s="39">
        <f t="shared" ref="G22:G65" si="2">+C22-(C$7+F22*C$8)</f>
        <v>-1.8754282064037398E-4</v>
      </c>
      <c r="I22" s="39">
        <f t="shared" ref="I22:I65" si="3">+G22</f>
        <v>-1.8754282064037398E-4</v>
      </c>
      <c r="O22" s="39">
        <f t="shared" ref="O22:O65" ca="1" si="4">+C$11+C$12*$F22</f>
        <v>6.4091696158921627E-5</v>
      </c>
      <c r="Q22" s="43">
        <f t="shared" ref="Q22:Q65" si="5">+C22-15018.5</f>
        <v>38791.900770000182</v>
      </c>
    </row>
    <row r="23" spans="1:21" s="39" customFormat="1" ht="12" customHeight="1" x14ac:dyDescent="0.2">
      <c r="A23" s="40" t="s">
        <v>49</v>
      </c>
      <c r="B23" s="41" t="s">
        <v>48</v>
      </c>
      <c r="C23" s="44">
        <v>53836.456530000083</v>
      </c>
      <c r="D23" s="45">
        <v>2.4000000000000001E-4</v>
      </c>
      <c r="E23" s="39">
        <f t="shared" si="0"/>
        <v>13733.998370312554</v>
      </c>
      <c r="F23" s="39">
        <f t="shared" si="1"/>
        <v>13734</v>
      </c>
      <c r="G23" s="39">
        <f t="shared" si="2"/>
        <v>-2.1775791537947953E-4</v>
      </c>
      <c r="I23" s="39">
        <f t="shared" si="3"/>
        <v>-2.1775791537947953E-4</v>
      </c>
      <c r="O23" s="39">
        <f t="shared" ca="1" si="4"/>
        <v>6.2775286701215118E-5</v>
      </c>
      <c r="Q23" s="43">
        <f t="shared" si="5"/>
        <v>38817.956530000083</v>
      </c>
    </row>
    <row r="24" spans="1:21" s="39" customFormat="1" ht="12" customHeight="1" x14ac:dyDescent="0.2">
      <c r="A24" s="40" t="s">
        <v>49</v>
      </c>
      <c r="B24" s="41" t="s">
        <v>48</v>
      </c>
      <c r="C24" s="44">
        <v>53851.422540000174</v>
      </c>
      <c r="D24" s="45">
        <v>2.3000000000000001E-4</v>
      </c>
      <c r="E24" s="39">
        <f t="shared" si="0"/>
        <v>13846.003108067071</v>
      </c>
      <c r="F24" s="39">
        <f t="shared" si="1"/>
        <v>13846</v>
      </c>
      <c r="G24" s="39">
        <f t="shared" si="2"/>
        <v>4.1529817099217325E-4</v>
      </c>
      <c r="I24" s="39">
        <f t="shared" si="3"/>
        <v>4.1529817099217325E-4</v>
      </c>
      <c r="O24" s="39">
        <f t="shared" ca="1" si="4"/>
        <v>6.2019195115250349E-5</v>
      </c>
      <c r="Q24" s="43">
        <f t="shared" si="5"/>
        <v>38832.922540000174</v>
      </c>
    </row>
    <row r="25" spans="1:21" s="39" customFormat="1" ht="12" customHeight="1" x14ac:dyDescent="0.2">
      <c r="A25" s="40" t="s">
        <v>49</v>
      </c>
      <c r="B25" s="41" t="s">
        <v>48</v>
      </c>
      <c r="C25" s="44">
        <v>53853.426479999907</v>
      </c>
      <c r="D25" s="45">
        <v>1.2999999999999999E-4</v>
      </c>
      <c r="E25" s="39">
        <f t="shared" si="0"/>
        <v>13861.00047704815</v>
      </c>
      <c r="F25" s="39">
        <f t="shared" si="1"/>
        <v>13861</v>
      </c>
      <c r="G25" s="39">
        <f t="shared" si="2"/>
        <v>6.3742903876118362E-5</v>
      </c>
      <c r="I25" s="39">
        <f t="shared" si="3"/>
        <v>6.3742903876118362E-5</v>
      </c>
      <c r="O25" s="39">
        <f t="shared" ca="1" si="4"/>
        <v>6.1917932849272922E-5</v>
      </c>
      <c r="Q25" s="43">
        <f t="shared" si="5"/>
        <v>38834.926479999907</v>
      </c>
    </row>
    <row r="26" spans="1:21" s="39" customFormat="1" ht="12" customHeight="1" x14ac:dyDescent="0.2">
      <c r="A26" s="40" t="s">
        <v>49</v>
      </c>
      <c r="B26" s="41" t="s">
        <v>48</v>
      </c>
      <c r="C26" s="44">
        <v>54174.51417999994</v>
      </c>
      <c r="D26" s="45">
        <v>2.2000000000000001E-4</v>
      </c>
      <c r="E26" s="39">
        <f t="shared" si="0"/>
        <v>16264.001920618315</v>
      </c>
      <c r="F26" s="39">
        <f t="shared" si="1"/>
        <v>16264</v>
      </c>
      <c r="G26" s="39">
        <f t="shared" si="2"/>
        <v>2.5663193810032681E-4</v>
      </c>
      <c r="I26" s="39">
        <f t="shared" si="3"/>
        <v>2.5663193810032681E-4</v>
      </c>
      <c r="O26" s="39">
        <f t="shared" ca="1" si="4"/>
        <v>4.5695717839689588E-5</v>
      </c>
      <c r="Q26" s="43">
        <f t="shared" si="5"/>
        <v>39156.01417999994</v>
      </c>
    </row>
    <row r="27" spans="1:21" s="39" customFormat="1" ht="12" customHeight="1" x14ac:dyDescent="0.2">
      <c r="A27" s="40" t="s">
        <v>49</v>
      </c>
      <c r="B27" s="41" t="s">
        <v>48</v>
      </c>
      <c r="C27" s="44">
        <v>54181.328590000048</v>
      </c>
      <c r="D27" s="45">
        <v>2.5000000000000001E-4</v>
      </c>
      <c r="E27" s="39">
        <f t="shared" si="0"/>
        <v>16315.000563877889</v>
      </c>
      <c r="F27" s="39">
        <f t="shared" si="1"/>
        <v>16315</v>
      </c>
      <c r="G27" s="39">
        <f t="shared" si="2"/>
        <v>7.5345044024288654E-5</v>
      </c>
      <c r="I27" s="39">
        <f t="shared" si="3"/>
        <v>7.5345044024288654E-5</v>
      </c>
      <c r="O27" s="39">
        <f t="shared" ca="1" si="4"/>
        <v>4.5351426135366353E-5</v>
      </c>
      <c r="Q27" s="43">
        <f t="shared" si="5"/>
        <v>39162.828590000048</v>
      </c>
    </row>
    <row r="28" spans="1:21" s="39" customFormat="1" ht="12" customHeight="1" x14ac:dyDescent="0.2">
      <c r="A28" s="40" t="s">
        <v>49</v>
      </c>
      <c r="B28" s="41" t="s">
        <v>48</v>
      </c>
      <c r="C28" s="44">
        <v>54185.337059999816</v>
      </c>
      <c r="D28" s="45">
        <v>2.5000000000000001E-4</v>
      </c>
      <c r="E28" s="39">
        <f t="shared" si="0"/>
        <v>16344.999717367571</v>
      </c>
      <c r="F28" s="39">
        <f t="shared" si="1"/>
        <v>16345</v>
      </c>
      <c r="G28" s="39">
        <f t="shared" si="2"/>
        <v>-3.7765188608318567E-5</v>
      </c>
      <c r="I28" s="39">
        <f t="shared" si="3"/>
        <v>-3.7765188608318567E-5</v>
      </c>
      <c r="O28" s="39">
        <f t="shared" ca="1" si="4"/>
        <v>4.5148901603411499E-5</v>
      </c>
      <c r="Q28" s="43">
        <f t="shared" si="5"/>
        <v>39166.837059999816</v>
      </c>
    </row>
    <row r="29" spans="1:21" s="39" customFormat="1" ht="12" customHeight="1" x14ac:dyDescent="0.2">
      <c r="A29" s="40" t="s">
        <v>49</v>
      </c>
      <c r="B29" s="41" t="s">
        <v>48</v>
      </c>
      <c r="C29" s="44">
        <v>54186.406429999974</v>
      </c>
      <c r="D29" s="45">
        <v>2.4000000000000001E-4</v>
      </c>
      <c r="E29" s="39">
        <f t="shared" si="0"/>
        <v>16353.002819492283</v>
      </c>
      <c r="F29" s="39">
        <f t="shared" si="1"/>
        <v>16353</v>
      </c>
      <c r="G29" s="39">
        <f t="shared" si="2"/>
        <v>3.7673897168133408E-4</v>
      </c>
      <c r="I29" s="39">
        <f t="shared" si="3"/>
        <v>3.7673897168133408E-4</v>
      </c>
      <c r="O29" s="39">
        <f t="shared" ca="1" si="4"/>
        <v>4.509489506155688E-5</v>
      </c>
      <c r="Q29" s="43">
        <f t="shared" si="5"/>
        <v>39167.906429999974</v>
      </c>
    </row>
    <row r="30" spans="1:21" s="39" customFormat="1" ht="12" customHeight="1" x14ac:dyDescent="0.2">
      <c r="A30" s="40" t="s">
        <v>49</v>
      </c>
      <c r="B30" s="41" t="s">
        <v>48</v>
      </c>
      <c r="C30" s="44">
        <v>54473.420289999805</v>
      </c>
      <c r="D30" s="45">
        <v>2.3000000000000001E-4</v>
      </c>
      <c r="E30" s="39">
        <f t="shared" si="0"/>
        <v>18500.997650512501</v>
      </c>
      <c r="F30" s="39">
        <f t="shared" si="1"/>
        <v>18501</v>
      </c>
      <c r="G30" s="39">
        <f t="shared" si="2"/>
        <v>-3.1393719837069511E-4</v>
      </c>
      <c r="I30" s="39">
        <f t="shared" si="3"/>
        <v>-3.1393719837069511E-4</v>
      </c>
      <c r="O30" s="39">
        <f t="shared" ca="1" si="4"/>
        <v>3.0594138573589749E-5</v>
      </c>
      <c r="Q30" s="43">
        <f t="shared" si="5"/>
        <v>39454.920289999805</v>
      </c>
    </row>
    <row r="31" spans="1:21" s="39" customFormat="1" ht="12" customHeight="1" x14ac:dyDescent="0.2">
      <c r="A31" s="40" t="s">
        <v>49</v>
      </c>
      <c r="B31" s="41" t="s">
        <v>48</v>
      </c>
      <c r="C31" s="44">
        <v>54493.330010000151</v>
      </c>
      <c r="D31" s="45">
        <v>2.3000000000000001E-4</v>
      </c>
      <c r="E31" s="39">
        <f t="shared" si="0"/>
        <v>18650.000822860438</v>
      </c>
      <c r="F31" s="39">
        <f t="shared" si="1"/>
        <v>18650</v>
      </c>
      <c r="G31" s="39">
        <f t="shared" si="2"/>
        <v>1.0995014599757269E-4</v>
      </c>
      <c r="I31" s="39">
        <f t="shared" si="3"/>
        <v>1.0995014599757269E-4</v>
      </c>
      <c r="O31" s="39">
        <f t="shared" ca="1" si="4"/>
        <v>2.9588266731547347E-5</v>
      </c>
      <c r="Q31" s="43">
        <f t="shared" si="5"/>
        <v>39474.830010000151</v>
      </c>
    </row>
    <row r="32" spans="1:21" s="39" customFormat="1" ht="12" customHeight="1" x14ac:dyDescent="0.2">
      <c r="A32" s="40" t="s">
        <v>49</v>
      </c>
      <c r="B32" s="41" t="s">
        <v>48</v>
      </c>
      <c r="C32" s="44">
        <v>54507.359670000151</v>
      </c>
      <c r="D32" s="45">
        <v>3.8999999999999999E-4</v>
      </c>
      <c r="E32" s="39">
        <f t="shared" si="0"/>
        <v>18754.997972339523</v>
      </c>
      <c r="F32" s="39">
        <f t="shared" si="1"/>
        <v>18755</v>
      </c>
      <c r="G32" s="39">
        <f t="shared" si="2"/>
        <v>-2.7093484823126346E-4</v>
      </c>
      <c r="I32" s="39">
        <f t="shared" si="3"/>
        <v>-2.7093484823126346E-4</v>
      </c>
      <c r="O32" s="39">
        <f t="shared" ca="1" si="4"/>
        <v>2.8879430869705385E-5</v>
      </c>
      <c r="Q32" s="43">
        <f t="shared" si="5"/>
        <v>39488.859670000151</v>
      </c>
    </row>
    <row r="33" spans="1:17" s="39" customFormat="1" ht="12" customHeight="1" x14ac:dyDescent="0.2">
      <c r="A33" s="40" t="s">
        <v>49</v>
      </c>
      <c r="B33" s="41" t="s">
        <v>48</v>
      </c>
      <c r="C33" s="44">
        <v>54835.395409999881</v>
      </c>
      <c r="D33" s="45">
        <v>3.2000000000000003E-4</v>
      </c>
      <c r="E33" s="39">
        <f t="shared" si="0"/>
        <v>21209.99813821906</v>
      </c>
      <c r="F33" s="39">
        <f t="shared" si="1"/>
        <v>21210</v>
      </c>
      <c r="G33" s="39">
        <f t="shared" si="2"/>
        <v>-2.4877012037904933E-4</v>
      </c>
      <c r="I33" s="39">
        <f t="shared" si="3"/>
        <v>-2.4877012037904933E-4</v>
      </c>
      <c r="O33" s="39">
        <f t="shared" ca="1" si="4"/>
        <v>1.2306173338066977E-5</v>
      </c>
      <c r="Q33" s="43">
        <f t="shared" si="5"/>
        <v>39816.895409999881</v>
      </c>
    </row>
    <row r="34" spans="1:17" s="39" customFormat="1" ht="12" customHeight="1" x14ac:dyDescent="0.2">
      <c r="A34" s="40" t="s">
        <v>49</v>
      </c>
      <c r="B34" s="41" t="s">
        <v>48</v>
      </c>
      <c r="C34" s="44">
        <v>54891.381819999777</v>
      </c>
      <c r="D34" s="45">
        <v>1E-4</v>
      </c>
      <c r="E34" s="39">
        <f t="shared" si="0"/>
        <v>21628.997134599322</v>
      </c>
      <c r="F34" s="39">
        <f t="shared" si="1"/>
        <v>21629</v>
      </c>
      <c r="G34" s="39">
        <f t="shared" si="2"/>
        <v>-3.8287322240648791E-4</v>
      </c>
      <c r="I34" s="39">
        <f t="shared" si="3"/>
        <v>-3.8287322240648791E-4</v>
      </c>
      <c r="O34" s="39">
        <f t="shared" ca="1" si="4"/>
        <v>9.4775807084309445E-6</v>
      </c>
      <c r="Q34" s="43">
        <f t="shared" si="5"/>
        <v>39872.881819999777</v>
      </c>
    </row>
    <row r="35" spans="1:17" s="39" customFormat="1" ht="12" customHeight="1" x14ac:dyDescent="0.2">
      <c r="A35" s="40" t="s">
        <v>49</v>
      </c>
      <c r="B35" s="41" t="s">
        <v>48</v>
      </c>
      <c r="C35" s="44">
        <v>54895.390840000007</v>
      </c>
      <c r="D35" s="45">
        <v>9.0000000000000006E-5</v>
      </c>
      <c r="E35" s="39">
        <f t="shared" si="0"/>
        <v>21659.000404260089</v>
      </c>
      <c r="F35" s="39">
        <f t="shared" si="1"/>
        <v>21659</v>
      </c>
      <c r="G35" s="39">
        <f t="shared" si="2"/>
        <v>5.4017007641959935E-5</v>
      </c>
      <c r="I35" s="39">
        <f t="shared" si="3"/>
        <v>5.4017007641959935E-5</v>
      </c>
      <c r="O35" s="39">
        <f t="shared" ca="1" si="4"/>
        <v>9.2750561764760907E-6</v>
      </c>
      <c r="Q35" s="43">
        <f t="shared" si="5"/>
        <v>39876.890840000007</v>
      </c>
    </row>
    <row r="36" spans="1:17" s="39" customFormat="1" ht="12" customHeight="1" x14ac:dyDescent="0.2">
      <c r="A36" s="40" t="s">
        <v>49</v>
      </c>
      <c r="B36" s="41" t="s">
        <v>48</v>
      </c>
      <c r="C36" s="44">
        <v>54907.416439999826</v>
      </c>
      <c r="D36" s="45">
        <v>2.2000000000000001E-4</v>
      </c>
      <c r="E36" s="39">
        <f t="shared" si="0"/>
        <v>21748.999286681803</v>
      </c>
      <c r="F36" s="39">
        <f t="shared" si="1"/>
        <v>21749</v>
      </c>
      <c r="G36" s="39">
        <f t="shared" si="2"/>
        <v>-9.5313174824696034E-5</v>
      </c>
      <c r="I36" s="39">
        <f t="shared" si="3"/>
        <v>-9.5313174824696034E-5</v>
      </c>
      <c r="O36" s="39">
        <f t="shared" ca="1" si="4"/>
        <v>8.6674825806115293E-6</v>
      </c>
      <c r="Q36" s="43">
        <f t="shared" si="5"/>
        <v>39888.916439999826</v>
      </c>
    </row>
    <row r="37" spans="1:17" s="39" customFormat="1" ht="12" customHeight="1" x14ac:dyDescent="0.2">
      <c r="A37" s="40" t="s">
        <v>49</v>
      </c>
      <c r="B37" s="41" t="s">
        <v>48</v>
      </c>
      <c r="C37" s="44">
        <v>55188.418320000172</v>
      </c>
      <c r="D37" s="45">
        <v>2.1000000000000001E-4</v>
      </c>
      <c r="E37" s="39">
        <f t="shared" si="0"/>
        <v>23852.000813326056</v>
      </c>
      <c r="F37" s="39">
        <f t="shared" si="1"/>
        <v>23852</v>
      </c>
      <c r="G37" s="39">
        <f t="shared" si="2"/>
        <v>1.0867616947507486E-4</v>
      </c>
      <c r="I37" s="39">
        <f t="shared" si="3"/>
        <v>1.0867616947507486E-4</v>
      </c>
      <c r="O37" s="39">
        <f t="shared" ca="1" si="4"/>
        <v>-5.5294871094232936E-6</v>
      </c>
      <c r="Q37" s="43">
        <f t="shared" si="5"/>
        <v>40169.918320000172</v>
      </c>
    </row>
    <row r="38" spans="1:17" s="39" customFormat="1" ht="12" customHeight="1" x14ac:dyDescent="0.2">
      <c r="A38" s="40" t="s">
        <v>49</v>
      </c>
      <c r="B38" s="41" t="s">
        <v>48</v>
      </c>
      <c r="C38" s="44">
        <v>55191.358339999802</v>
      </c>
      <c r="D38" s="45">
        <v>1.3999999999999999E-4</v>
      </c>
      <c r="E38" s="39">
        <f t="shared" si="0"/>
        <v>23874.003749917014</v>
      </c>
      <c r="F38" s="39">
        <f t="shared" si="1"/>
        <v>23874</v>
      </c>
      <c r="G38" s="39">
        <f t="shared" si="2"/>
        <v>5.0106179696740583E-4</v>
      </c>
      <c r="I38" s="39">
        <f t="shared" si="3"/>
        <v>5.0106179696740583E-4</v>
      </c>
      <c r="O38" s="39">
        <f t="shared" ca="1" si="4"/>
        <v>-5.6780050995235414E-6</v>
      </c>
      <c r="Q38" s="43">
        <f t="shared" si="5"/>
        <v>40172.858339999802</v>
      </c>
    </row>
    <row r="39" spans="1:17" s="39" customFormat="1" ht="12" customHeight="1" x14ac:dyDescent="0.2">
      <c r="A39" s="40" t="s">
        <v>49</v>
      </c>
      <c r="B39" s="41" t="s">
        <v>48</v>
      </c>
      <c r="C39" s="44">
        <v>55200.310289999936</v>
      </c>
      <c r="D39" s="45">
        <v>1.9000000000000001E-4</v>
      </c>
      <c r="E39" s="39">
        <f t="shared" si="0"/>
        <v>23940.999616694491</v>
      </c>
      <c r="F39" s="39">
        <f t="shared" si="1"/>
        <v>23941</v>
      </c>
      <c r="G39" s="39">
        <f t="shared" si="2"/>
        <v>-5.1217066356912255E-5</v>
      </c>
      <c r="I39" s="39">
        <f t="shared" si="3"/>
        <v>-5.1217066356912255E-5</v>
      </c>
      <c r="O39" s="39">
        <f t="shared" ca="1" si="4"/>
        <v>-6.1303098875560157E-6</v>
      </c>
      <c r="Q39" s="43">
        <f t="shared" si="5"/>
        <v>40181.810289999936</v>
      </c>
    </row>
    <row r="40" spans="1:17" s="39" customFormat="1" ht="12" customHeight="1" x14ac:dyDescent="0.2">
      <c r="A40" s="40" t="s">
        <v>49</v>
      </c>
      <c r="B40" s="41" t="s">
        <v>48</v>
      </c>
      <c r="C40" s="44">
        <v>55515.384589999914</v>
      </c>
      <c r="D40" s="45">
        <v>2.4000000000000001E-4</v>
      </c>
      <c r="E40" s="39">
        <f t="shared" si="0"/>
        <v>26298.997128688035</v>
      </c>
      <c r="F40" s="39">
        <f t="shared" si="1"/>
        <v>26299</v>
      </c>
      <c r="G40" s="39">
        <f t="shared" si="2"/>
        <v>-3.8366308581316844E-4</v>
      </c>
      <c r="I40" s="39">
        <f t="shared" si="3"/>
        <v>-3.8366308581316844E-4</v>
      </c>
      <c r="O40" s="39">
        <f t="shared" ca="1" si="4"/>
        <v>-2.2048738099207069E-5</v>
      </c>
      <c r="Q40" s="43">
        <f t="shared" si="5"/>
        <v>40496.884589999914</v>
      </c>
    </row>
    <row r="41" spans="1:17" s="39" customFormat="1" ht="12" customHeight="1" x14ac:dyDescent="0.2">
      <c r="A41" s="40" t="s">
        <v>49</v>
      </c>
      <c r="B41" s="41" t="s">
        <v>48</v>
      </c>
      <c r="C41" s="44">
        <v>55520.328650000039</v>
      </c>
      <c r="D41" s="45">
        <v>3.8000000000000002E-4</v>
      </c>
      <c r="E41" s="39">
        <f t="shared" si="0"/>
        <v>26335.998182659889</v>
      </c>
      <c r="F41" s="39">
        <f t="shared" si="1"/>
        <v>26336</v>
      </c>
      <c r="G41" s="39">
        <f t="shared" si="2"/>
        <v>-2.4283196398755535E-4</v>
      </c>
      <c r="I41" s="39">
        <f t="shared" si="3"/>
        <v>-2.4283196398755535E-4</v>
      </c>
      <c r="O41" s="39">
        <f t="shared" ca="1" si="4"/>
        <v>-2.2298518355284716E-5</v>
      </c>
      <c r="Q41" s="43">
        <f t="shared" si="5"/>
        <v>40501.828650000039</v>
      </c>
    </row>
    <row r="42" spans="1:17" s="39" customFormat="1" ht="12" customHeight="1" x14ac:dyDescent="0.2">
      <c r="A42" s="40" t="s">
        <v>49</v>
      </c>
      <c r="B42" s="41" t="s">
        <v>48</v>
      </c>
      <c r="C42" s="44">
        <v>55533.423460000195</v>
      </c>
      <c r="D42" s="45">
        <v>2.7999999999999998E-4</v>
      </c>
      <c r="E42" s="39">
        <f t="shared" si="0"/>
        <v>26433.998969777072</v>
      </c>
      <c r="F42" s="39">
        <f t="shared" si="1"/>
        <v>26434</v>
      </c>
      <c r="G42" s="39">
        <f t="shared" si="2"/>
        <v>-1.3765780749963596E-4</v>
      </c>
      <c r="I42" s="39">
        <f t="shared" si="3"/>
        <v>-1.3765780749963596E-4</v>
      </c>
      <c r="O42" s="39">
        <f t="shared" ca="1" si="4"/>
        <v>-2.2960098493003884E-5</v>
      </c>
      <c r="Q42" s="43">
        <f t="shared" si="5"/>
        <v>40514.923460000195</v>
      </c>
    </row>
    <row r="43" spans="1:17" s="39" customFormat="1" ht="12" customHeight="1" x14ac:dyDescent="0.2">
      <c r="A43" s="40" t="s">
        <v>49</v>
      </c>
      <c r="B43" s="41" t="s">
        <v>48</v>
      </c>
      <c r="C43" s="44">
        <v>55889.385509999935</v>
      </c>
      <c r="D43" s="45">
        <v>3.6000000000000002E-4</v>
      </c>
      <c r="E43" s="39">
        <f t="shared" si="0"/>
        <v>29097.997995605478</v>
      </c>
      <c r="F43" s="39">
        <f t="shared" si="1"/>
        <v>29098</v>
      </c>
      <c r="G43" s="39">
        <f t="shared" si="2"/>
        <v>-2.6782606437336653E-4</v>
      </c>
      <c r="I43" s="39">
        <f t="shared" si="3"/>
        <v>-2.6782606437336653E-4</v>
      </c>
      <c r="O43" s="39">
        <f t="shared" ca="1" si="4"/>
        <v>-4.0944276930594402E-5</v>
      </c>
      <c r="Q43" s="43">
        <f t="shared" si="5"/>
        <v>40870.885509999935</v>
      </c>
    </row>
    <row r="44" spans="1:17" s="39" customFormat="1" ht="12" customHeight="1" x14ac:dyDescent="0.2">
      <c r="A44" s="40" t="s">
        <v>49</v>
      </c>
      <c r="B44" s="41" t="s">
        <v>48</v>
      </c>
      <c r="C44" s="44">
        <v>55891.390360000078</v>
      </c>
      <c r="D44" s="45">
        <v>2.4000000000000001E-4</v>
      </c>
      <c r="E44" s="39">
        <f t="shared" si="0"/>
        <v>29113.002174976053</v>
      </c>
      <c r="F44" s="39">
        <f t="shared" si="1"/>
        <v>29113</v>
      </c>
      <c r="G44" s="39">
        <f t="shared" si="2"/>
        <v>2.9061907844152302E-4</v>
      </c>
      <c r="I44" s="39">
        <f t="shared" si="3"/>
        <v>2.9061907844152302E-4</v>
      </c>
      <c r="O44" s="39">
        <f t="shared" ca="1" si="4"/>
        <v>-4.1045539196571829E-5</v>
      </c>
      <c r="Q44" s="43">
        <f t="shared" si="5"/>
        <v>40872.890360000078</v>
      </c>
    </row>
    <row r="45" spans="1:17" s="39" customFormat="1" ht="12" customHeight="1" x14ac:dyDescent="0.2">
      <c r="A45" s="40" t="s">
        <v>49</v>
      </c>
      <c r="B45" s="41" t="s">
        <v>48</v>
      </c>
      <c r="C45" s="44">
        <v>55893.394319999963</v>
      </c>
      <c r="D45" s="45">
        <v>1.9000000000000001E-4</v>
      </c>
      <c r="E45" s="39">
        <f t="shared" si="0"/>
        <v>29127.999693637092</v>
      </c>
      <c r="F45" s="39">
        <f t="shared" si="1"/>
        <v>29128</v>
      </c>
      <c r="G45" s="39">
        <f t="shared" si="2"/>
        <v>-4.0936036384664476E-5</v>
      </c>
      <c r="I45" s="39">
        <f t="shared" si="3"/>
        <v>-4.0936036384664476E-5</v>
      </c>
      <c r="O45" s="39">
        <f t="shared" ca="1" si="4"/>
        <v>-4.1146801462549256E-5</v>
      </c>
      <c r="Q45" s="43">
        <f t="shared" si="5"/>
        <v>40874.894319999963</v>
      </c>
    </row>
    <row r="46" spans="1:17" s="39" customFormat="1" ht="12" customHeight="1" x14ac:dyDescent="0.2">
      <c r="A46" s="40" t="s">
        <v>49</v>
      </c>
      <c r="B46" s="41" t="s">
        <v>48</v>
      </c>
      <c r="C46" s="44">
        <v>56267.395010000095</v>
      </c>
      <c r="D46" s="45">
        <v>1.9000000000000001E-4</v>
      </c>
      <c r="E46" s="39">
        <f t="shared" si="0"/>
        <v>31926.998839248907</v>
      </c>
      <c r="F46" s="39">
        <f t="shared" si="1"/>
        <v>31927</v>
      </c>
      <c r="G46" s="39">
        <f t="shared" si="2"/>
        <v>-1.5509891090914607E-4</v>
      </c>
      <c r="I46" s="39">
        <f t="shared" si="3"/>
        <v>-1.5509891090914607E-4</v>
      </c>
      <c r="O46" s="39">
        <f t="shared" ca="1" si="4"/>
        <v>-6.0042340293936562E-5</v>
      </c>
      <c r="Q46" s="43">
        <f t="shared" si="5"/>
        <v>41248.895010000095</v>
      </c>
    </row>
    <row r="47" spans="1:17" s="39" customFormat="1" ht="12" customHeight="1" x14ac:dyDescent="0.2">
      <c r="A47" s="40" t="s">
        <v>49</v>
      </c>
      <c r="B47" s="41" t="s">
        <v>48</v>
      </c>
      <c r="C47" s="44">
        <v>56271.404149999842</v>
      </c>
      <c r="D47" s="45">
        <v>1.4999999999999999E-4</v>
      </c>
      <c r="E47" s="39">
        <f t="shared" si="0"/>
        <v>31957.00300697899</v>
      </c>
      <c r="F47" s="39">
        <f t="shared" si="1"/>
        <v>31957</v>
      </c>
      <c r="G47" s="39">
        <f t="shared" si="2"/>
        <v>4.0179083589464426E-4</v>
      </c>
      <c r="I47" s="39">
        <f t="shared" si="3"/>
        <v>4.0179083589464426E-4</v>
      </c>
      <c r="O47" s="39">
        <f t="shared" ca="1" si="4"/>
        <v>-6.0244864825891416E-5</v>
      </c>
      <c r="Q47" s="43">
        <f t="shared" si="5"/>
        <v>41252.904149999842</v>
      </c>
    </row>
    <row r="48" spans="1:17" s="39" customFormat="1" ht="12" customHeight="1" x14ac:dyDescent="0.2">
      <c r="A48" s="40" t="s">
        <v>49</v>
      </c>
      <c r="B48" s="41" t="s">
        <v>48</v>
      </c>
      <c r="C48" s="44">
        <v>56298.395310000051</v>
      </c>
      <c r="D48" s="45">
        <v>1.8000000000000001E-4</v>
      </c>
      <c r="E48" s="39">
        <f t="shared" si="0"/>
        <v>32159.003259383953</v>
      </c>
      <c r="F48" s="39">
        <f t="shared" si="1"/>
        <v>32159</v>
      </c>
      <c r="G48" s="39">
        <f t="shared" si="2"/>
        <v>4.3551704584388062E-4</v>
      </c>
      <c r="I48" s="39">
        <f t="shared" si="3"/>
        <v>4.3551704584388062E-4</v>
      </c>
      <c r="O48" s="39">
        <f t="shared" ca="1" si="4"/>
        <v>-6.1608530007720733E-5</v>
      </c>
      <c r="Q48" s="43">
        <f t="shared" si="5"/>
        <v>41279.895310000051</v>
      </c>
    </row>
    <row r="49" spans="1:17" s="39" customFormat="1" ht="12" customHeight="1" x14ac:dyDescent="0.2">
      <c r="A49" s="40" t="s">
        <v>49</v>
      </c>
      <c r="B49" s="41" t="s">
        <v>48</v>
      </c>
      <c r="C49" s="44">
        <v>56725.309179999866</v>
      </c>
      <c r="D49" s="45">
        <v>3.5E-4</v>
      </c>
      <c r="E49" s="39">
        <f t="shared" si="0"/>
        <v>35354.001528983121</v>
      </c>
      <c r="F49" s="39">
        <f t="shared" si="1"/>
        <v>35354</v>
      </c>
      <c r="G49" s="39">
        <f t="shared" si="2"/>
        <v>2.043018612312153E-4</v>
      </c>
      <c r="I49" s="39">
        <f t="shared" si="3"/>
        <v>2.043018612312153E-4</v>
      </c>
      <c r="O49" s="39">
        <f t="shared" ca="1" si="4"/>
        <v>-8.3177392660912039E-5</v>
      </c>
      <c r="Q49" s="43">
        <f t="shared" si="5"/>
        <v>41706.809179999866</v>
      </c>
    </row>
    <row r="50" spans="1:17" s="39" customFormat="1" ht="12" customHeight="1" x14ac:dyDescent="0.2">
      <c r="A50" s="40" t="s">
        <v>49</v>
      </c>
      <c r="B50" s="41" t="s">
        <v>48</v>
      </c>
      <c r="C50" s="44">
        <v>57017.401169999968</v>
      </c>
      <c r="D50" s="45">
        <v>1.2999999999999999E-4</v>
      </c>
      <c r="E50" s="39">
        <f t="shared" si="0"/>
        <v>37540.000785963246</v>
      </c>
      <c r="F50" s="39">
        <f t="shared" si="1"/>
        <v>37540</v>
      </c>
      <c r="G50" s="39">
        <f t="shared" si="2"/>
        <v>1.0501996439415962E-4</v>
      </c>
      <c r="I50" s="39">
        <f t="shared" si="3"/>
        <v>1.0501996439415962E-4</v>
      </c>
      <c r="O50" s="39">
        <f t="shared" ca="1" si="4"/>
        <v>-9.7934680222688629E-5</v>
      </c>
      <c r="Q50" s="43">
        <f t="shared" si="5"/>
        <v>41998.901169999968</v>
      </c>
    </row>
    <row r="51" spans="1:17" s="39" customFormat="1" ht="12" customHeight="1" x14ac:dyDescent="0.2">
      <c r="A51" s="40" t="s">
        <v>49</v>
      </c>
      <c r="B51" s="41" t="s">
        <v>48</v>
      </c>
      <c r="C51" s="44">
        <v>57020.340989999939</v>
      </c>
      <c r="D51" s="45">
        <v>3.4000000000000002E-4</v>
      </c>
      <c r="E51" s="39">
        <f t="shared" si="0"/>
        <v>37562.00222576852</v>
      </c>
      <c r="F51" s="39">
        <f t="shared" si="1"/>
        <v>37562</v>
      </c>
      <c r="G51" s="39">
        <f t="shared" si="2"/>
        <v>2.9740593890892342E-4</v>
      </c>
      <c r="I51" s="39">
        <f t="shared" si="3"/>
        <v>2.9740593890892342E-4</v>
      </c>
      <c r="O51" s="39">
        <f t="shared" ca="1" si="4"/>
        <v>-9.8083198212788877E-5</v>
      </c>
      <c r="Q51" s="43">
        <f t="shared" si="5"/>
        <v>42001.840989999939</v>
      </c>
    </row>
    <row r="52" spans="1:17" s="39" customFormat="1" ht="12" customHeight="1" x14ac:dyDescent="0.2">
      <c r="A52" s="40" t="s">
        <v>49</v>
      </c>
      <c r="B52" s="41" t="s">
        <v>48</v>
      </c>
      <c r="C52" s="44">
        <v>57442.311060000211</v>
      </c>
      <c r="D52" s="45">
        <v>1.1E-4</v>
      </c>
      <c r="E52" s="39">
        <f t="shared" si="0"/>
        <v>40720.001387224889</v>
      </c>
      <c r="F52" s="39">
        <f t="shared" si="1"/>
        <v>40720</v>
      </c>
      <c r="G52" s="39">
        <f t="shared" si="2"/>
        <v>1.8536020797910169E-4</v>
      </c>
      <c r="I52" s="39">
        <f t="shared" si="3"/>
        <v>1.8536020797910169E-4</v>
      </c>
      <c r="O52" s="39">
        <f t="shared" ca="1" si="4"/>
        <v>-1.1940228060990254E-4</v>
      </c>
      <c r="Q52" s="43">
        <f t="shared" si="5"/>
        <v>42423.811060000211</v>
      </c>
    </row>
    <row r="53" spans="1:17" s="39" customFormat="1" ht="12" customHeight="1" x14ac:dyDescent="0.2">
      <c r="A53" s="40" t="s">
        <v>49</v>
      </c>
      <c r="B53" s="41" t="s">
        <v>48</v>
      </c>
      <c r="C53" s="44">
        <v>57443.380069999956</v>
      </c>
      <c r="D53" s="45">
        <v>1.7000000000000001E-4</v>
      </c>
      <c r="E53" s="39">
        <f t="shared" si="0"/>
        <v>40728.001795127704</v>
      </c>
      <c r="F53" s="39">
        <f t="shared" si="1"/>
        <v>40728</v>
      </c>
      <c r="G53" s="39">
        <f t="shared" si="2"/>
        <v>2.3986395535757765E-4</v>
      </c>
      <c r="I53" s="39">
        <f t="shared" si="3"/>
        <v>2.3986395535757765E-4</v>
      </c>
      <c r="O53" s="39">
        <f t="shared" ca="1" si="4"/>
        <v>-1.1945628715175714E-4</v>
      </c>
      <c r="Q53" s="43">
        <f t="shared" si="5"/>
        <v>42424.880069999956</v>
      </c>
    </row>
    <row r="54" spans="1:17" s="39" customFormat="1" ht="12" customHeight="1" x14ac:dyDescent="0.2">
      <c r="A54" s="40" t="s">
        <v>49</v>
      </c>
      <c r="B54" s="41" t="s">
        <v>48</v>
      </c>
      <c r="C54" s="44">
        <v>58099.317489999812</v>
      </c>
      <c r="D54" s="45">
        <v>1.8000000000000001E-4</v>
      </c>
      <c r="E54" s="39">
        <f t="shared" si="0"/>
        <v>45636.998829742188</v>
      </c>
      <c r="F54" s="39">
        <f t="shared" si="1"/>
        <v>45637</v>
      </c>
      <c r="G54" s="39">
        <f t="shared" si="2"/>
        <v>-1.563691912451759E-4</v>
      </c>
      <c r="I54" s="39">
        <f t="shared" si="3"/>
        <v>-1.563691912451759E-4</v>
      </c>
      <c r="O54" s="39">
        <f t="shared" ca="1" si="4"/>
        <v>-1.5259605139730215E-4</v>
      </c>
      <c r="Q54" s="43">
        <f t="shared" si="5"/>
        <v>43080.817489999812</v>
      </c>
    </row>
    <row r="55" spans="1:17" s="39" customFormat="1" ht="12" customHeight="1" x14ac:dyDescent="0.2">
      <c r="A55" s="40" t="s">
        <v>49</v>
      </c>
      <c r="B55" s="41" t="s">
        <v>48</v>
      </c>
      <c r="C55" s="44">
        <v>58103.459379999898</v>
      </c>
      <c r="D55" s="45">
        <v>1.6000000000000001E-4</v>
      </c>
      <c r="E55" s="39">
        <f t="shared" si="0"/>
        <v>45667.996490659483</v>
      </c>
      <c r="F55" s="39">
        <f t="shared" si="1"/>
        <v>45668</v>
      </c>
      <c r="G55" s="39">
        <f t="shared" si="2"/>
        <v>-4.6891610691091046E-4</v>
      </c>
      <c r="I55" s="39">
        <f t="shared" si="3"/>
        <v>-4.6891610691091046E-4</v>
      </c>
      <c r="O55" s="39">
        <f t="shared" ca="1" si="4"/>
        <v>-1.5280532674698881E-4</v>
      </c>
      <c r="Q55" s="43">
        <f t="shared" si="5"/>
        <v>43084.959379999898</v>
      </c>
    </row>
    <row r="56" spans="1:17" s="39" customFormat="1" ht="12" customHeight="1" x14ac:dyDescent="0.2">
      <c r="A56" s="40" t="s">
        <v>49</v>
      </c>
      <c r="B56" s="41" t="s">
        <v>48</v>
      </c>
      <c r="C56" s="44">
        <v>58106.265519999899</v>
      </c>
      <c r="D56" s="45">
        <v>4.0000000000000002E-4</v>
      </c>
      <c r="E56" s="39">
        <f t="shared" si="0"/>
        <v>45688.99747721506</v>
      </c>
      <c r="F56" s="39">
        <f t="shared" si="1"/>
        <v>45689</v>
      </c>
      <c r="G56" s="39">
        <f t="shared" si="2"/>
        <v>-3.3709310082485899E-4</v>
      </c>
      <c r="I56" s="39">
        <f t="shared" si="3"/>
        <v>-3.3709310082485899E-4</v>
      </c>
      <c r="O56" s="39">
        <f t="shared" ca="1" si="4"/>
        <v>-1.5294709391935719E-4</v>
      </c>
      <c r="Q56" s="43">
        <f t="shared" si="5"/>
        <v>43087.765519999899</v>
      </c>
    </row>
    <row r="57" spans="1:17" s="39" customFormat="1" ht="12" customHeight="1" x14ac:dyDescent="0.2">
      <c r="A57" s="40" t="s">
        <v>49</v>
      </c>
      <c r="B57" s="41" t="s">
        <v>48</v>
      </c>
      <c r="C57" s="44">
        <v>58444.323280000128</v>
      </c>
      <c r="D57" s="45">
        <v>3.4000000000000002E-4</v>
      </c>
      <c r="E57" s="39">
        <f t="shared" si="0"/>
        <v>48219.001850757129</v>
      </c>
      <c r="F57" s="39">
        <f t="shared" si="1"/>
        <v>48219</v>
      </c>
      <c r="G57" s="39">
        <f t="shared" si="2"/>
        <v>2.4729712458793074E-4</v>
      </c>
      <c r="I57" s="39">
        <f t="shared" si="3"/>
        <v>2.4729712458793074E-4</v>
      </c>
      <c r="O57" s="39">
        <f t="shared" ca="1" si="4"/>
        <v>-1.7002666278088271E-4</v>
      </c>
      <c r="Q57" s="43">
        <f t="shared" si="5"/>
        <v>43425.823280000128</v>
      </c>
    </row>
    <row r="58" spans="1:17" s="39" customFormat="1" ht="12" customHeight="1" x14ac:dyDescent="0.2">
      <c r="A58" s="40" t="s">
        <v>49</v>
      </c>
      <c r="B58" s="41" t="s">
        <v>48</v>
      </c>
      <c r="C58" s="44">
        <v>58477.327010000125</v>
      </c>
      <c r="D58" s="45">
        <v>2.2000000000000001E-4</v>
      </c>
      <c r="E58" s="39">
        <f t="shared" si="0"/>
        <v>48465.999823065576</v>
      </c>
      <c r="F58" s="39">
        <f t="shared" si="1"/>
        <v>48466</v>
      </c>
      <c r="G58" s="39">
        <f t="shared" si="2"/>
        <v>-2.3641878215130419E-5</v>
      </c>
      <c r="I58" s="39">
        <f t="shared" si="3"/>
        <v>-2.3641878215130419E-5</v>
      </c>
      <c r="O58" s="39">
        <f t="shared" ca="1" si="4"/>
        <v>-1.7169411476064428E-4</v>
      </c>
      <c r="Q58" s="43">
        <f t="shared" si="5"/>
        <v>43458.827010000125</v>
      </c>
    </row>
    <row r="59" spans="1:17" s="39" customFormat="1" ht="12" customHeight="1" x14ac:dyDescent="0.2">
      <c r="A59" s="40" t="s">
        <v>49</v>
      </c>
      <c r="B59" s="41" t="s">
        <v>48</v>
      </c>
      <c r="C59" s="44">
        <v>58493.361130000092</v>
      </c>
      <c r="D59" s="45">
        <v>5.0000000000000002E-5</v>
      </c>
      <c r="E59" s="39">
        <f t="shared" si="0"/>
        <v>48585.998233176884</v>
      </c>
      <c r="F59" s="39">
        <f t="shared" si="1"/>
        <v>48586</v>
      </c>
      <c r="G59" s="39">
        <f t="shared" si="2"/>
        <v>-2.3608191258972511E-4</v>
      </c>
      <c r="I59" s="39">
        <f t="shared" si="3"/>
        <v>-2.3608191258972511E-4</v>
      </c>
      <c r="O59" s="39">
        <f t="shared" ca="1" si="4"/>
        <v>-1.7250421288846369E-4</v>
      </c>
      <c r="Q59" s="43">
        <f t="shared" si="5"/>
        <v>43474.861130000092</v>
      </c>
    </row>
    <row r="60" spans="1:17" s="39" customFormat="1" ht="12" customHeight="1" x14ac:dyDescent="0.2">
      <c r="A60" s="40" t="s">
        <v>49</v>
      </c>
      <c r="B60" s="41" t="s">
        <v>48</v>
      </c>
      <c r="C60" s="44">
        <v>58784.38450000016</v>
      </c>
      <c r="D60" s="45">
        <v>2.2000000000000001E-4</v>
      </c>
      <c r="E60" s="39">
        <f t="shared" si="0"/>
        <v>50764.000000989065</v>
      </c>
      <c r="F60" s="39">
        <f t="shared" si="1"/>
        <v>50764</v>
      </c>
      <c r="G60" s="39">
        <f t="shared" si="2"/>
        <v>1.3216049410402775E-7</v>
      </c>
      <c r="I60" s="39">
        <f t="shared" si="3"/>
        <v>1.3216049410402775E-7</v>
      </c>
      <c r="O60" s="39">
        <f t="shared" ca="1" si="4"/>
        <v>-1.8720749390838568E-4</v>
      </c>
      <c r="Q60" s="43">
        <f t="shared" si="5"/>
        <v>43765.88450000016</v>
      </c>
    </row>
    <row r="61" spans="1:17" s="39" customFormat="1" ht="12" customHeight="1" x14ac:dyDescent="0.2">
      <c r="A61" s="40" t="s">
        <v>49</v>
      </c>
      <c r="B61" s="41" t="s">
        <v>48</v>
      </c>
      <c r="C61" s="44">
        <v>58806.297699999996</v>
      </c>
      <c r="D61" s="45">
        <v>3.1E-4</v>
      </c>
      <c r="E61" s="39">
        <f t="shared" si="0"/>
        <v>50927.997099703338</v>
      </c>
      <c r="F61" s="39">
        <f t="shared" si="1"/>
        <v>50928</v>
      </c>
      <c r="G61" s="39">
        <f t="shared" si="2"/>
        <v>-3.8753600529162213E-4</v>
      </c>
      <c r="I61" s="39">
        <f t="shared" si="3"/>
        <v>-3.8753600529162213E-4</v>
      </c>
      <c r="O61" s="39">
        <f t="shared" ca="1" si="4"/>
        <v>-1.8831462801640548E-4</v>
      </c>
      <c r="Q61" s="43">
        <f t="shared" si="5"/>
        <v>43787.797699999996</v>
      </c>
    </row>
    <row r="62" spans="1:17" s="39" customFormat="1" ht="12" customHeight="1" x14ac:dyDescent="0.2">
      <c r="A62" s="40" t="s">
        <v>49</v>
      </c>
      <c r="B62" s="41" t="s">
        <v>48</v>
      </c>
      <c r="C62" s="44">
        <v>58817.254110000096</v>
      </c>
      <c r="D62" s="45">
        <v>2.9E-4</v>
      </c>
      <c r="E62" s="39">
        <f t="shared" si="0"/>
        <v>51009.994227113035</v>
      </c>
      <c r="F62" s="39">
        <f t="shared" si="1"/>
        <v>51010</v>
      </c>
      <c r="G62" s="39">
        <f t="shared" si="2"/>
        <v>-7.7136990876169875E-4</v>
      </c>
      <c r="I62" s="39">
        <f t="shared" si="3"/>
        <v>-7.7136990876169875E-4</v>
      </c>
      <c r="O62" s="39">
        <f t="shared" ca="1" si="4"/>
        <v>-1.8886819507041544E-4</v>
      </c>
      <c r="Q62" s="43">
        <f t="shared" si="5"/>
        <v>43798.754110000096</v>
      </c>
    </row>
    <row r="63" spans="1:17" s="39" customFormat="1" ht="12" customHeight="1" x14ac:dyDescent="0.2">
      <c r="A63" s="40" t="s">
        <v>49</v>
      </c>
      <c r="B63" s="41" t="s">
        <v>48</v>
      </c>
      <c r="C63" s="44">
        <v>59149.432469999883</v>
      </c>
      <c r="D63" s="45">
        <v>2.4000000000000001E-4</v>
      </c>
      <c r="E63" s="39">
        <f t="shared" si="0"/>
        <v>53495.997517186675</v>
      </c>
      <c r="F63" s="39">
        <f t="shared" si="1"/>
        <v>53496</v>
      </c>
      <c r="G63" s="39">
        <f t="shared" si="2"/>
        <v>-3.3175211865454912E-4</v>
      </c>
      <c r="I63" s="39">
        <f t="shared" si="3"/>
        <v>-3.3175211865454912E-4</v>
      </c>
      <c r="O63" s="39">
        <f t="shared" ca="1" si="4"/>
        <v>-2.0565072795174051E-4</v>
      </c>
      <c r="Q63" s="43">
        <f t="shared" si="5"/>
        <v>44130.932469999883</v>
      </c>
    </row>
    <row r="64" spans="1:17" s="39" customFormat="1" ht="12" customHeight="1" x14ac:dyDescent="0.2">
      <c r="A64" s="40" t="s">
        <v>49</v>
      </c>
      <c r="B64" s="41" t="s">
        <v>48</v>
      </c>
      <c r="C64" s="44">
        <v>59157.449639999773</v>
      </c>
      <c r="D64" s="45">
        <v>1.6000000000000001E-4</v>
      </c>
      <c r="E64" s="39">
        <f t="shared" si="0"/>
        <v>53555.997545475147</v>
      </c>
      <c r="F64" s="39">
        <f t="shared" si="1"/>
        <v>53556</v>
      </c>
      <c r="G64" s="39">
        <f t="shared" si="2"/>
        <v>-3.2797222957015038E-4</v>
      </c>
      <c r="I64" s="39">
        <f t="shared" si="3"/>
        <v>-3.2797222957015038E-4</v>
      </c>
      <c r="O64" s="39">
        <f t="shared" ca="1" si="4"/>
        <v>-2.0605577701565016E-4</v>
      </c>
      <c r="Q64" s="43">
        <f t="shared" si="5"/>
        <v>44138.949639999773</v>
      </c>
    </row>
    <row r="65" spans="1:17" s="39" customFormat="1" ht="12" customHeight="1" x14ac:dyDescent="0.2">
      <c r="A65" s="40" t="s">
        <v>49</v>
      </c>
      <c r="B65" s="41" t="s">
        <v>48</v>
      </c>
      <c r="C65" s="44">
        <v>59159.319999999832</v>
      </c>
      <c r="D65" s="45">
        <v>2.3000000000000001E-4</v>
      </c>
      <c r="E65" s="39">
        <f t="shared" si="0"/>
        <v>53569.99520960285</v>
      </c>
      <c r="F65" s="39">
        <f t="shared" si="1"/>
        <v>53570</v>
      </c>
      <c r="G65" s="39">
        <f t="shared" si="2"/>
        <v>-6.4009016932686791E-4</v>
      </c>
      <c r="I65" s="39">
        <f t="shared" si="3"/>
        <v>-6.4009016932686791E-4</v>
      </c>
      <c r="O65" s="39">
        <f t="shared" ca="1" si="4"/>
        <v>-2.0615028846389581E-4</v>
      </c>
      <c r="Q65" s="43">
        <f t="shared" si="5"/>
        <v>44140.819999999832</v>
      </c>
    </row>
    <row r="66" spans="1:17" s="39" customFormat="1" ht="12" customHeight="1" x14ac:dyDescent="0.2">
      <c r="C66" s="42"/>
      <c r="D66" s="42"/>
    </row>
    <row r="67" spans="1:17" s="39" customFormat="1" ht="12" customHeight="1" x14ac:dyDescent="0.2">
      <c r="C67" s="42"/>
      <c r="D67" s="42"/>
    </row>
    <row r="68" spans="1:17" s="39" customFormat="1" ht="12" customHeight="1" x14ac:dyDescent="0.2">
      <c r="C68" s="42"/>
      <c r="D68" s="42"/>
    </row>
    <row r="69" spans="1:17" s="39" customFormat="1" ht="12" customHeight="1" x14ac:dyDescent="0.2">
      <c r="C69" s="42"/>
      <c r="D69" s="42"/>
    </row>
    <row r="70" spans="1:17" s="39" customFormat="1" ht="12" customHeight="1" x14ac:dyDescent="0.2">
      <c r="C70" s="42"/>
      <c r="D70" s="42"/>
    </row>
    <row r="71" spans="1:17" s="39" customFormat="1" ht="12" customHeight="1" x14ac:dyDescent="0.2">
      <c r="C71" s="42"/>
      <c r="D71" s="42"/>
    </row>
    <row r="72" spans="1:17" s="39" customFormat="1" ht="12" customHeight="1" x14ac:dyDescent="0.2">
      <c r="C72" s="42"/>
      <c r="D72" s="42"/>
    </row>
    <row r="73" spans="1:17" s="39" customFormat="1" ht="12" customHeight="1" x14ac:dyDescent="0.2">
      <c r="C73" s="42"/>
      <c r="D73" s="42"/>
    </row>
    <row r="74" spans="1:17" s="39" customFormat="1" ht="12" customHeight="1" x14ac:dyDescent="0.2">
      <c r="C74" s="42"/>
      <c r="D74" s="42"/>
    </row>
    <row r="75" spans="1:17" s="39" customFormat="1" ht="12" customHeight="1" x14ac:dyDescent="0.2">
      <c r="C75" s="42"/>
      <c r="D75" s="42"/>
    </row>
    <row r="76" spans="1:17" s="39" customFormat="1" ht="12" customHeight="1" x14ac:dyDescent="0.2">
      <c r="C76" s="42"/>
      <c r="D76" s="42"/>
    </row>
    <row r="77" spans="1:17" s="39" customFormat="1" ht="12" customHeight="1" x14ac:dyDescent="0.2">
      <c r="C77" s="42"/>
      <c r="D77" s="42"/>
    </row>
    <row r="78" spans="1:17" s="39" customFormat="1" ht="12" customHeight="1" x14ac:dyDescent="0.2">
      <c r="C78" s="42"/>
      <c r="D78" s="42"/>
    </row>
    <row r="79" spans="1:17" s="39" customFormat="1" ht="12" customHeight="1" x14ac:dyDescent="0.2">
      <c r="C79" s="42"/>
      <c r="D79" s="42"/>
    </row>
    <row r="80" spans="1:17" s="39" customFormat="1" ht="12" customHeight="1" x14ac:dyDescent="0.2">
      <c r="C80" s="42"/>
      <c r="D80" s="42"/>
    </row>
    <row r="81" spans="3:4" s="39" customFormat="1" ht="12" customHeight="1" x14ac:dyDescent="0.2">
      <c r="C81" s="42"/>
      <c r="D81" s="42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2024-01-17T01:49:30Z</dcterms:modified>
</cp:coreProperties>
</file>