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BACF207-8297-42FF-81D6-4EC9C27C657A}" xr6:coauthVersionLast="47" xr6:coauthVersionMax="47" xr10:uidLastSave="{00000000-0000-0000-0000-000000000000}"/>
  <bookViews>
    <workbookView xWindow="840" yWindow="420" windowWidth="14355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G11" i="1"/>
  <c r="F11" i="1"/>
  <c r="Q23" i="1"/>
  <c r="E22" i="1"/>
  <c r="F22" i="1" s="1"/>
  <c r="G22" i="1" s="1"/>
  <c r="I22" i="1" s="1"/>
  <c r="Q22" i="1"/>
  <c r="E21" i="1"/>
  <c r="F21" i="1" s="1"/>
  <c r="G21" i="1" s="1"/>
  <c r="H21" i="1" s="1"/>
  <c r="E14" i="1"/>
  <c r="E15" i="1" s="1"/>
  <c r="C17" i="1"/>
  <c r="Q21" i="1"/>
  <c r="C11" i="1"/>
  <c r="C12" i="1"/>
  <c r="C16" i="1" l="1"/>
  <c r="D18" i="1" s="1"/>
  <c r="O22" i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<sst xmlns="http://schemas.openxmlformats.org/spreadsheetml/2006/main" count="51" uniqueCount="49">
  <si>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</si>
  <si>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</si>
  <si>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</si>
  <si>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</si>
  <si>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</si>
  <si>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</si>
  <si>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</si>
  <si>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</si>
  <si>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</si>
  <si>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</si>
  <si>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</si>
  <si>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</si>
  <si>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</si>
  <si>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</si>
  <si>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</si>
  <si>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</si>
  <si>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</si>
  <si>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</si>
  <si>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</si>
  <si>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</si>
  <si>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</si>
  <si>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</si>
  <si>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</si>
  <si>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</si>
  <si>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</si>
  <si>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</si>
  <si>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</si>
  <si>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</si>
  <si>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</si>
  <si>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</si>
  <si>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</si>
  <si>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</si>
  <si>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</si>
  <si>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</si>
  <si>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</si>
  <si>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</si>
  <si>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</si>
  <si>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</si>
  <si>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</si>
  <si>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</si>
  <si>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</si>
  <si>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V0507 Cam / GSC 4544-0120</t>
  </si>
  <si>
    <t>G4544-0120</t>
  </si>
  <si>
    <t>EA</t>
  </si>
  <si>
    <t>OEJV 0083</t>
  </si>
  <si>
    <t>IBVS 5992</t>
  </si>
  <si>
    <t>I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</si>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</sst>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V0507 Cam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F6-4373-860A-7F72FFD082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-5.223999989539152E-2</c:v>
                </c:pt>
                <c:pt idx="2">
                  <c:v>-3.3049999903596472E-2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F6-4373-860A-7F72FFD082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F6-4373-860A-7F72FFD082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F6-4373-860A-7F72FFD082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F6-4373-860A-7F72FFD082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F6-4373-860A-7F72FFD082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F6-4373-860A-7F72FFD082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-1.1580426192734465E-3</c:v>
                </c:pt>
                <c:pt idx="1">
                  <c:v>-4.0029550516005666E-2</c:v>
                </c:pt>
                <c:pt idx="2">
                  <c:v>-4.4102406663708876E-2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F6-4373-860A-7F72FFD0826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1842</c:v>
                </c:pt>
                <c:pt idx="2">
                  <c:v>2035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F6-4373-860A-7F72FFD0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72424"/>
        <c:axId val="1"/>
      </c:scatterChart>
      <c:valAx>
        <c:axId val="48637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7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16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1D5286-05FF-3973-05AE-CE1446D3F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/>
      <c r="F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51502.791999999899</v>
      </c>
      <c r="D4" s="9">
        <v>2.2112699999999998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v>51502.791999999899</v>
      </c>
    </row>
    <row r="8" spans="1:7" x14ac:dyDescent="0.2">
      <c r="A8" t="s">
        <v>3</v>
      </c>
      <c r="C8">
        <v>2.2112699999999998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-1.1580426192734465E-3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-2.1102881594317166E-5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60326.675237615738</v>
      </c>
    </row>
    <row r="15" spans="1:7" x14ac:dyDescent="0.2">
      <c r="A15" s="14" t="s">
        <v>17</v>
      </c>
      <c r="B15" s="12"/>
      <c r="C15" s="15">
        <f ca="1">(C7+C11)+(C8+C12)*INT(MAX(F21:F3533))</f>
        <v>56002.682347593232</v>
      </c>
      <c r="D15" s="16" t="s">
        <v>40</v>
      </c>
      <c r="E15" s="17">
        <f ca="1">ROUND(2*(E14-$C$7)/$C$8,0)/2+E13</f>
        <v>3991.5</v>
      </c>
    </row>
    <row r="16" spans="1:7" x14ac:dyDescent="0.2">
      <c r="A16" s="18" t="s">
        <v>4</v>
      </c>
      <c r="B16" s="12"/>
      <c r="C16" s="19">
        <f ca="1">+C8+C12</f>
        <v>2.2112488971184057</v>
      </c>
      <c r="D16" s="16" t="s">
        <v>33</v>
      </c>
      <c r="E16" s="26">
        <f ca="1">ROUND(2*(E14-$C$15)/$C$16,0)/2+E13</f>
        <v>1956.5</v>
      </c>
    </row>
    <row r="17" spans="1:18" ht="13.5" thickBot="1" x14ac:dyDescent="0.25">
      <c r="A17" s="16" t="s">
        <v>29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45310.88664813873</v>
      </c>
    </row>
    <row r="18" spans="1:18" ht="14.25" thickTop="1" thickBot="1" x14ac:dyDescent="0.25">
      <c r="A18" s="18" t="s">
        <v>5</v>
      </c>
      <c r="B18" s="12"/>
      <c r="C18" s="21">
        <f ca="1">+C15</f>
        <v>56002.682347593232</v>
      </c>
      <c r="D18" s="22">
        <f ca="1">+C16</f>
        <v>2.2112488971184057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t="s">
        <v>44</v>
      </c>
      <c r="C21" s="10">
        <v>51502.791999999899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-1.1580426192734465E-3</v>
      </c>
      <c r="Q21" s="2">
        <f>+C21-15018.5</f>
        <v>36484.291999999899</v>
      </c>
    </row>
    <row r="22" spans="1:18" x14ac:dyDescent="0.2">
      <c r="A22" s="31" t="s">
        <v>45</v>
      </c>
      <c r="B22" s="32" t="s">
        <v>46</v>
      </c>
      <c r="C22" s="31">
        <v>55575.899100000002</v>
      </c>
      <c r="D22" s="31">
        <v>2.0000000000000001E-4</v>
      </c>
      <c r="E22">
        <f>+(C22-C$7)/C$8</f>
        <v>1841.9763755670285</v>
      </c>
      <c r="F22">
        <f>ROUND(2*E22,0)/2</f>
        <v>1842</v>
      </c>
      <c r="G22">
        <f>+C22-(C$7+F22*C$8)</f>
        <v>-5.223999989539152E-2</v>
      </c>
      <c r="I22">
        <f>+G22</f>
        <v>-5.223999989539152E-2</v>
      </c>
      <c r="O22">
        <f ca="1">+C$11+C$12*$F22</f>
        <v>-4.0029550516005666E-2</v>
      </c>
      <c r="Q22" s="2">
        <f>+C22-15018.5</f>
        <v>40557.399100000002</v>
      </c>
    </row>
    <row r="23" spans="1:18" x14ac:dyDescent="0.2">
      <c r="A23" s="33" t="s">
        <v>47</v>
      </c>
      <c r="B23" s="34" t="s">
        <v>46</v>
      </c>
      <c r="C23" s="33">
        <v>56002.693399999996</v>
      </c>
      <c r="D23" s="33">
        <v>5.0000000000000001E-4</v>
      </c>
      <c r="E23">
        <f>+(C23-C$7)/C$8</f>
        <v>2034.9850538378839</v>
      </c>
      <c r="F23">
        <f>ROUND(2*E23,0)/2</f>
        <v>2035</v>
      </c>
      <c r="G23">
        <f>+C23-(C$7+F23*C$8)</f>
        <v>-3.3049999903596472E-2</v>
      </c>
      <c r="I23">
        <f>+G23</f>
        <v>-3.3049999903596472E-2</v>
      </c>
      <c r="O23">
        <f ca="1">+C$11+C$12*$F23</f>
        <v>-4.4102406663708876E-2</v>
      </c>
      <c r="Q23" s="2">
        <f>+C23-15018.5</f>
        <v>40984.193399999996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2024-01-17T03:12:20Z</dcterms:modified>
</cp:coreProperties>
</file>