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75B9031-1047-46DF-91E7-E80D70CBFA1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F14" i="1" l="1"/>
  <c r="F16" i="1" s="1"/>
  <c r="F17" i="1" s="1"/>
  <c r="E21" i="1"/>
  <c r="F21" i="1"/>
  <c r="G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C17" i="1"/>
  <c r="N22" i="1"/>
  <c r="N23" i="1"/>
  <c r="N24" i="1"/>
  <c r="N25" i="1"/>
  <c r="N26" i="1"/>
  <c r="N27" i="1"/>
  <c r="N28" i="1"/>
  <c r="N21" i="1"/>
  <c r="E101" i="2"/>
  <c r="F101" i="2"/>
  <c r="E74" i="2"/>
  <c r="F74" i="2"/>
  <c r="E90" i="2"/>
  <c r="F90" i="2"/>
  <c r="E85" i="2"/>
  <c r="F85" i="2"/>
  <c r="E62" i="2"/>
  <c r="F62" i="2"/>
  <c r="E94" i="2"/>
  <c r="F94" i="2"/>
  <c r="E121" i="2"/>
  <c r="F121" i="2"/>
  <c r="E139" i="2"/>
  <c r="F139" i="2"/>
  <c r="E141" i="2"/>
  <c r="F141" i="2"/>
  <c r="E13" i="2"/>
  <c r="F13" i="2"/>
  <c r="E34" i="2"/>
  <c r="F34" i="2"/>
  <c r="E39" i="2"/>
  <c r="F39" i="2"/>
  <c r="E174" i="2"/>
  <c r="F174" i="2"/>
  <c r="E16" i="2"/>
  <c r="F16" i="2"/>
  <c r="E87" i="2"/>
  <c r="F87" i="2"/>
  <c r="E76" i="2"/>
  <c r="F76" i="2"/>
  <c r="E44" i="2"/>
  <c r="F44" i="2"/>
  <c r="E61" i="2"/>
  <c r="F61" i="2"/>
  <c r="E170" i="2"/>
  <c r="F170" i="2"/>
  <c r="E113" i="2"/>
  <c r="F113" i="2"/>
  <c r="E122" i="2"/>
  <c r="F122" i="2"/>
  <c r="E111" i="2"/>
  <c r="F111" i="2"/>
  <c r="E71" i="2"/>
  <c r="F71" i="2"/>
  <c r="E15" i="2"/>
  <c r="F15" i="2"/>
  <c r="E65" i="2"/>
  <c r="F65" i="2"/>
  <c r="E24" i="2"/>
  <c r="F24" i="2"/>
  <c r="E140" i="2"/>
  <c r="F140" i="2"/>
  <c r="E173" i="2"/>
  <c r="F173" i="2"/>
  <c r="E84" i="2"/>
  <c r="F84" i="2"/>
  <c r="E45" i="2"/>
  <c r="F45" i="2"/>
  <c r="E68" i="2"/>
  <c r="F68" i="2"/>
  <c r="E99" i="2"/>
  <c r="F99" i="2"/>
  <c r="E23" i="2"/>
  <c r="F23" i="2"/>
  <c r="E146" i="2"/>
  <c r="F146" i="2"/>
  <c r="E158" i="2"/>
  <c r="F158" i="2"/>
  <c r="E160" i="2"/>
  <c r="F160" i="2"/>
  <c r="E178" i="2"/>
  <c r="F178" i="2"/>
  <c r="E51" i="2"/>
  <c r="F51" i="2"/>
  <c r="E27" i="2"/>
  <c r="F27" i="2"/>
  <c r="E89" i="2"/>
  <c r="F89" i="2"/>
  <c r="E114" i="2"/>
  <c r="F114" i="2"/>
  <c r="E92" i="2"/>
  <c r="F92" i="2"/>
  <c r="E171" i="2"/>
  <c r="F171" i="2"/>
  <c r="E143" i="2"/>
  <c r="F143" i="2"/>
  <c r="E78" i="2"/>
  <c r="F78" i="2"/>
  <c r="E17" i="2"/>
  <c r="F17" i="2"/>
  <c r="E145" i="2"/>
  <c r="F145" i="2"/>
  <c r="E108" i="2"/>
  <c r="F108" i="2"/>
  <c r="E172" i="2"/>
  <c r="F172" i="2"/>
  <c r="E136" i="2"/>
  <c r="F136" i="2"/>
  <c r="E14" i="2"/>
  <c r="F14" i="2"/>
  <c r="E21" i="2"/>
  <c r="F21" i="2"/>
  <c r="E163" i="2"/>
  <c r="F163" i="2"/>
  <c r="E155" i="2"/>
  <c r="F155" i="2"/>
  <c r="E40" i="2"/>
  <c r="F40" i="2"/>
  <c r="E103" i="2"/>
  <c r="F103" i="2"/>
  <c r="E22" i="2"/>
  <c r="F22" i="2"/>
  <c r="E36" i="2"/>
  <c r="F36" i="2"/>
  <c r="E129" i="2"/>
  <c r="F129" i="2"/>
  <c r="E157" i="2"/>
  <c r="F157" i="2"/>
  <c r="E30" i="2"/>
  <c r="F30" i="2"/>
  <c r="E124" i="2"/>
  <c r="F124" i="2"/>
  <c r="E112" i="2"/>
  <c r="F112" i="2"/>
  <c r="E33" i="2"/>
  <c r="F33" i="2"/>
  <c r="E64" i="2"/>
  <c r="F64" i="2"/>
  <c r="E176" i="2"/>
  <c r="F176" i="2"/>
  <c r="E142" i="2"/>
  <c r="F142" i="2"/>
  <c r="E46" i="2"/>
  <c r="F46" i="2"/>
  <c r="E35" i="2"/>
  <c r="F35" i="2"/>
  <c r="E72" i="2"/>
  <c r="F72" i="2"/>
  <c r="E167" i="2"/>
  <c r="F167" i="2"/>
  <c r="E56" i="2"/>
  <c r="F56" i="2"/>
  <c r="E49" i="2"/>
  <c r="F49" i="2"/>
  <c r="E82" i="2"/>
  <c r="F82" i="2"/>
  <c r="E119" i="2"/>
  <c r="F119" i="2"/>
  <c r="E104" i="2"/>
  <c r="F104" i="2"/>
  <c r="E162" i="2"/>
  <c r="F162" i="2"/>
  <c r="E55" i="2"/>
  <c r="F55" i="2"/>
  <c r="E38" i="2"/>
  <c r="F38" i="2"/>
  <c r="E125" i="2"/>
  <c r="F125" i="2"/>
  <c r="E130" i="2"/>
  <c r="F130" i="2"/>
  <c r="E52" i="2"/>
  <c r="F52" i="2"/>
  <c r="E116" i="2"/>
  <c r="F116" i="2"/>
  <c r="E110" i="2"/>
  <c r="F110" i="2"/>
  <c r="E54" i="2"/>
  <c r="F54" i="2"/>
  <c r="E70" i="2"/>
  <c r="F70" i="2"/>
  <c r="E131" i="2"/>
  <c r="F131" i="2"/>
  <c r="E147" i="2"/>
  <c r="F147" i="2"/>
  <c r="E37" i="2"/>
  <c r="F37" i="2"/>
  <c r="E177" i="2"/>
  <c r="F177" i="2"/>
  <c r="E118" i="2"/>
  <c r="F118" i="2"/>
  <c r="E41" i="2"/>
  <c r="F41" i="2"/>
  <c r="E153" i="2"/>
  <c r="F153" i="2"/>
  <c r="E175" i="2"/>
  <c r="F175" i="2"/>
  <c r="E77" i="2"/>
  <c r="F77" i="2"/>
  <c r="E53" i="2"/>
  <c r="F53" i="2"/>
  <c r="E98" i="2"/>
  <c r="F98" i="2"/>
  <c r="E102" i="2"/>
  <c r="F102" i="2"/>
  <c r="E135" i="2"/>
  <c r="F135" i="2"/>
  <c r="E96" i="2"/>
  <c r="F96" i="2"/>
  <c r="E128" i="2"/>
  <c r="F128" i="2"/>
  <c r="E168" i="2"/>
  <c r="F168" i="2"/>
  <c r="E88" i="2"/>
  <c r="F88" i="2"/>
  <c r="E31" i="2"/>
  <c r="F31" i="2"/>
  <c r="E32" i="2"/>
  <c r="F32" i="2"/>
  <c r="E161" i="2"/>
  <c r="F161" i="2"/>
  <c r="E169" i="2"/>
  <c r="F169" i="2"/>
  <c r="E138" i="2"/>
  <c r="F138" i="2"/>
  <c r="E95" i="2"/>
  <c r="F95" i="2"/>
  <c r="E48" i="2"/>
  <c r="F48" i="2"/>
  <c r="E42" i="2"/>
  <c r="F42" i="2"/>
  <c r="E79" i="2"/>
  <c r="F79" i="2"/>
  <c r="E127" i="2"/>
  <c r="F127" i="2"/>
  <c r="E106" i="2"/>
  <c r="F106" i="2"/>
  <c r="E18" i="2"/>
  <c r="F18" i="2"/>
  <c r="E80" i="2"/>
  <c r="F80" i="2"/>
  <c r="E115" i="2"/>
  <c r="F115" i="2"/>
  <c r="E152" i="2"/>
  <c r="F152" i="2"/>
  <c r="E100" i="2"/>
  <c r="F100" i="2"/>
  <c r="E86" i="2"/>
  <c r="F86" i="2"/>
  <c r="E63" i="2"/>
  <c r="F63" i="2"/>
  <c r="E67" i="2"/>
  <c r="F67" i="2"/>
  <c r="E179" i="2"/>
  <c r="F179" i="2"/>
  <c r="E165" i="2"/>
  <c r="F165" i="2"/>
  <c r="E132" i="2"/>
  <c r="F132" i="2"/>
  <c r="E11" i="2"/>
  <c r="F11" i="2"/>
  <c r="E57" i="2"/>
  <c r="F57" i="2"/>
  <c r="E133" i="2"/>
  <c r="F133" i="2"/>
  <c r="E105" i="2"/>
  <c r="F105" i="2"/>
  <c r="E83" i="2"/>
  <c r="F83" i="2"/>
  <c r="E19" i="2"/>
  <c r="F19" i="2"/>
  <c r="E109" i="2"/>
  <c r="F109" i="2"/>
  <c r="E59" i="2"/>
  <c r="F59" i="2"/>
  <c r="E66" i="2"/>
  <c r="F66" i="2"/>
  <c r="E91" i="2"/>
  <c r="F91" i="2"/>
  <c r="E117" i="2"/>
  <c r="F117" i="2"/>
  <c r="E137" i="2"/>
  <c r="F137" i="2"/>
  <c r="E120" i="2"/>
  <c r="F120" i="2"/>
  <c r="E164" i="2"/>
  <c r="F164" i="2"/>
  <c r="E93" i="2"/>
  <c r="F93" i="2"/>
  <c r="E47" i="2"/>
  <c r="F47" i="2"/>
  <c r="E29" i="2"/>
  <c r="F29" i="2"/>
  <c r="E20" i="2"/>
  <c r="F20" i="2"/>
  <c r="E156" i="2"/>
  <c r="F156" i="2"/>
  <c r="E126" i="2"/>
  <c r="F126" i="2"/>
  <c r="E97" i="2"/>
  <c r="F97" i="2"/>
  <c r="E43" i="2"/>
  <c r="F43" i="2"/>
  <c r="E123" i="2"/>
  <c r="F123" i="2"/>
  <c r="E166" i="2"/>
  <c r="F166" i="2"/>
  <c r="E25" i="2"/>
  <c r="F25" i="2"/>
  <c r="E28" i="2"/>
  <c r="F28" i="2"/>
  <c r="E58" i="2"/>
  <c r="F58" i="2"/>
  <c r="E148" i="2"/>
  <c r="F148" i="2"/>
  <c r="E107" i="2"/>
  <c r="F107" i="2"/>
  <c r="E150" i="2"/>
  <c r="F150" i="2"/>
  <c r="E75" i="2"/>
  <c r="F75" i="2"/>
  <c r="E73" i="2"/>
  <c r="F73" i="2"/>
  <c r="E60" i="2"/>
  <c r="F60" i="2"/>
  <c r="E12" i="2"/>
  <c r="F12" i="2"/>
  <c r="E154" i="2"/>
  <c r="F154" i="2"/>
  <c r="E26" i="2"/>
  <c r="F26" i="2"/>
  <c r="E151" i="2"/>
  <c r="F151" i="2"/>
  <c r="E159" i="2"/>
  <c r="F159" i="2"/>
  <c r="E69" i="2"/>
  <c r="F69" i="2"/>
  <c r="E144" i="2"/>
  <c r="F144" i="2"/>
  <c r="E134" i="2"/>
  <c r="F134" i="2"/>
  <c r="E50" i="2"/>
  <c r="F50" i="2"/>
  <c r="E81" i="2"/>
  <c r="F81" i="2"/>
  <c r="F149" i="2"/>
  <c r="E149" i="2"/>
  <c r="C11" i="1"/>
  <c r="C12" i="1"/>
  <c r="C16" i="1"/>
  <c r="D18" i="1"/>
  <c r="H21" i="1"/>
  <c r="L23" i="1"/>
  <c r="L27" i="1"/>
  <c r="C15" i="1"/>
  <c r="C18" i="1"/>
  <c r="L24" i="1"/>
  <c r="L28" i="1"/>
  <c r="L21" i="1"/>
  <c r="L25" i="1"/>
  <c r="L22" i="1"/>
  <c r="L26" i="1"/>
  <c r="F15" i="1" l="1"/>
</calcChain>
</file>

<file path=xl/sharedStrings.xml><?xml version="1.0" encoding="utf-8"?>
<sst xmlns="http://schemas.openxmlformats.org/spreadsheetml/2006/main" count="59" uniqueCount="48">
  <si>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</si>
  <si>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</si>
  <si>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</si>
  <si>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</si>
  <si>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</si>
  <si>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</si>
  <si>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</si>
  <si>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</si>
  <si>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</si>
  <si>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</si>
  <si>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</si>
  <si>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</si>
  <si>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</si>
  <si>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</si>
  <si>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</si>
  <si>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</si>
  <si>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</si>
  <si>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</si>
  <si>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</si>
  <si>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</si>
  <si>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</si>
  <si>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</si>
  <si>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</si>
  <si>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</si>
  <si>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</si>
  <si>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</si>
  <si>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K7</t>
  </si>
  <si>
    <t>8.19-8.357</t>
  </si>
  <si>
    <t>aka HIP 8821</t>
  </si>
  <si>
    <t>EW</t>
  </si>
  <si>
    <t>HJD</t>
  </si>
  <si>
    <t>Mag</t>
  </si>
  <si>
    <t>Phase</t>
  </si>
  <si>
    <t>-Mag</t>
  </si>
  <si>
    <t>Epoch</t>
  </si>
  <si>
    <t>Period</t>
  </si>
  <si>
    <t>V778 Cas - Hipparcos data</t>
  </si>
  <si>
    <t>HIP</t>
  </si>
  <si>
    <t># of data points:</t>
  </si>
  <si>
    <t>System Type:</t>
  </si>
  <si>
    <t>Add cycle</t>
  </si>
  <si>
    <t>JD today</t>
  </si>
  <si>
    <t>Old Cycle</t>
  </si>
  <si>
    <t>New Cycle</t>
  </si>
  <si>
    <t>Next ToM</t>
  </si>
  <si>
    <t>My time zone</t>
  </si>
  <si>
    <t>CCD</t>
  </si>
  <si>
    <t>V0778 Cas / GSC 03696-00173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</si>
</sst>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8">
    <xf numFmtId="0" fontId="0" fillId="0" borderId="0">
      <alignment vertical="top"/>
    </xf>
    <xf numFmtId="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1" applyNumberFormat="0" applyFont="0" applyFill="0" applyAlignment="0" applyProtection="0"/>
  </cellStyleXfs>
  <cellXfs count="26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/>
    <xf numFmtId="0" fontId="3" fillId="0" borderId="0" xfId="0" applyFont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>
      <alignment vertical="top"/>
    </xf>
    <xf numFmtId="0" fontId="0" fillId="0" borderId="4" xfId="0" quotePrefix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1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7" fillId="0" borderId="0" xfId="0" applyFont="1" applyAlignment="1"/>
    <xf numFmtId="22" fontId="7" fillId="0" borderId="0" xfId="0" applyNumberFormat="1" applyFont="1">
      <alignment vertical="top"/>
    </xf>
    <xf numFmtId="0" fontId="12" fillId="0" borderId="0" xfId="0" applyFont="1" applyAlignment="1"/>
    <xf numFmtId="0" fontId="4" fillId="0" borderId="0" xfId="0" applyFont="1" applyAlignment="1"/>
    <xf numFmtId="0" fontId="13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V0778 Cas -- O-C Diagr.</a:t>
            </a:r>
          </a:p>
        </c:rich>
      </c:tx>
      <c:layout>
        <c:manualLayout>
          <c:xMode val="edge"/>
          <c:yMode val="edge"/>
          <c:x val="0.2976746627601782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0725521892542"/>
          <c:y val="0.14678942920199375"/>
          <c:w val="0.7902775199457683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HIP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659.5</c:v>
                </c:pt>
                <c:pt idx="1">
                  <c:v>351.5</c:v>
                </c:pt>
                <c:pt idx="2">
                  <c:v>161</c:v>
                </c:pt>
                <c:pt idx="3">
                  <c:v>1278.5</c:v>
                </c:pt>
                <c:pt idx="4">
                  <c:v>808</c:v>
                </c:pt>
                <c:pt idx="5">
                  <c:v>1235</c:v>
                </c:pt>
                <c:pt idx="6">
                  <c:v>459</c:v>
                </c:pt>
                <c:pt idx="7">
                  <c:v>1683</c:v>
                </c:pt>
              </c:numCache>
            </c:numRef>
          </c:xVal>
          <c:yVal>
            <c:numRef>
              <c:f>Active!$H$21:$H$300</c:f>
              <c:numCache>
                <c:formatCode>General</c:formatCode>
                <c:ptCount val="280"/>
                <c:pt idx="0">
                  <c:v>4.6430000002146699E-3</c:v>
                </c:pt>
                <c:pt idx="1">
                  <c:v>-1.2963000001036562E-2</c:v>
                </c:pt>
                <c:pt idx="2">
                  <c:v>5.8434999955352396E-3</c:v>
                </c:pt>
                <c:pt idx="3">
                  <c:v>-7.7840000012656674E-3</c:v>
                </c:pt>
                <c:pt idx="4">
                  <c:v>-6.4875000025494955E-3</c:v>
                </c:pt>
                <c:pt idx="5">
                  <c:v>2.6141499998630024E-2</c:v>
                </c:pt>
                <c:pt idx="6">
                  <c:v>-3.360499998962041E-3</c:v>
                </c:pt>
                <c:pt idx="7">
                  <c:v>-4.1250000504078344E-4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8-4322-968F-A836680D20E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Active!$F$21:$F$50</c:f>
              <c:numCache>
                <c:formatCode>General</c:formatCode>
                <c:ptCount val="30"/>
                <c:pt idx="0">
                  <c:v>659.5</c:v>
                </c:pt>
                <c:pt idx="1">
                  <c:v>351.5</c:v>
                </c:pt>
                <c:pt idx="2">
                  <c:v>161</c:v>
                </c:pt>
                <c:pt idx="3">
                  <c:v>1278.5</c:v>
                </c:pt>
                <c:pt idx="4">
                  <c:v>808</c:v>
                </c:pt>
                <c:pt idx="5">
                  <c:v>1235</c:v>
                </c:pt>
                <c:pt idx="6">
                  <c:v>459</c:v>
                </c:pt>
                <c:pt idx="7">
                  <c:v>1683</c:v>
                </c:pt>
              </c:numCache>
            </c:numRef>
          </c:xVal>
          <c:yVal>
            <c:numRef>
              <c:f>Active!$I$21:$I$50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F8-4322-968F-A836680D20E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Active!$F$21:$F$50</c:f>
              <c:numCache>
                <c:formatCode>General</c:formatCode>
                <c:ptCount val="30"/>
                <c:pt idx="0">
                  <c:v>659.5</c:v>
                </c:pt>
                <c:pt idx="1">
                  <c:v>351.5</c:v>
                </c:pt>
                <c:pt idx="2">
                  <c:v>161</c:v>
                </c:pt>
                <c:pt idx="3">
                  <c:v>1278.5</c:v>
                </c:pt>
                <c:pt idx="4">
                  <c:v>808</c:v>
                </c:pt>
                <c:pt idx="5">
                  <c:v>1235</c:v>
                </c:pt>
                <c:pt idx="6">
                  <c:v>459</c:v>
                </c:pt>
                <c:pt idx="7">
                  <c:v>1683</c:v>
                </c:pt>
              </c:numCache>
            </c:numRef>
          </c:xVal>
          <c:yVal>
            <c:numRef>
              <c:f>Active!$J$21:$J$50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F8-4322-968F-A836680D20E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659.5</c:v>
                </c:pt>
                <c:pt idx="1">
                  <c:v>351.5</c:v>
                </c:pt>
                <c:pt idx="2">
                  <c:v>161</c:v>
                </c:pt>
                <c:pt idx="3">
                  <c:v>1278.5</c:v>
                </c:pt>
                <c:pt idx="4">
                  <c:v>808</c:v>
                </c:pt>
                <c:pt idx="5">
                  <c:v>1235</c:v>
                </c:pt>
                <c:pt idx="6">
                  <c:v>459</c:v>
                </c:pt>
                <c:pt idx="7">
                  <c:v>1683</c:v>
                </c:pt>
              </c:numCache>
            </c:numRef>
          </c:xVal>
          <c:yVal>
            <c:numRef>
              <c:f>Active!$K$21:$K$50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F8-4322-968F-A836680D20E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659.5</c:v>
                </c:pt>
                <c:pt idx="1">
                  <c:v>351.5</c:v>
                </c:pt>
                <c:pt idx="2">
                  <c:v>161</c:v>
                </c:pt>
                <c:pt idx="3">
                  <c:v>1278.5</c:v>
                </c:pt>
                <c:pt idx="4">
                  <c:v>808</c:v>
                </c:pt>
                <c:pt idx="5">
                  <c:v>1235</c:v>
                </c:pt>
                <c:pt idx="6">
                  <c:v>459</c:v>
                </c:pt>
                <c:pt idx="7">
                  <c:v>1683</c:v>
                </c:pt>
              </c:numCache>
            </c:numRef>
          </c:xVal>
          <c:yVal>
            <c:numRef>
              <c:f>Active!$L$21:$L$50</c:f>
              <c:numCache>
                <c:formatCode>General</c:formatCode>
                <c:ptCount val="30"/>
                <c:pt idx="0">
                  <c:v>-1.4329050320998184E-4</c:v>
                </c:pt>
                <c:pt idx="1">
                  <c:v>-1.6763407389225331E-3</c:v>
                </c:pt>
                <c:pt idx="2">
                  <c:v>-2.6245422645824064E-3</c:v>
                </c:pt>
                <c:pt idx="3">
                  <c:v>2.9377422757058272E-3</c:v>
                </c:pt>
                <c:pt idx="4">
                  <c:v>5.9585871757999835E-4</c:v>
                </c:pt>
                <c:pt idx="5">
                  <c:v>2.721223817090581E-3</c:v>
                </c:pt>
                <c:pt idx="6">
                  <c:v>-1.1412663871722107E-3</c:v>
                </c:pt>
                <c:pt idx="7">
                  <c:v>4.9511150690361109E-3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F8-4322-968F-A836680D2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291520"/>
        <c:axId val="1"/>
      </c:scatterChart>
      <c:valAx>
        <c:axId val="78629152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8842092412866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465116279069767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291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44210462064333"/>
          <c:y val="0.9204921861831491"/>
          <c:w val="0.604651895257278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V778 Cas = HIP 8821</a:t>
            </a:r>
          </a:p>
        </c:rich>
      </c:tx>
      <c:layout>
        <c:manualLayout>
          <c:xMode val="edge"/>
          <c:yMode val="edge"/>
          <c:x val="0.34774475558976181"/>
          <c:y val="3.2178217821782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1518078813439"/>
          <c:y val="0.11633663366336634"/>
          <c:w val="0.77067739907391686"/>
          <c:h val="0.6782178217821782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Sheet1!$E$11:$E$222</c:f>
              <c:numCache>
                <c:formatCode>General</c:formatCode>
                <c:ptCount val="212"/>
                <c:pt idx="0">
                  <c:v>0.25882637433483069</c:v>
                </c:pt>
                <c:pt idx="1">
                  <c:v>0.33501168220846012</c:v>
                </c:pt>
                <c:pt idx="2">
                  <c:v>0.73651209206227009</c:v>
                </c:pt>
                <c:pt idx="3">
                  <c:v>0.71239836244456001</c:v>
                </c:pt>
                <c:pt idx="4">
                  <c:v>0.29621627881459744</c:v>
                </c:pt>
                <c:pt idx="5">
                  <c:v>0.18258657215403673</c:v>
                </c:pt>
                <c:pt idx="6">
                  <c:v>0.68324618029407702</c:v>
                </c:pt>
                <c:pt idx="7">
                  <c:v>0.26866486683638868</c:v>
                </c:pt>
                <c:pt idx="8">
                  <c:v>0.7499472086365131</c:v>
                </c:pt>
                <c:pt idx="9">
                  <c:v>0.20093525850006699</c:v>
                </c:pt>
                <c:pt idx="10">
                  <c:v>0.74493600324569798</c:v>
                </c:pt>
                <c:pt idx="11">
                  <c:v>0.80380347536686259</c:v>
                </c:pt>
                <c:pt idx="12">
                  <c:v>0.27787667485358725</c:v>
                </c:pt>
                <c:pt idx="13">
                  <c:v>0.2362634617970798</c:v>
                </c:pt>
                <c:pt idx="14">
                  <c:v>0.17756401377573638</c:v>
                </c:pt>
                <c:pt idx="15">
                  <c:v>0.2830899632931505</c:v>
                </c:pt>
                <c:pt idx="16">
                  <c:v>0.19418023536343298</c:v>
                </c:pt>
                <c:pt idx="17">
                  <c:v>0.21010165457687435</c:v>
                </c:pt>
                <c:pt idx="18">
                  <c:v>0.16837491173123453</c:v>
                </c:pt>
                <c:pt idx="19">
                  <c:v>0.20744732784635289</c:v>
                </c:pt>
                <c:pt idx="20">
                  <c:v>0.79575421251274747</c:v>
                </c:pt>
                <c:pt idx="21">
                  <c:v>0.82826914736278923</c:v>
                </c:pt>
                <c:pt idx="22">
                  <c:v>0.7834362291744128</c:v>
                </c:pt>
                <c:pt idx="23">
                  <c:v>0.76909514478244034</c:v>
                </c:pt>
                <c:pt idx="24">
                  <c:v>0.74752902389832343</c:v>
                </c:pt>
                <c:pt idx="25">
                  <c:v>0.83627299829765889</c:v>
                </c:pt>
                <c:pt idx="26">
                  <c:v>0.72163060581715399</c:v>
                </c:pt>
                <c:pt idx="27">
                  <c:v>0.70047546281409723</c:v>
                </c:pt>
                <c:pt idx="28">
                  <c:v>0.81145765452441765</c:v>
                </c:pt>
                <c:pt idx="29">
                  <c:v>0.27915956160234145</c:v>
                </c:pt>
                <c:pt idx="30">
                  <c:v>0.28044698951998726</c:v>
                </c:pt>
                <c:pt idx="31">
                  <c:v>0.83479029910859026</c:v>
                </c:pt>
                <c:pt idx="32">
                  <c:v>0.80641239019496425</c:v>
                </c:pt>
                <c:pt idx="33">
                  <c:v>0.28709529464020989</c:v>
                </c:pt>
                <c:pt idx="34">
                  <c:v>0.67239954315868999</c:v>
                </c:pt>
                <c:pt idx="35">
                  <c:v>0.71501408904850905</c:v>
                </c:pt>
                <c:pt idx="36">
                  <c:v>0.15825032412044493</c:v>
                </c:pt>
                <c:pt idx="37">
                  <c:v>0.66542654280760871</c:v>
                </c:pt>
                <c:pt idx="38">
                  <c:v>0.69784838321720599</c:v>
                </c:pt>
                <c:pt idx="39">
                  <c:v>0.20929786360193248</c:v>
                </c:pt>
                <c:pt idx="40">
                  <c:v>0.1616653005301032</c:v>
                </c:pt>
                <c:pt idx="41">
                  <c:v>0.88102644562218302</c:v>
                </c:pt>
                <c:pt idx="42">
                  <c:v>0.68415895988641751</c:v>
                </c:pt>
                <c:pt idx="43">
                  <c:v>0.31800945930535818</c:v>
                </c:pt>
                <c:pt idx="44">
                  <c:v>0.66796052796428285</c:v>
                </c:pt>
                <c:pt idx="45">
                  <c:v>0.66528803646485812</c:v>
                </c:pt>
                <c:pt idx="46">
                  <c:v>0.29134130918464507</c:v>
                </c:pt>
                <c:pt idx="47">
                  <c:v>0.32589069805044346</c:v>
                </c:pt>
                <c:pt idx="48">
                  <c:v>0.64102444751028997</c:v>
                </c:pt>
                <c:pt idx="49">
                  <c:v>0.30249674737501664</c:v>
                </c:pt>
                <c:pt idx="50">
                  <c:v>0.31963293545783245</c:v>
                </c:pt>
                <c:pt idx="51">
                  <c:v>0.68273529619233386</c:v>
                </c:pt>
                <c:pt idx="52">
                  <c:v>0.79723009992289917</c:v>
                </c:pt>
                <c:pt idx="53">
                  <c:v>0.81595116402434087</c:v>
                </c:pt>
                <c:pt idx="54">
                  <c:v>0.32875391961573541</c:v>
                </c:pt>
                <c:pt idx="55">
                  <c:v>0.81025196803784638</c:v>
                </c:pt>
                <c:pt idx="56">
                  <c:v>0.82974503477271355</c:v>
                </c:pt>
                <c:pt idx="57">
                  <c:v>0.84171788752416887</c:v>
                </c:pt>
                <c:pt idx="58">
                  <c:v>0.32493931831186273</c:v>
                </c:pt>
                <c:pt idx="59">
                  <c:v>0.35054710010649615</c:v>
                </c:pt>
                <c:pt idx="60">
                  <c:v>0.12692064040032847</c:v>
                </c:pt>
                <c:pt idx="61">
                  <c:v>0.91682466229610782</c:v>
                </c:pt>
                <c:pt idx="62">
                  <c:v>0.13317840299305317</c:v>
                </c:pt>
                <c:pt idx="63">
                  <c:v>0.65931409835653376</c:v>
                </c:pt>
                <c:pt idx="64">
                  <c:v>0.1006407621919152</c:v>
                </c:pt>
                <c:pt idx="65">
                  <c:v>0.35905956454939769</c:v>
                </c:pt>
                <c:pt idx="66">
                  <c:v>0.65168943695539383</c:v>
                </c:pt>
                <c:pt idx="67">
                  <c:v>0.65070853947634077</c:v>
                </c:pt>
                <c:pt idx="68">
                  <c:v>0.86730523395863202</c:v>
                </c:pt>
                <c:pt idx="69">
                  <c:v>0.84169518156818413</c:v>
                </c:pt>
                <c:pt idx="70">
                  <c:v>0.24172197459711242</c:v>
                </c:pt>
                <c:pt idx="71">
                  <c:v>0.86714402163147497</c:v>
                </c:pt>
                <c:pt idx="72">
                  <c:v>0.71743227380329699</c:v>
                </c:pt>
                <c:pt idx="73">
                  <c:v>0.63993002022783685</c:v>
                </c:pt>
                <c:pt idx="74">
                  <c:v>0.65017494942341969</c:v>
                </c:pt>
                <c:pt idx="75">
                  <c:v>0.6279344615250011</c:v>
                </c:pt>
                <c:pt idx="76">
                  <c:v>0.32656733565076479</c:v>
                </c:pt>
                <c:pt idx="77">
                  <c:v>0.62645857411507677</c:v>
                </c:pt>
                <c:pt idx="78">
                  <c:v>0.3634985797454533</c:v>
                </c:pt>
                <c:pt idx="79">
                  <c:v>0.86117008353968716</c:v>
                </c:pt>
                <c:pt idx="80">
                  <c:v>0.84276690288766076</c:v>
                </c:pt>
                <c:pt idx="81">
                  <c:v>0.84751698974162082</c:v>
                </c:pt>
                <c:pt idx="82">
                  <c:v>0.12580350715734312</c:v>
                </c:pt>
                <c:pt idx="83">
                  <c:v>0.85203093460657087</c:v>
                </c:pt>
                <c:pt idx="84">
                  <c:v>0.63291160795779433</c:v>
                </c:pt>
                <c:pt idx="85">
                  <c:v>0.59348270828490968</c:v>
                </c:pt>
                <c:pt idx="86">
                  <c:v>0.77385204342590441</c:v>
                </c:pt>
                <c:pt idx="87">
                  <c:v>0.85352271618739906</c:v>
                </c:pt>
                <c:pt idx="88">
                  <c:v>0.87421011640628876</c:v>
                </c:pt>
                <c:pt idx="89">
                  <c:v>0.5954649385942048</c:v>
                </c:pt>
                <c:pt idx="90">
                  <c:v>0.62682186947441876</c:v>
                </c:pt>
                <c:pt idx="91">
                  <c:v>0.88599223910182445</c:v>
                </c:pt>
                <c:pt idx="92">
                  <c:v>0.63439430716323386</c:v>
                </c:pt>
                <c:pt idx="93">
                  <c:v>0.4661499547000858</c:v>
                </c:pt>
                <c:pt idx="94">
                  <c:v>0.54818204730804609</c:v>
                </c:pt>
                <c:pt idx="95">
                  <c:v>6.9070395287099018E-2</c:v>
                </c:pt>
                <c:pt idx="96">
                  <c:v>0.89883018892783184</c:v>
                </c:pt>
                <c:pt idx="97">
                  <c:v>8.6912738724777228E-2</c:v>
                </c:pt>
                <c:pt idx="98">
                  <c:v>0.60846410074145751</c:v>
                </c:pt>
                <c:pt idx="99">
                  <c:v>8.2837018886266378E-2</c:v>
                </c:pt>
                <c:pt idx="100">
                  <c:v>9.4405705550457242E-2</c:v>
                </c:pt>
                <c:pt idx="101">
                  <c:v>0.41230731154473688</c:v>
                </c:pt>
                <c:pt idx="102">
                  <c:v>0.89252701441603222</c:v>
                </c:pt>
                <c:pt idx="103">
                  <c:v>0.39601351457883993</c:v>
                </c:pt>
                <c:pt idx="104">
                  <c:v>0.87418741045030401</c:v>
                </c:pt>
                <c:pt idx="105">
                  <c:v>0.91351867452090119</c:v>
                </c:pt>
                <c:pt idx="106">
                  <c:v>1.2085247253025955E-2</c:v>
                </c:pt>
                <c:pt idx="107">
                  <c:v>9.2007956167208249E-2</c:v>
                </c:pt>
                <c:pt idx="108">
                  <c:v>0.89965895648140304</c:v>
                </c:pt>
                <c:pt idx="109">
                  <c:v>0.92392481602291809</c:v>
                </c:pt>
                <c:pt idx="110">
                  <c:v>0.88454586943993974</c:v>
                </c:pt>
                <c:pt idx="111">
                  <c:v>0.92515547905526319</c:v>
                </c:pt>
                <c:pt idx="112">
                  <c:v>0.9757534405282513</c:v>
                </c:pt>
                <c:pt idx="113">
                  <c:v>0.23987143885813111</c:v>
                </c:pt>
                <c:pt idx="114">
                  <c:v>0.47740529912698548</c:v>
                </c:pt>
                <c:pt idx="115">
                  <c:v>0.60453369904394094</c:v>
                </c:pt>
                <c:pt idx="116">
                  <c:v>3.6623578323997208E-2</c:v>
                </c:pt>
                <c:pt idx="117">
                  <c:v>0.6259522311991077</c:v>
                </c:pt>
                <c:pt idx="118">
                  <c:v>5.5913426797360444E-3</c:v>
                </c:pt>
                <c:pt idx="119">
                  <c:v>0.50987482204141088</c:v>
                </c:pt>
                <c:pt idx="120">
                  <c:v>0.51986544447208871</c:v>
                </c:pt>
                <c:pt idx="121">
                  <c:v>8.9576147839579789E-2</c:v>
                </c:pt>
                <c:pt idx="122">
                  <c:v>0.51571252437724979</c:v>
                </c:pt>
                <c:pt idx="123">
                  <c:v>0.55928753237731144</c:v>
                </c:pt>
                <c:pt idx="124">
                  <c:v>5.5378701353902215E-2</c:v>
                </c:pt>
                <c:pt idx="125">
                  <c:v>0.54308001807908113</c:v>
                </c:pt>
                <c:pt idx="126">
                  <c:v>4.4645594022085788E-2</c:v>
                </c:pt>
                <c:pt idx="127">
                  <c:v>6.2760408979784188E-2</c:v>
                </c:pt>
                <c:pt idx="128">
                  <c:v>5.3818801902920654E-2</c:v>
                </c:pt>
                <c:pt idx="129">
                  <c:v>0.43805132909341182</c:v>
                </c:pt>
                <c:pt idx="130">
                  <c:v>8.6401854623094465E-2</c:v>
                </c:pt>
                <c:pt idx="131">
                  <c:v>1.7784443239634129E-2</c:v>
                </c:pt>
                <c:pt idx="132">
                  <c:v>8.1887909758165733E-2</c:v>
                </c:pt>
                <c:pt idx="133">
                  <c:v>0.52677259754409533</c:v>
                </c:pt>
                <c:pt idx="134">
                  <c:v>5.437509792363926E-2</c:v>
                </c:pt>
                <c:pt idx="135">
                  <c:v>0.44721772518681746</c:v>
                </c:pt>
                <c:pt idx="136">
                  <c:v>0.55233496740288501</c:v>
                </c:pt>
                <c:pt idx="137">
                  <c:v>0.49516363049701795</c:v>
                </c:pt>
                <c:pt idx="138">
                  <c:v>0.45745811317338081</c:v>
                </c:pt>
                <c:pt idx="139">
                  <c:v>0.93134512377764622</c:v>
                </c:pt>
                <c:pt idx="140">
                  <c:v>0.45236289573949762</c:v>
                </c:pt>
                <c:pt idx="141">
                  <c:v>0.42610118229322325</c:v>
                </c:pt>
                <c:pt idx="142">
                  <c:v>0.44987886370790875</c:v>
                </c:pt>
                <c:pt idx="143">
                  <c:v>0.50433002659042359</c:v>
                </c:pt>
                <c:pt idx="144">
                  <c:v>7.7326282370449917E-2</c:v>
                </c:pt>
                <c:pt idx="145">
                  <c:v>0.57201876421072484</c:v>
                </c:pt>
                <c:pt idx="146">
                  <c:v>3.8083571561855933E-2</c:v>
                </c:pt>
                <c:pt idx="147">
                  <c:v>0.47968724810118601</c:v>
                </c:pt>
                <c:pt idx="148">
                  <c:v>0.48487783057316847</c:v>
                </c:pt>
                <c:pt idx="149">
                  <c:v>0.95985472726596299</c:v>
                </c:pt>
                <c:pt idx="150">
                  <c:v>0.99761019769607628</c:v>
                </c:pt>
                <c:pt idx="151">
                  <c:v>0.49866488955001387</c:v>
                </c:pt>
                <c:pt idx="152">
                  <c:v>4.474322965029387E-2</c:v>
                </c:pt>
                <c:pt idx="153">
                  <c:v>0.95648516279175055</c:v>
                </c:pt>
                <c:pt idx="154">
                  <c:v>5.701580107074733E-2</c:v>
                </c:pt>
                <c:pt idx="155">
                  <c:v>8.2456694103711925E-3</c:v>
                </c:pt>
                <c:pt idx="156">
                  <c:v>0.94938500906494028</c:v>
                </c:pt>
                <c:pt idx="157">
                  <c:v>0.59389822734624431</c:v>
                </c:pt>
                <c:pt idx="158">
                  <c:v>3.0245474129969807E-2</c:v>
                </c:pt>
                <c:pt idx="159">
                  <c:v>0.52144350870543121</c:v>
                </c:pt>
                <c:pt idx="160">
                  <c:v>4.9395680876045844E-2</c:v>
                </c:pt>
                <c:pt idx="161">
                  <c:v>0.51054237726145857</c:v>
                </c:pt>
                <c:pt idx="162">
                  <c:v>0.47056626394333989</c:v>
                </c:pt>
                <c:pt idx="163">
                  <c:v>1.3268227772044838E-2</c:v>
                </c:pt>
                <c:pt idx="164">
                  <c:v>0.48232568067101056</c:v>
                </c:pt>
                <c:pt idx="165">
                  <c:v>0.98526950838981975</c:v>
                </c:pt>
                <c:pt idx="166">
                  <c:v>5.9356785560112257E-2</c:v>
                </c:pt>
                <c:pt idx="167">
                  <c:v>0.99236966211583422</c:v>
                </c:pt>
                <c:pt idx="168">
                  <c:v>0.99906337913807874</c:v>
                </c:pt>
              </c:numCache>
            </c:numRef>
          </c:xVal>
          <c:yVal>
            <c:numRef>
              <c:f>Sheet1!$F$11:$F$222</c:f>
              <c:numCache>
                <c:formatCode>General</c:formatCode>
                <c:ptCount val="212"/>
                <c:pt idx="0">
                  <c:v>-8.9046000000000003</c:v>
                </c:pt>
                <c:pt idx="1">
                  <c:v>-8.9108000000000001</c:v>
                </c:pt>
                <c:pt idx="2">
                  <c:v>-8.9175000000000004</c:v>
                </c:pt>
                <c:pt idx="3">
                  <c:v>-8.9182000000000006</c:v>
                </c:pt>
                <c:pt idx="4">
                  <c:v>-8.9199000000000002</c:v>
                </c:pt>
                <c:pt idx="5">
                  <c:v>-8.9214000000000002</c:v>
                </c:pt>
                <c:pt idx="6">
                  <c:v>-8.9225999999999992</c:v>
                </c:pt>
                <c:pt idx="7">
                  <c:v>-8.9274000000000004</c:v>
                </c:pt>
                <c:pt idx="8">
                  <c:v>-8.9281000000000006</c:v>
                </c:pt>
                <c:pt idx="9">
                  <c:v>-8.9297000000000004</c:v>
                </c:pt>
                <c:pt idx="10">
                  <c:v>-8.9306000000000001</c:v>
                </c:pt>
                <c:pt idx="11">
                  <c:v>-8.9312000000000005</c:v>
                </c:pt>
                <c:pt idx="12">
                  <c:v>-8.9316999999999993</c:v>
                </c:pt>
                <c:pt idx="13">
                  <c:v>-8.9321000000000002</c:v>
                </c:pt>
                <c:pt idx="14">
                  <c:v>-8.9339999999999993</c:v>
                </c:pt>
                <c:pt idx="15">
                  <c:v>-8.9346999999999994</c:v>
                </c:pt>
                <c:pt idx="16">
                  <c:v>-8.9356000000000009</c:v>
                </c:pt>
                <c:pt idx="17">
                  <c:v>-8.9374000000000002</c:v>
                </c:pt>
                <c:pt idx="18">
                  <c:v>-8.9382999999999999</c:v>
                </c:pt>
                <c:pt idx="19">
                  <c:v>-8.9389000000000003</c:v>
                </c:pt>
                <c:pt idx="20">
                  <c:v>-8.9402000000000008</c:v>
                </c:pt>
                <c:pt idx="21">
                  <c:v>-8.9413999999999998</c:v>
                </c:pt>
                <c:pt idx="22">
                  <c:v>-8.9420000000000002</c:v>
                </c:pt>
                <c:pt idx="23">
                  <c:v>-8.9434000000000005</c:v>
                </c:pt>
                <c:pt idx="24">
                  <c:v>-8.9435000000000002</c:v>
                </c:pt>
                <c:pt idx="25">
                  <c:v>-8.9436</c:v>
                </c:pt>
                <c:pt idx="26">
                  <c:v>-8.9467999999999996</c:v>
                </c:pt>
                <c:pt idx="27">
                  <c:v>-8.9494000000000007</c:v>
                </c:pt>
                <c:pt idx="28">
                  <c:v>-8.9497</c:v>
                </c:pt>
                <c:pt idx="29">
                  <c:v>-8.9498999999999995</c:v>
                </c:pt>
                <c:pt idx="30">
                  <c:v>-8.9503000000000004</c:v>
                </c:pt>
                <c:pt idx="31">
                  <c:v>-8.9504000000000001</c:v>
                </c:pt>
                <c:pt idx="32">
                  <c:v>-8.9504999999999999</c:v>
                </c:pt>
                <c:pt idx="33">
                  <c:v>-8.9513999999999996</c:v>
                </c:pt>
                <c:pt idx="34">
                  <c:v>-8.9528999999999996</c:v>
                </c:pt>
                <c:pt idx="35">
                  <c:v>-8.9534000000000002</c:v>
                </c:pt>
                <c:pt idx="36">
                  <c:v>-8.9534000000000002</c:v>
                </c:pt>
                <c:pt idx="37">
                  <c:v>-8.9540000000000006</c:v>
                </c:pt>
                <c:pt idx="38">
                  <c:v>-8.9541000000000004</c:v>
                </c:pt>
                <c:pt idx="39">
                  <c:v>-8.9572000000000003</c:v>
                </c:pt>
                <c:pt idx="40">
                  <c:v>-8.9596999999999998</c:v>
                </c:pt>
                <c:pt idx="41">
                  <c:v>-8.9600000000000009</c:v>
                </c:pt>
                <c:pt idx="42">
                  <c:v>-8.9605999999999995</c:v>
                </c:pt>
                <c:pt idx="43">
                  <c:v>-8.9644999999999992</c:v>
                </c:pt>
                <c:pt idx="44">
                  <c:v>-8.9651999999999994</c:v>
                </c:pt>
                <c:pt idx="45">
                  <c:v>-8.9652999999999992</c:v>
                </c:pt>
                <c:pt idx="46">
                  <c:v>-8.9655000000000005</c:v>
                </c:pt>
                <c:pt idx="47">
                  <c:v>-8.9666999999999994</c:v>
                </c:pt>
                <c:pt idx="48">
                  <c:v>-8.9672000000000001</c:v>
                </c:pt>
                <c:pt idx="49">
                  <c:v>-8.9674999999999994</c:v>
                </c:pt>
                <c:pt idx="50">
                  <c:v>-8.9682999999999993</c:v>
                </c:pt>
                <c:pt idx="51">
                  <c:v>-8.9684000000000008</c:v>
                </c:pt>
                <c:pt idx="52">
                  <c:v>-8.9695</c:v>
                </c:pt>
                <c:pt idx="53">
                  <c:v>-8.9701000000000004</c:v>
                </c:pt>
                <c:pt idx="54">
                  <c:v>-8.9707000000000008</c:v>
                </c:pt>
                <c:pt idx="55">
                  <c:v>-8.9723000000000006</c:v>
                </c:pt>
                <c:pt idx="56">
                  <c:v>-8.9728999999999992</c:v>
                </c:pt>
                <c:pt idx="57">
                  <c:v>-8.9730000000000008</c:v>
                </c:pt>
                <c:pt idx="58">
                  <c:v>-8.9733999999999998</c:v>
                </c:pt>
                <c:pt idx="59">
                  <c:v>-8.9750999999999994</c:v>
                </c:pt>
                <c:pt idx="60">
                  <c:v>-8.9769000000000005</c:v>
                </c:pt>
                <c:pt idx="61">
                  <c:v>-8.9783000000000008</c:v>
                </c:pt>
                <c:pt idx="62">
                  <c:v>-8.9802</c:v>
                </c:pt>
                <c:pt idx="63">
                  <c:v>-8.9803999999999995</c:v>
                </c:pt>
                <c:pt idx="64">
                  <c:v>-8.9808000000000003</c:v>
                </c:pt>
                <c:pt idx="65">
                  <c:v>-8.9821000000000009</c:v>
                </c:pt>
                <c:pt idx="66">
                  <c:v>-8.9824999999999999</c:v>
                </c:pt>
                <c:pt idx="67">
                  <c:v>-8.9825999999999997</c:v>
                </c:pt>
                <c:pt idx="68">
                  <c:v>-8.9832000000000001</c:v>
                </c:pt>
                <c:pt idx="69">
                  <c:v>-8.9863999999999997</c:v>
                </c:pt>
                <c:pt idx="70">
                  <c:v>-8.9894999999999996</c:v>
                </c:pt>
                <c:pt idx="71">
                  <c:v>-8.9895999999999994</c:v>
                </c:pt>
                <c:pt idx="72">
                  <c:v>-8.9909999999999997</c:v>
                </c:pt>
                <c:pt idx="73">
                  <c:v>-8.9913000000000007</c:v>
                </c:pt>
                <c:pt idx="74">
                  <c:v>-8.9921000000000006</c:v>
                </c:pt>
                <c:pt idx="75">
                  <c:v>-8.9921000000000006</c:v>
                </c:pt>
                <c:pt idx="76">
                  <c:v>-8.9922000000000004</c:v>
                </c:pt>
                <c:pt idx="77">
                  <c:v>-8.9936000000000007</c:v>
                </c:pt>
                <c:pt idx="78">
                  <c:v>-8.9938000000000002</c:v>
                </c:pt>
                <c:pt idx="79">
                  <c:v>-8.9940999999999995</c:v>
                </c:pt>
                <c:pt idx="80">
                  <c:v>-8.9941999999999993</c:v>
                </c:pt>
                <c:pt idx="81">
                  <c:v>-8.9959000000000007</c:v>
                </c:pt>
                <c:pt idx="82">
                  <c:v>-8.9967000000000006</c:v>
                </c:pt>
                <c:pt idx="83">
                  <c:v>-8.9989000000000008</c:v>
                </c:pt>
                <c:pt idx="84">
                  <c:v>-9.0023999999999997</c:v>
                </c:pt>
                <c:pt idx="85">
                  <c:v>-9.0044000000000004</c:v>
                </c:pt>
                <c:pt idx="86">
                  <c:v>-9.0086999999999993</c:v>
                </c:pt>
                <c:pt idx="87">
                  <c:v>-9.01</c:v>
                </c:pt>
                <c:pt idx="88">
                  <c:v>-9.0105000000000004</c:v>
                </c:pt>
                <c:pt idx="89">
                  <c:v>-9.0123999999999995</c:v>
                </c:pt>
                <c:pt idx="90">
                  <c:v>-9.0132999999999992</c:v>
                </c:pt>
                <c:pt idx="91">
                  <c:v>-9.0165000000000006</c:v>
                </c:pt>
                <c:pt idx="92">
                  <c:v>-9.0188000000000006</c:v>
                </c:pt>
                <c:pt idx="93">
                  <c:v>-9.0203000000000007</c:v>
                </c:pt>
                <c:pt idx="94">
                  <c:v>-9.0206</c:v>
                </c:pt>
                <c:pt idx="95">
                  <c:v>-9.0219000000000005</c:v>
                </c:pt>
                <c:pt idx="96">
                  <c:v>-9.0220000000000002</c:v>
                </c:pt>
                <c:pt idx="97">
                  <c:v>-9.0223999999999993</c:v>
                </c:pt>
                <c:pt idx="98">
                  <c:v>-9.0228000000000002</c:v>
                </c:pt>
                <c:pt idx="99">
                  <c:v>-9.0231999999999992</c:v>
                </c:pt>
                <c:pt idx="100">
                  <c:v>-9.0236000000000001</c:v>
                </c:pt>
                <c:pt idx="101">
                  <c:v>-9.0243000000000002</c:v>
                </c:pt>
                <c:pt idx="102">
                  <c:v>-9.0259</c:v>
                </c:pt>
                <c:pt idx="103">
                  <c:v>-9.0269999999999992</c:v>
                </c:pt>
                <c:pt idx="104">
                  <c:v>-9.0277999999999992</c:v>
                </c:pt>
                <c:pt idx="105">
                  <c:v>-9.0321999999999996</c:v>
                </c:pt>
                <c:pt idx="106">
                  <c:v>-9.0326000000000004</c:v>
                </c:pt>
                <c:pt idx="107">
                  <c:v>-9.0327999999999999</c:v>
                </c:pt>
                <c:pt idx="108">
                  <c:v>-9.0352999999999994</c:v>
                </c:pt>
                <c:pt idx="109">
                  <c:v>-9.0364000000000004</c:v>
                </c:pt>
                <c:pt idx="110">
                  <c:v>-9.0373999999999999</c:v>
                </c:pt>
                <c:pt idx="111">
                  <c:v>-9.0378000000000007</c:v>
                </c:pt>
                <c:pt idx="112">
                  <c:v>-9.0381999999999998</c:v>
                </c:pt>
                <c:pt idx="113">
                  <c:v>-9.0388999999999999</c:v>
                </c:pt>
                <c:pt idx="114">
                  <c:v>-9.0389999999999997</c:v>
                </c:pt>
                <c:pt idx="115">
                  <c:v>-9.0399999999999991</c:v>
                </c:pt>
                <c:pt idx="116">
                  <c:v>-9.0403000000000002</c:v>
                </c:pt>
                <c:pt idx="117">
                  <c:v>-9.0410000000000004</c:v>
                </c:pt>
                <c:pt idx="118">
                  <c:v>-9.0435999999999996</c:v>
                </c:pt>
                <c:pt idx="119">
                  <c:v>-9.0449999999999999</c:v>
                </c:pt>
                <c:pt idx="120">
                  <c:v>-9.0455000000000005</c:v>
                </c:pt>
                <c:pt idx="121">
                  <c:v>-9.0455000000000005</c:v>
                </c:pt>
                <c:pt idx="122">
                  <c:v>-9.0498999999999992</c:v>
                </c:pt>
                <c:pt idx="123">
                  <c:v>-9.0508000000000006</c:v>
                </c:pt>
                <c:pt idx="124">
                  <c:v>-9.0523000000000007</c:v>
                </c:pt>
                <c:pt idx="125">
                  <c:v>-9.0526999999999997</c:v>
                </c:pt>
                <c:pt idx="126">
                  <c:v>-9.0528999999999993</c:v>
                </c:pt>
                <c:pt idx="127">
                  <c:v>-9.0550999999999995</c:v>
                </c:pt>
                <c:pt idx="128">
                  <c:v>-9.0564</c:v>
                </c:pt>
                <c:pt idx="129">
                  <c:v>-9.0568000000000008</c:v>
                </c:pt>
                <c:pt idx="130">
                  <c:v>-9.0579999999999998</c:v>
                </c:pt>
                <c:pt idx="131">
                  <c:v>-9.0587999999999997</c:v>
                </c:pt>
                <c:pt idx="132">
                  <c:v>-9.0597999999999992</c:v>
                </c:pt>
                <c:pt idx="133">
                  <c:v>-9.0603999999999996</c:v>
                </c:pt>
                <c:pt idx="134">
                  <c:v>-9.0618999999999996</c:v>
                </c:pt>
                <c:pt idx="135">
                  <c:v>-9.0623000000000005</c:v>
                </c:pt>
                <c:pt idx="136">
                  <c:v>-9.0632999999999999</c:v>
                </c:pt>
                <c:pt idx="137">
                  <c:v>-9.0653000000000006</c:v>
                </c:pt>
                <c:pt idx="138">
                  <c:v>-9.0660000000000007</c:v>
                </c:pt>
                <c:pt idx="139">
                  <c:v>-9.0661000000000005</c:v>
                </c:pt>
                <c:pt idx="140">
                  <c:v>-9.0670999999999999</c:v>
                </c:pt>
                <c:pt idx="141">
                  <c:v>-9.0678999999999998</c:v>
                </c:pt>
                <c:pt idx="142">
                  <c:v>-9.0703999999999994</c:v>
                </c:pt>
                <c:pt idx="143">
                  <c:v>-9.0716000000000001</c:v>
                </c:pt>
                <c:pt idx="144">
                  <c:v>-9.0729000000000006</c:v>
                </c:pt>
                <c:pt idx="145">
                  <c:v>-9.0733999999999995</c:v>
                </c:pt>
                <c:pt idx="146">
                  <c:v>-9.0737000000000005</c:v>
                </c:pt>
                <c:pt idx="147">
                  <c:v>-9.0744000000000007</c:v>
                </c:pt>
                <c:pt idx="148">
                  <c:v>-9.0745000000000005</c:v>
                </c:pt>
                <c:pt idx="149">
                  <c:v>-9.0776000000000003</c:v>
                </c:pt>
                <c:pt idx="150">
                  <c:v>-9.0776000000000003</c:v>
                </c:pt>
                <c:pt idx="151">
                  <c:v>-9.0780999999999992</c:v>
                </c:pt>
                <c:pt idx="152">
                  <c:v>-9.0800999999999998</c:v>
                </c:pt>
                <c:pt idx="153">
                  <c:v>-9.0836000000000006</c:v>
                </c:pt>
                <c:pt idx="154">
                  <c:v>-9.0838999999999999</c:v>
                </c:pt>
                <c:pt idx="155">
                  <c:v>-9.0839999999999996</c:v>
                </c:pt>
                <c:pt idx="156">
                  <c:v>-9.0861000000000001</c:v>
                </c:pt>
                <c:pt idx="157">
                  <c:v>-9.0876999999999999</c:v>
                </c:pt>
                <c:pt idx="158">
                  <c:v>-9.0892999999999997</c:v>
                </c:pt>
                <c:pt idx="159">
                  <c:v>-9.0907</c:v>
                </c:pt>
                <c:pt idx="160">
                  <c:v>-9.0935000000000006</c:v>
                </c:pt>
                <c:pt idx="161">
                  <c:v>-9.0975000000000001</c:v>
                </c:pt>
                <c:pt idx="162">
                  <c:v>-9.1028000000000002</c:v>
                </c:pt>
                <c:pt idx="163">
                  <c:v>-9.1043000000000003</c:v>
                </c:pt>
                <c:pt idx="164">
                  <c:v>-9.1184999999999992</c:v>
                </c:pt>
                <c:pt idx="165">
                  <c:v>-9.1195000000000004</c:v>
                </c:pt>
                <c:pt idx="166">
                  <c:v>-9.1534999999999993</c:v>
                </c:pt>
                <c:pt idx="167">
                  <c:v>-9.1562999999999999</c:v>
                </c:pt>
                <c:pt idx="168">
                  <c:v>-9.1569000000000003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81-41C2-BE88-DF177957D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291160"/>
        <c:axId val="1"/>
      </c:scatterChart>
      <c:valAx>
        <c:axId val="786291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Phase</a:t>
                </a:r>
              </a:p>
            </c:rich>
          </c:tx>
          <c:layout>
            <c:manualLayout>
              <c:xMode val="edge"/>
              <c:yMode val="edge"/>
              <c:x val="0.49812069543938586"/>
              <c:y val="0.87376237623762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0.1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C-V  (mags)</a:t>
                </a:r>
              </a:p>
            </c:rich>
          </c:tx>
          <c:layout>
            <c:manualLayout>
              <c:xMode val="edge"/>
              <c:yMode val="edge"/>
              <c:x val="2.6315789473684209E-2"/>
              <c:y val="0.35396039603960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2911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161924</xdr:colOff>
      <xdr:row>0</xdr:row>
      <xdr:rowOff>76200</xdr:rowOff>
    </xdr:from>
    <xdr:to>
      <xdr:col>18</xdr:col>
      <xdr:colOff>76199</xdr:colOff>
      <xdr:row>18</xdr:row>
      <xdr:rowOff>142875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A789CD3-0EDA-A641-42CB-C1C5B9AC1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15</xdr:col>
      <xdr:colOff>190500</xdr:colOff>
      <xdr:row>24</xdr:row>
      <xdr:rowOff>114300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9C8B7EED-1CB9-D601-EC8E-F736EE7CD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6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7109375" customWidth="1"/>
    <col min="6" max="6" width="16.42578125" customWidth="1"/>
    <col min="7" max="7" width="8.140625" customWidth="1"/>
    <col min="8" max="11" width="8.5703125" customWidth="1"/>
    <col min="12" max="12" width="8" customWidth="1"/>
    <col min="13" max="13" width="7.7109375" customWidth="1"/>
    <col min="14" max="14" width="9.85546875" customWidth="1"/>
  </cols>
  <sheetData>
    <row r="1" spans="1:6" ht="20.25" x14ac:dyDescent="0.3">
      <c r="A1" s="25" t="s">
        <v>47</v>
      </c>
    </row>
    <row r="2" spans="1:6" x14ac:dyDescent="0.2">
      <c r="A2" t="s">
        <v>39</v>
      </c>
      <c r="B2" t="s">
        <v>29</v>
      </c>
      <c r="C2" t="s">
        <v>27</v>
      </c>
      <c r="D2" t="s">
        <v>28</v>
      </c>
    </row>
    <row r="3" spans="1:6" ht="13.5" thickBot="1" x14ac:dyDescent="0.25">
      <c r="A3" t="s">
        <v>26</v>
      </c>
    </row>
    <row r="4" spans="1:6" ht="14.25" thickTop="1" thickBot="1" x14ac:dyDescent="0.25">
      <c r="A4" s="7" t="s">
        <v>0</v>
      </c>
      <c r="C4" s="2" t="s">
        <v>13</v>
      </c>
      <c r="D4" s="10">
        <v>0.440413</v>
      </c>
    </row>
    <row r="5" spans="1:6" ht="13.5" thickTop="1" x14ac:dyDescent="0.2">
      <c r="A5" s="24" t="s">
        <v>45</v>
      </c>
      <c r="C5" s="23">
        <v>-9.5</v>
      </c>
    </row>
    <row r="6" spans="1:6" x14ac:dyDescent="0.2">
      <c r="A6" s="7" t="s">
        <v>1</v>
      </c>
    </row>
    <row r="7" spans="1:6" x14ac:dyDescent="0.2">
      <c r="A7" t="s">
        <v>2</v>
      </c>
      <c r="C7">
        <v>47870.2897935</v>
      </c>
    </row>
    <row r="8" spans="1:6" x14ac:dyDescent="0.2">
      <c r="A8" t="s">
        <v>3</v>
      </c>
      <c r="C8">
        <v>0.440413</v>
      </c>
    </row>
    <row r="10" spans="1:6" ht="13.5" thickBot="1" x14ac:dyDescent="0.25">
      <c r="C10" s="6" t="s">
        <v>21</v>
      </c>
      <c r="D10" s="6" t="s">
        <v>22</v>
      </c>
    </row>
    <row r="11" spans="1:6" x14ac:dyDescent="0.2">
      <c r="A11" t="s">
        <v>15</v>
      </c>
      <c r="C11">
        <f>INTERCEPT(G21:G32,F21:F32)</f>
        <v>-3.425909433250331E-3</v>
      </c>
      <c r="D11" s="5"/>
    </row>
    <row r="12" spans="1:6" x14ac:dyDescent="0.2">
      <c r="A12" t="s">
        <v>16</v>
      </c>
      <c r="C12">
        <f>SLOPE(G21:G32,F21:F32)</f>
        <v>4.9774358302355562E-6</v>
      </c>
      <c r="D12" s="5"/>
    </row>
    <row r="13" spans="1:6" x14ac:dyDescent="0.2">
      <c r="A13" t="s">
        <v>20</v>
      </c>
      <c r="C13" s="5" t="s">
        <v>13</v>
      </c>
      <c r="D13" s="5"/>
      <c r="E13" s="17" t="s">
        <v>40</v>
      </c>
      <c r="F13" s="18">
        <v>1</v>
      </c>
    </row>
    <row r="14" spans="1:6" x14ac:dyDescent="0.2">
      <c r="A14" t="s">
        <v>25</v>
      </c>
      <c r="E14" s="17" t="s">
        <v>41</v>
      </c>
      <c r="F14" s="19">
        <f ca="1">NOW()+15018.5+$C$5/24</f>
        <v>60329.708836226848</v>
      </c>
    </row>
    <row r="15" spans="1:6" x14ac:dyDescent="0.2">
      <c r="A15" s="3" t="s">
        <v>17</v>
      </c>
      <c r="C15" s="13">
        <f>(C7+C11)+(C8+C12)*INT(MAX(F21:F3533))</f>
        <v>48611.509823615073</v>
      </c>
      <c r="E15" s="17" t="s">
        <v>42</v>
      </c>
      <c r="F15" s="20">
        <f ca="1">ROUND(2*(F14-$C$7)/$C$8,0)/2+F13</f>
        <v>28291.5</v>
      </c>
    </row>
    <row r="16" spans="1:6" x14ac:dyDescent="0.2">
      <c r="A16" s="7" t="s">
        <v>4</v>
      </c>
      <c r="C16" s="14">
        <f>+C8+C12</f>
        <v>0.44041797743583022</v>
      </c>
      <c r="E16" s="17" t="s">
        <v>43</v>
      </c>
      <c r="F16" s="21">
        <f ca="1">ROUND(2*(F14-$C$15)/$C$16,0)/2+F13</f>
        <v>26608</v>
      </c>
    </row>
    <row r="17" spans="1:14" ht="13.5" thickBot="1" x14ac:dyDescent="0.25">
      <c r="A17" s="15" t="s">
        <v>38</v>
      </c>
      <c r="C17">
        <f>COUNT(C21:C2191)</f>
        <v>8</v>
      </c>
      <c r="E17" s="17" t="s">
        <v>44</v>
      </c>
      <c r="F17" s="22">
        <f ca="1">+$C$15+$C$16*F16-15018.5-$C$5/24</f>
        <v>45312.047200560977</v>
      </c>
    </row>
    <row r="18" spans="1:14" ht="14.25" thickTop="1" thickBot="1" x14ac:dyDescent="0.25">
      <c r="A18" s="7" t="s">
        <v>5</v>
      </c>
      <c r="C18" s="2">
        <f>+C15</f>
        <v>48611.509823615073</v>
      </c>
      <c r="D18" s="4">
        <f>+C16</f>
        <v>0.44041797743583022</v>
      </c>
    </row>
    <row r="19" spans="1:14" ht="13.5" thickTop="1" x14ac:dyDescent="0.2"/>
    <row r="20" spans="1:14" ht="13.5" thickBot="1" x14ac:dyDescent="0.25">
      <c r="A20" s="6" t="s">
        <v>6</v>
      </c>
      <c r="B20" s="6" t="s">
        <v>7</v>
      </c>
      <c r="C20" s="6" t="s">
        <v>8</v>
      </c>
      <c r="D20" s="6" t="s">
        <v>12</v>
      </c>
      <c r="E20" s="6" t="s">
        <v>9</v>
      </c>
      <c r="F20" s="6" t="s">
        <v>10</v>
      </c>
      <c r="G20" s="6" t="s">
        <v>11</v>
      </c>
      <c r="H20" s="9" t="s">
        <v>37</v>
      </c>
      <c r="I20" s="9" t="s">
        <v>46</v>
      </c>
      <c r="J20" s="9" t="s">
        <v>18</v>
      </c>
      <c r="K20" s="9" t="s">
        <v>19</v>
      </c>
      <c r="L20" s="9" t="s">
        <v>24</v>
      </c>
      <c r="M20" s="8" t="s">
        <v>23</v>
      </c>
      <c r="N20" s="6" t="s">
        <v>14</v>
      </c>
    </row>
    <row r="21" spans="1:14" x14ac:dyDescent="0.2">
      <c r="A21" t="s">
        <v>37</v>
      </c>
      <c r="C21" s="16">
        <v>48160.746809999997</v>
      </c>
      <c r="D21" s="16" t="s">
        <v>13</v>
      </c>
      <c r="E21">
        <f>+(C21-C$7)/C$8</f>
        <v>659.51054237726146</v>
      </c>
      <c r="F21">
        <f>ROUND(2*E21,0)/2</f>
        <v>659.5</v>
      </c>
      <c r="G21">
        <f>+C21-(C$7+F21*C$8)</f>
        <v>4.6430000002146699E-3</v>
      </c>
      <c r="H21">
        <f>+G21</f>
        <v>4.6430000002146699E-3</v>
      </c>
      <c r="L21">
        <f>+C$11+C$12*F21</f>
        <v>-1.4329050320998184E-4</v>
      </c>
      <c r="N21" s="1">
        <f>+C21-15018.5</f>
        <v>33142.246809999997</v>
      </c>
    </row>
    <row r="22" spans="1:14" x14ac:dyDescent="0.2">
      <c r="A22" t="s">
        <v>37</v>
      </c>
      <c r="C22" s="16">
        <v>48025.082000000002</v>
      </c>
      <c r="D22" s="16"/>
      <c r="E22">
        <f t="shared" ref="E22:E28" si="0">+(C22-C$7)/C$8</f>
        <v>351.47056626394334</v>
      </c>
      <c r="F22">
        <f t="shared" ref="F22:F28" si="1">ROUND(2*E22,0)/2</f>
        <v>351.5</v>
      </c>
      <c r="G22">
        <f t="shared" ref="G22:G28" si="2">+C22-(C$7+F22*C$8)</f>
        <v>-1.2963000001036562E-2</v>
      </c>
      <c r="H22">
        <f t="shared" ref="H22:H28" si="3">+G22</f>
        <v>-1.2963000001036562E-2</v>
      </c>
      <c r="L22">
        <f t="shared" ref="L22:L28" si="4">+C$11+C$12*F22</f>
        <v>-1.6763407389225331E-3</v>
      </c>
      <c r="N22" s="1">
        <f t="shared" ref="N22:N28" si="5">+C22-15018.5</f>
        <v>33006.582000000002</v>
      </c>
    </row>
    <row r="23" spans="1:14" x14ac:dyDescent="0.2">
      <c r="A23" t="s">
        <v>37</v>
      </c>
      <c r="C23" s="16">
        <v>47941.202129999998</v>
      </c>
      <c r="D23" s="16"/>
      <c r="E23">
        <f t="shared" si="0"/>
        <v>161.01326822777204</v>
      </c>
      <c r="F23">
        <f t="shared" si="1"/>
        <v>161</v>
      </c>
      <c r="G23">
        <f t="shared" si="2"/>
        <v>5.8434999955352396E-3</v>
      </c>
      <c r="H23">
        <f t="shared" si="3"/>
        <v>5.8434999955352396E-3</v>
      </c>
      <c r="L23">
        <f t="shared" si="4"/>
        <v>-2.6245422645824064E-3</v>
      </c>
      <c r="N23" s="1">
        <f t="shared" si="5"/>
        <v>32922.702129999998</v>
      </c>
    </row>
    <row r="24" spans="1:14" x14ac:dyDescent="0.2">
      <c r="A24" t="s">
        <v>37</v>
      </c>
      <c r="C24" s="16">
        <v>48433.350030000001</v>
      </c>
      <c r="D24" s="16"/>
      <c r="E24">
        <f t="shared" si="0"/>
        <v>1278.482325680671</v>
      </c>
      <c r="F24">
        <f t="shared" si="1"/>
        <v>1278.5</v>
      </c>
      <c r="G24">
        <f t="shared" si="2"/>
        <v>-7.7840000012656674E-3</v>
      </c>
      <c r="H24">
        <f t="shared" si="3"/>
        <v>-7.7840000012656674E-3</v>
      </c>
      <c r="L24">
        <f t="shared" si="4"/>
        <v>2.9377422757058272E-3</v>
      </c>
      <c r="N24" s="1">
        <f t="shared" si="5"/>
        <v>33414.850030000001</v>
      </c>
    </row>
    <row r="25" spans="1:14" x14ac:dyDescent="0.2">
      <c r="A25" t="s">
        <v>37</v>
      </c>
      <c r="C25" s="16">
        <v>48226.137009999999</v>
      </c>
      <c r="D25" s="16"/>
      <c r="E25">
        <f t="shared" si="0"/>
        <v>807.98526950838982</v>
      </c>
      <c r="F25">
        <f t="shared" si="1"/>
        <v>808</v>
      </c>
      <c r="G25">
        <f t="shared" si="2"/>
        <v>-6.4875000025494955E-3</v>
      </c>
      <c r="H25">
        <f t="shared" si="3"/>
        <v>-6.4875000025494955E-3</v>
      </c>
      <c r="L25">
        <f t="shared" si="4"/>
        <v>5.9585871757999835E-4</v>
      </c>
      <c r="N25" s="1">
        <f t="shared" si="5"/>
        <v>33207.637009999999</v>
      </c>
    </row>
    <row r="26" spans="1:14" x14ac:dyDescent="0.2">
      <c r="A26" t="s">
        <v>37</v>
      </c>
      <c r="C26" s="16">
        <v>48414.225989999999</v>
      </c>
      <c r="D26" s="16"/>
      <c r="E26">
        <f t="shared" si="0"/>
        <v>1235.0593567855601</v>
      </c>
      <c r="F26">
        <f t="shared" si="1"/>
        <v>1235</v>
      </c>
      <c r="G26">
        <f t="shared" si="2"/>
        <v>2.6141499998630024E-2</v>
      </c>
      <c r="H26">
        <f t="shared" si="3"/>
        <v>2.6141499998630024E-2</v>
      </c>
      <c r="L26">
        <f t="shared" si="4"/>
        <v>2.721223817090581E-3</v>
      </c>
      <c r="N26" s="1">
        <f t="shared" si="5"/>
        <v>33395.725989999999</v>
      </c>
    </row>
    <row r="27" spans="1:14" x14ac:dyDescent="0.2">
      <c r="A27" t="s">
        <v>37</v>
      </c>
      <c r="C27" s="16">
        <v>48072.436000000002</v>
      </c>
      <c r="D27" s="16"/>
      <c r="E27">
        <f t="shared" si="0"/>
        <v>458.99236966211583</v>
      </c>
      <c r="F27">
        <f t="shared" si="1"/>
        <v>459</v>
      </c>
      <c r="G27">
        <f t="shared" si="2"/>
        <v>-3.360499998962041E-3</v>
      </c>
      <c r="H27">
        <f t="shared" si="3"/>
        <v>-3.360499998962041E-3</v>
      </c>
      <c r="L27">
        <f t="shared" si="4"/>
        <v>-1.1412663871722107E-3</v>
      </c>
      <c r="N27" s="1">
        <f t="shared" si="5"/>
        <v>33053.936000000002</v>
      </c>
    </row>
    <row r="28" spans="1:14" x14ac:dyDescent="0.2">
      <c r="A28" t="s">
        <v>37</v>
      </c>
      <c r="C28" s="16">
        <v>48611.504459999996</v>
      </c>
      <c r="D28" s="16"/>
      <c r="E28">
        <f t="shared" si="0"/>
        <v>1682.9990633791381</v>
      </c>
      <c r="F28">
        <f t="shared" si="1"/>
        <v>1683</v>
      </c>
      <c r="G28">
        <f t="shared" si="2"/>
        <v>-4.1250000504078344E-4</v>
      </c>
      <c r="H28">
        <f t="shared" si="3"/>
        <v>-4.1250000504078344E-4</v>
      </c>
      <c r="L28">
        <f t="shared" si="4"/>
        <v>4.9511150690361109E-3</v>
      </c>
      <c r="N28" s="1">
        <f t="shared" si="5"/>
        <v>33593.004459999996</v>
      </c>
    </row>
    <row r="29" spans="1:14" x14ac:dyDescent="0.2">
      <c r="C29" s="16"/>
      <c r="D29" s="16"/>
      <c r="N29" s="1"/>
    </row>
    <row r="30" spans="1:14" x14ac:dyDescent="0.2">
      <c r="C30" s="16"/>
      <c r="D30" s="16"/>
      <c r="N30" s="1"/>
    </row>
    <row r="31" spans="1:14" x14ac:dyDescent="0.2">
      <c r="C31" s="16"/>
      <c r="D31" s="16"/>
      <c r="N31" s="1"/>
    </row>
    <row r="32" spans="1:14" x14ac:dyDescent="0.2">
      <c r="C32" s="16"/>
      <c r="D32" s="16"/>
      <c r="N32" s="1"/>
    </row>
    <row r="33" spans="3:14" x14ac:dyDescent="0.2">
      <c r="C33" s="16"/>
      <c r="D33" s="16"/>
      <c r="N33" s="1"/>
    </row>
    <row r="34" spans="3:14" x14ac:dyDescent="0.2">
      <c r="C34" s="16"/>
      <c r="D34" s="16"/>
    </row>
    <row r="35" spans="3:14" x14ac:dyDescent="0.2">
      <c r="C35" s="16"/>
      <c r="D35" s="16"/>
    </row>
    <row r="36" spans="3:14" x14ac:dyDescent="0.2">
      <c r="C36" s="16"/>
      <c r="D36" s="16"/>
    </row>
    <row r="37" spans="3:14" x14ac:dyDescent="0.2">
      <c r="C37" s="16"/>
      <c r="D37" s="16"/>
    </row>
    <row r="38" spans="3:14" x14ac:dyDescent="0.2">
      <c r="C38" s="16"/>
      <c r="D38" s="16"/>
    </row>
    <row r="39" spans="3:14" x14ac:dyDescent="0.2">
      <c r="C39" s="16"/>
      <c r="D39" s="16"/>
    </row>
    <row r="40" spans="3:14" x14ac:dyDescent="0.2">
      <c r="C40" s="16"/>
      <c r="D40" s="16"/>
    </row>
    <row r="41" spans="3:14" x14ac:dyDescent="0.2">
      <c r="C41" s="16"/>
      <c r="D41" s="16"/>
    </row>
    <row r="42" spans="3:14" x14ac:dyDescent="0.2">
      <c r="C42" s="16"/>
      <c r="D42" s="16"/>
    </row>
    <row r="43" spans="3:14" x14ac:dyDescent="0.2">
      <c r="C43" s="16"/>
      <c r="D43" s="16"/>
    </row>
    <row r="44" spans="3:14" x14ac:dyDescent="0.2">
      <c r="C44" s="16"/>
      <c r="D44" s="16"/>
    </row>
    <row r="45" spans="3:14" x14ac:dyDescent="0.2">
      <c r="C45" s="16"/>
      <c r="D45" s="16"/>
    </row>
    <row r="46" spans="3:14" x14ac:dyDescent="0.2">
      <c r="C46" s="16"/>
      <c r="D46" s="16"/>
    </row>
    <row r="47" spans="3:14" x14ac:dyDescent="0.2">
      <c r="C47" s="16"/>
      <c r="D47" s="16"/>
    </row>
    <row r="48" spans="3:14" x14ac:dyDescent="0.2">
      <c r="C48" s="16"/>
      <c r="D48" s="16"/>
    </row>
    <row r="49" spans="3:4" x14ac:dyDescent="0.2">
      <c r="C49" s="16"/>
      <c r="D49" s="16"/>
    </row>
    <row r="50" spans="3:4" x14ac:dyDescent="0.2">
      <c r="C50" s="16"/>
      <c r="D50" s="16"/>
    </row>
    <row r="51" spans="3:4" x14ac:dyDescent="0.2">
      <c r="C51" s="16"/>
      <c r="D51" s="16"/>
    </row>
    <row r="52" spans="3:4" x14ac:dyDescent="0.2">
      <c r="C52" s="16"/>
      <c r="D52" s="16"/>
    </row>
    <row r="53" spans="3:4" x14ac:dyDescent="0.2">
      <c r="C53" s="16"/>
      <c r="D53" s="16"/>
    </row>
    <row r="54" spans="3:4" x14ac:dyDescent="0.2">
      <c r="C54" s="16"/>
      <c r="D54" s="16"/>
    </row>
    <row r="55" spans="3:4" x14ac:dyDescent="0.2">
      <c r="C55" s="16"/>
      <c r="D55" s="16"/>
    </row>
    <row r="56" spans="3:4" x14ac:dyDescent="0.2">
      <c r="C56" s="16"/>
      <c r="D56" s="16"/>
    </row>
    <row r="57" spans="3:4" x14ac:dyDescent="0.2">
      <c r="C57" s="16"/>
      <c r="D57" s="16"/>
    </row>
    <row r="58" spans="3:4" x14ac:dyDescent="0.2">
      <c r="C58" s="16"/>
      <c r="D58" s="16"/>
    </row>
    <row r="59" spans="3:4" x14ac:dyDescent="0.2">
      <c r="C59" s="16"/>
      <c r="D59" s="16"/>
    </row>
    <row r="60" spans="3:4" x14ac:dyDescent="0.2">
      <c r="C60" s="16"/>
      <c r="D60" s="16"/>
    </row>
    <row r="61" spans="3:4" x14ac:dyDescent="0.2">
      <c r="C61" s="16"/>
      <c r="D61" s="16"/>
    </row>
    <row r="62" spans="3:4" x14ac:dyDescent="0.2">
      <c r="C62" s="16"/>
      <c r="D62" s="16"/>
    </row>
    <row r="63" spans="3:4" x14ac:dyDescent="0.2">
      <c r="C63" s="16"/>
      <c r="D63" s="16"/>
    </row>
    <row r="64" spans="3:4" x14ac:dyDescent="0.2">
      <c r="C64" s="16"/>
      <c r="D64" s="16"/>
    </row>
    <row r="65" spans="3:4" x14ac:dyDescent="0.2">
      <c r="C65" s="16"/>
      <c r="D65" s="16"/>
    </row>
    <row r="66" spans="3:4" x14ac:dyDescent="0.2">
      <c r="C66" s="16"/>
      <c r="D66" s="16"/>
    </row>
    <row r="67" spans="3:4" x14ac:dyDescent="0.2">
      <c r="C67" s="16"/>
      <c r="D67" s="16"/>
    </row>
    <row r="68" spans="3:4" x14ac:dyDescent="0.2">
      <c r="C68" s="16"/>
      <c r="D68" s="16"/>
    </row>
    <row r="69" spans="3:4" x14ac:dyDescent="0.2">
      <c r="C69" s="16"/>
      <c r="D69" s="16"/>
    </row>
    <row r="70" spans="3:4" x14ac:dyDescent="0.2">
      <c r="C70" s="16"/>
      <c r="D70" s="16"/>
    </row>
    <row r="71" spans="3:4" x14ac:dyDescent="0.2">
      <c r="C71" s="16"/>
      <c r="D71" s="16"/>
    </row>
    <row r="72" spans="3:4" x14ac:dyDescent="0.2">
      <c r="C72" s="16"/>
      <c r="D72" s="16"/>
    </row>
    <row r="73" spans="3:4" x14ac:dyDescent="0.2">
      <c r="C73" s="16"/>
      <c r="D73" s="16"/>
    </row>
    <row r="74" spans="3:4" x14ac:dyDescent="0.2">
      <c r="C74" s="16"/>
      <c r="D74" s="16"/>
    </row>
    <row r="75" spans="3:4" x14ac:dyDescent="0.2">
      <c r="C75" s="16"/>
      <c r="D75" s="16"/>
    </row>
    <row r="76" spans="3:4" x14ac:dyDescent="0.2">
      <c r="C76" s="16"/>
      <c r="D76" s="16"/>
    </row>
    <row r="77" spans="3:4" x14ac:dyDescent="0.2">
      <c r="C77" s="16"/>
      <c r="D77" s="16"/>
    </row>
    <row r="78" spans="3:4" x14ac:dyDescent="0.2">
      <c r="C78" s="16"/>
      <c r="D78" s="16"/>
    </row>
    <row r="79" spans="3:4" x14ac:dyDescent="0.2">
      <c r="C79" s="16"/>
      <c r="D79" s="16"/>
    </row>
    <row r="80" spans="3:4" x14ac:dyDescent="0.2">
      <c r="C80" s="16"/>
      <c r="D80" s="16"/>
    </row>
    <row r="81" spans="3:4" x14ac:dyDescent="0.2">
      <c r="C81" s="16"/>
      <c r="D81" s="16"/>
    </row>
    <row r="82" spans="3:4" x14ac:dyDescent="0.2">
      <c r="C82" s="16"/>
      <c r="D82" s="16"/>
    </row>
    <row r="83" spans="3:4" x14ac:dyDescent="0.2">
      <c r="C83" s="16"/>
      <c r="D83" s="16"/>
    </row>
    <row r="84" spans="3:4" x14ac:dyDescent="0.2">
      <c r="C84" s="16"/>
      <c r="D84" s="16"/>
    </row>
    <row r="85" spans="3:4" x14ac:dyDescent="0.2">
      <c r="C85" s="16"/>
      <c r="D85" s="16"/>
    </row>
    <row r="86" spans="3:4" x14ac:dyDescent="0.2">
      <c r="C86" s="16"/>
      <c r="D86" s="16"/>
    </row>
    <row r="87" spans="3:4" x14ac:dyDescent="0.2">
      <c r="C87" s="16"/>
      <c r="D87" s="16"/>
    </row>
    <row r="88" spans="3:4" x14ac:dyDescent="0.2">
      <c r="C88" s="16"/>
      <c r="D88" s="16"/>
    </row>
    <row r="89" spans="3:4" x14ac:dyDescent="0.2">
      <c r="C89" s="16"/>
      <c r="D89" s="16"/>
    </row>
    <row r="90" spans="3:4" x14ac:dyDescent="0.2">
      <c r="C90" s="16"/>
      <c r="D90" s="16"/>
    </row>
    <row r="91" spans="3:4" x14ac:dyDescent="0.2">
      <c r="C91" s="16"/>
      <c r="D91" s="16"/>
    </row>
    <row r="92" spans="3:4" x14ac:dyDescent="0.2">
      <c r="C92" s="16"/>
      <c r="D92" s="16"/>
    </row>
    <row r="93" spans="3:4" x14ac:dyDescent="0.2">
      <c r="C93" s="16"/>
      <c r="D93" s="16"/>
    </row>
    <row r="94" spans="3:4" x14ac:dyDescent="0.2">
      <c r="C94" s="16"/>
      <c r="D94" s="16"/>
    </row>
    <row r="95" spans="3:4" x14ac:dyDescent="0.2">
      <c r="C95" s="16"/>
      <c r="D95" s="16"/>
    </row>
    <row r="96" spans="3:4" x14ac:dyDescent="0.2">
      <c r="C96" s="16"/>
      <c r="D96" s="16"/>
    </row>
    <row r="97" spans="3:4" x14ac:dyDescent="0.2">
      <c r="C97" s="16"/>
      <c r="D97" s="16"/>
    </row>
    <row r="98" spans="3:4" x14ac:dyDescent="0.2">
      <c r="C98" s="16"/>
      <c r="D98" s="16"/>
    </row>
    <row r="99" spans="3:4" x14ac:dyDescent="0.2">
      <c r="C99" s="16"/>
      <c r="D99" s="16"/>
    </row>
    <row r="100" spans="3:4" x14ac:dyDescent="0.2">
      <c r="C100" s="16"/>
      <c r="D100" s="16"/>
    </row>
    <row r="101" spans="3:4" x14ac:dyDescent="0.2">
      <c r="C101" s="16"/>
      <c r="D101" s="16"/>
    </row>
    <row r="102" spans="3:4" x14ac:dyDescent="0.2">
      <c r="C102" s="16"/>
      <c r="D102" s="16"/>
    </row>
    <row r="103" spans="3:4" x14ac:dyDescent="0.2">
      <c r="C103" s="16"/>
      <c r="D103" s="16"/>
    </row>
    <row r="104" spans="3:4" x14ac:dyDescent="0.2">
      <c r="C104" s="16"/>
      <c r="D104" s="16"/>
    </row>
    <row r="105" spans="3:4" x14ac:dyDescent="0.2">
      <c r="C105" s="16"/>
      <c r="D105" s="16"/>
    </row>
    <row r="106" spans="3:4" x14ac:dyDescent="0.2">
      <c r="C106" s="16"/>
      <c r="D106" s="16"/>
    </row>
    <row r="107" spans="3:4" x14ac:dyDescent="0.2">
      <c r="C107" s="16"/>
      <c r="D107" s="16"/>
    </row>
    <row r="108" spans="3:4" x14ac:dyDescent="0.2">
      <c r="C108" s="16"/>
      <c r="D108" s="16"/>
    </row>
    <row r="109" spans="3:4" x14ac:dyDescent="0.2">
      <c r="C109" s="16"/>
      <c r="D109" s="16"/>
    </row>
    <row r="110" spans="3:4" x14ac:dyDescent="0.2">
      <c r="C110" s="16"/>
      <c r="D110" s="16"/>
    </row>
    <row r="111" spans="3:4" x14ac:dyDescent="0.2">
      <c r="C111" s="16"/>
      <c r="D111" s="16"/>
    </row>
    <row r="112" spans="3:4" x14ac:dyDescent="0.2">
      <c r="C112" s="16"/>
      <c r="D112" s="16"/>
    </row>
    <row r="113" spans="3:4" x14ac:dyDescent="0.2">
      <c r="C113" s="16"/>
      <c r="D113" s="16"/>
    </row>
    <row r="114" spans="3:4" x14ac:dyDescent="0.2">
      <c r="C114" s="16"/>
      <c r="D114" s="16"/>
    </row>
    <row r="115" spans="3:4" x14ac:dyDescent="0.2">
      <c r="C115" s="16"/>
      <c r="D115" s="16"/>
    </row>
    <row r="116" spans="3:4" x14ac:dyDescent="0.2">
      <c r="C116" s="16"/>
      <c r="D116" s="16"/>
    </row>
    <row r="117" spans="3:4" x14ac:dyDescent="0.2">
      <c r="C117" s="16"/>
      <c r="D117" s="16"/>
    </row>
    <row r="118" spans="3:4" x14ac:dyDescent="0.2">
      <c r="C118" s="16"/>
      <c r="D118" s="16"/>
    </row>
    <row r="119" spans="3:4" x14ac:dyDescent="0.2">
      <c r="C119" s="16"/>
      <c r="D119" s="16"/>
    </row>
    <row r="120" spans="3:4" x14ac:dyDescent="0.2">
      <c r="C120" s="16"/>
      <c r="D120" s="16"/>
    </row>
    <row r="121" spans="3:4" x14ac:dyDescent="0.2">
      <c r="C121" s="16"/>
      <c r="D121" s="16"/>
    </row>
    <row r="122" spans="3:4" x14ac:dyDescent="0.2">
      <c r="C122" s="16"/>
      <c r="D122" s="16"/>
    </row>
    <row r="123" spans="3:4" x14ac:dyDescent="0.2">
      <c r="C123" s="16"/>
      <c r="D123" s="16"/>
    </row>
    <row r="124" spans="3:4" x14ac:dyDescent="0.2">
      <c r="C124" s="16"/>
      <c r="D124" s="16"/>
    </row>
    <row r="125" spans="3:4" x14ac:dyDescent="0.2">
      <c r="C125" s="16"/>
      <c r="D125" s="16"/>
    </row>
    <row r="126" spans="3:4" x14ac:dyDescent="0.2">
      <c r="C126" s="16"/>
      <c r="D126" s="16"/>
    </row>
    <row r="127" spans="3:4" x14ac:dyDescent="0.2">
      <c r="C127" s="16"/>
      <c r="D127" s="16"/>
    </row>
    <row r="128" spans="3:4" x14ac:dyDescent="0.2">
      <c r="C128" s="16"/>
      <c r="D128" s="16"/>
    </row>
    <row r="129" spans="3:4" x14ac:dyDescent="0.2">
      <c r="C129" s="16"/>
      <c r="D129" s="16"/>
    </row>
    <row r="130" spans="3:4" x14ac:dyDescent="0.2">
      <c r="C130" s="16"/>
      <c r="D130" s="16"/>
    </row>
    <row r="131" spans="3:4" x14ac:dyDescent="0.2">
      <c r="C131" s="16"/>
      <c r="D131" s="16"/>
    </row>
    <row r="132" spans="3:4" x14ac:dyDescent="0.2">
      <c r="C132" s="16"/>
      <c r="D132" s="16"/>
    </row>
    <row r="133" spans="3:4" x14ac:dyDescent="0.2">
      <c r="C133" s="16"/>
      <c r="D133" s="16"/>
    </row>
    <row r="134" spans="3:4" x14ac:dyDescent="0.2">
      <c r="C134" s="16"/>
      <c r="D134" s="16"/>
    </row>
    <row r="135" spans="3:4" x14ac:dyDescent="0.2">
      <c r="C135" s="16"/>
      <c r="D135" s="16"/>
    </row>
    <row r="136" spans="3:4" x14ac:dyDescent="0.2">
      <c r="C136" s="16"/>
      <c r="D136" s="16"/>
    </row>
    <row r="137" spans="3:4" x14ac:dyDescent="0.2">
      <c r="C137" s="16"/>
      <c r="D137" s="16"/>
    </row>
    <row r="138" spans="3:4" x14ac:dyDescent="0.2">
      <c r="C138" s="16"/>
      <c r="D138" s="16"/>
    </row>
    <row r="139" spans="3:4" x14ac:dyDescent="0.2">
      <c r="C139" s="16"/>
      <c r="D139" s="16"/>
    </row>
    <row r="140" spans="3:4" x14ac:dyDescent="0.2">
      <c r="C140" s="16"/>
      <c r="D140" s="16"/>
    </row>
    <row r="141" spans="3:4" x14ac:dyDescent="0.2">
      <c r="C141" s="16"/>
      <c r="D141" s="16"/>
    </row>
    <row r="142" spans="3:4" x14ac:dyDescent="0.2">
      <c r="C142" s="16"/>
      <c r="D142" s="16"/>
    </row>
    <row r="143" spans="3:4" x14ac:dyDescent="0.2">
      <c r="C143" s="16"/>
      <c r="D143" s="16"/>
    </row>
    <row r="144" spans="3:4" x14ac:dyDescent="0.2">
      <c r="C144" s="16"/>
      <c r="D144" s="16"/>
    </row>
    <row r="145" spans="3:4" x14ac:dyDescent="0.2">
      <c r="C145" s="16"/>
      <c r="D145" s="16"/>
    </row>
    <row r="146" spans="3:4" x14ac:dyDescent="0.2">
      <c r="C146" s="16"/>
      <c r="D146" s="16"/>
    </row>
    <row r="147" spans="3:4" x14ac:dyDescent="0.2">
      <c r="C147" s="16"/>
      <c r="D147" s="16"/>
    </row>
    <row r="148" spans="3:4" x14ac:dyDescent="0.2">
      <c r="C148" s="16"/>
      <c r="D148" s="16"/>
    </row>
    <row r="149" spans="3:4" x14ac:dyDescent="0.2">
      <c r="C149" s="16"/>
      <c r="D149" s="16"/>
    </row>
    <row r="150" spans="3:4" x14ac:dyDescent="0.2">
      <c r="C150" s="16"/>
      <c r="D150" s="16"/>
    </row>
    <row r="151" spans="3:4" x14ac:dyDescent="0.2">
      <c r="C151" s="16"/>
      <c r="D151" s="16"/>
    </row>
    <row r="152" spans="3:4" x14ac:dyDescent="0.2">
      <c r="C152" s="16"/>
      <c r="D152" s="16"/>
    </row>
    <row r="153" spans="3:4" x14ac:dyDescent="0.2">
      <c r="C153" s="16"/>
      <c r="D153" s="16"/>
    </row>
    <row r="154" spans="3:4" x14ac:dyDescent="0.2">
      <c r="C154" s="16"/>
      <c r="D154" s="16"/>
    </row>
    <row r="155" spans="3:4" x14ac:dyDescent="0.2">
      <c r="C155" s="16"/>
      <c r="D155" s="16"/>
    </row>
    <row r="156" spans="3:4" x14ac:dyDescent="0.2">
      <c r="C156" s="16"/>
      <c r="D156" s="16"/>
    </row>
    <row r="157" spans="3:4" x14ac:dyDescent="0.2">
      <c r="C157" s="16"/>
      <c r="D157" s="16"/>
    </row>
    <row r="158" spans="3:4" x14ac:dyDescent="0.2">
      <c r="C158" s="16"/>
      <c r="D158" s="16"/>
    </row>
    <row r="159" spans="3:4" x14ac:dyDescent="0.2">
      <c r="C159" s="16"/>
      <c r="D159" s="16"/>
    </row>
    <row r="160" spans="3:4" x14ac:dyDescent="0.2">
      <c r="C160" s="16"/>
      <c r="D160" s="16"/>
    </row>
    <row r="161" spans="3:4" x14ac:dyDescent="0.2">
      <c r="C161" s="16"/>
      <c r="D161" s="16"/>
    </row>
    <row r="162" spans="3:4" x14ac:dyDescent="0.2">
      <c r="C162" s="16"/>
      <c r="D162" s="16"/>
    </row>
    <row r="163" spans="3:4" x14ac:dyDescent="0.2">
      <c r="C163" s="16"/>
      <c r="D163" s="16"/>
    </row>
    <row r="164" spans="3:4" x14ac:dyDescent="0.2">
      <c r="C164" s="16"/>
      <c r="D164" s="16"/>
    </row>
    <row r="165" spans="3:4" x14ac:dyDescent="0.2">
      <c r="C165" s="16"/>
      <c r="D165" s="16"/>
    </row>
    <row r="166" spans="3:4" x14ac:dyDescent="0.2">
      <c r="C166" s="16"/>
      <c r="D166" s="16"/>
    </row>
    <row r="167" spans="3:4" x14ac:dyDescent="0.2">
      <c r="C167" s="16"/>
      <c r="D167" s="16"/>
    </row>
    <row r="168" spans="3:4" x14ac:dyDescent="0.2">
      <c r="C168" s="16"/>
      <c r="D168" s="16"/>
    </row>
    <row r="169" spans="3:4" x14ac:dyDescent="0.2">
      <c r="C169" s="16"/>
      <c r="D169" s="16"/>
    </row>
    <row r="170" spans="3:4" x14ac:dyDescent="0.2">
      <c r="C170" s="16"/>
      <c r="D170" s="16"/>
    </row>
    <row r="171" spans="3:4" x14ac:dyDescent="0.2">
      <c r="C171" s="16"/>
      <c r="D171" s="16"/>
    </row>
    <row r="172" spans="3:4" x14ac:dyDescent="0.2">
      <c r="C172" s="16"/>
      <c r="D172" s="16"/>
    </row>
    <row r="173" spans="3:4" x14ac:dyDescent="0.2">
      <c r="C173" s="16"/>
      <c r="D173" s="16"/>
    </row>
    <row r="174" spans="3:4" x14ac:dyDescent="0.2">
      <c r="C174" s="16"/>
      <c r="D174" s="16"/>
    </row>
    <row r="175" spans="3:4" x14ac:dyDescent="0.2">
      <c r="C175" s="16"/>
      <c r="D175" s="16"/>
    </row>
    <row r="176" spans="3:4" x14ac:dyDescent="0.2">
      <c r="C176" s="16"/>
      <c r="D176" s="16"/>
    </row>
    <row r="177" spans="3:4" x14ac:dyDescent="0.2">
      <c r="C177" s="16"/>
      <c r="D177" s="16"/>
    </row>
    <row r="178" spans="3:4" x14ac:dyDescent="0.2">
      <c r="C178" s="16"/>
      <c r="D178" s="16"/>
    </row>
    <row r="179" spans="3:4" x14ac:dyDescent="0.2">
      <c r="C179" s="16"/>
      <c r="D179" s="16"/>
    </row>
    <row r="180" spans="3:4" x14ac:dyDescent="0.2">
      <c r="C180" s="16"/>
      <c r="D180" s="16"/>
    </row>
    <row r="181" spans="3:4" x14ac:dyDescent="0.2">
      <c r="C181" s="16"/>
      <c r="D181" s="16"/>
    </row>
    <row r="182" spans="3:4" x14ac:dyDescent="0.2">
      <c r="C182" s="16"/>
      <c r="D182" s="16"/>
    </row>
    <row r="183" spans="3:4" x14ac:dyDescent="0.2">
      <c r="C183" s="16"/>
      <c r="D183" s="16"/>
    </row>
    <row r="184" spans="3:4" x14ac:dyDescent="0.2">
      <c r="C184" s="16"/>
      <c r="D184" s="16"/>
    </row>
    <row r="185" spans="3:4" x14ac:dyDescent="0.2">
      <c r="C185" s="16"/>
      <c r="D185" s="16"/>
    </row>
    <row r="186" spans="3:4" x14ac:dyDescent="0.2">
      <c r="C186" s="16"/>
      <c r="D186" s="16"/>
    </row>
    <row r="187" spans="3:4" x14ac:dyDescent="0.2">
      <c r="C187" s="16"/>
      <c r="D187" s="16"/>
    </row>
    <row r="188" spans="3:4" x14ac:dyDescent="0.2">
      <c r="C188" s="16"/>
      <c r="D188" s="16"/>
    </row>
    <row r="189" spans="3:4" x14ac:dyDescent="0.2">
      <c r="C189" s="16"/>
      <c r="D189" s="16"/>
    </row>
    <row r="190" spans="3:4" x14ac:dyDescent="0.2">
      <c r="C190" s="16"/>
      <c r="D190" s="16"/>
    </row>
    <row r="191" spans="3:4" x14ac:dyDescent="0.2">
      <c r="C191" s="16"/>
      <c r="D191" s="16"/>
    </row>
    <row r="192" spans="3:4" x14ac:dyDescent="0.2">
      <c r="C192" s="16"/>
      <c r="D192" s="16"/>
    </row>
    <row r="193" spans="3:4" x14ac:dyDescent="0.2">
      <c r="C193" s="16"/>
      <c r="D193" s="16"/>
    </row>
    <row r="194" spans="3:4" x14ac:dyDescent="0.2">
      <c r="C194" s="16"/>
      <c r="D194" s="16"/>
    </row>
    <row r="195" spans="3:4" x14ac:dyDescent="0.2">
      <c r="C195" s="16"/>
      <c r="D195" s="16"/>
    </row>
    <row r="196" spans="3:4" x14ac:dyDescent="0.2">
      <c r="C196" s="16"/>
      <c r="D196" s="16"/>
    </row>
    <row r="197" spans="3:4" x14ac:dyDescent="0.2">
      <c r="C197" s="16"/>
      <c r="D197" s="16"/>
    </row>
    <row r="198" spans="3:4" x14ac:dyDescent="0.2">
      <c r="C198" s="16"/>
      <c r="D198" s="16"/>
    </row>
    <row r="199" spans="3:4" x14ac:dyDescent="0.2">
      <c r="C199" s="16"/>
      <c r="D199" s="16"/>
    </row>
    <row r="200" spans="3:4" x14ac:dyDescent="0.2">
      <c r="C200" s="16"/>
      <c r="D200" s="16"/>
    </row>
    <row r="201" spans="3:4" x14ac:dyDescent="0.2">
      <c r="C201" s="16"/>
      <c r="D201" s="16"/>
    </row>
    <row r="202" spans="3:4" x14ac:dyDescent="0.2">
      <c r="C202" s="16"/>
      <c r="D202" s="16"/>
    </row>
    <row r="203" spans="3:4" x14ac:dyDescent="0.2">
      <c r="C203" s="16"/>
      <c r="D203" s="16"/>
    </row>
    <row r="204" spans="3:4" x14ac:dyDescent="0.2">
      <c r="C204" s="16"/>
      <c r="D204" s="16"/>
    </row>
    <row r="205" spans="3:4" x14ac:dyDescent="0.2">
      <c r="C205" s="16"/>
      <c r="D205" s="16"/>
    </row>
    <row r="206" spans="3:4" x14ac:dyDescent="0.2">
      <c r="C206" s="16"/>
      <c r="D206" s="16"/>
    </row>
    <row r="207" spans="3:4" x14ac:dyDescent="0.2">
      <c r="C207" s="16"/>
      <c r="D207" s="16"/>
    </row>
    <row r="208" spans="3:4" x14ac:dyDescent="0.2">
      <c r="C208" s="16"/>
      <c r="D208" s="16"/>
    </row>
    <row r="209" spans="3:4" x14ac:dyDescent="0.2">
      <c r="C209" s="16"/>
      <c r="D209" s="16"/>
    </row>
    <row r="210" spans="3:4" x14ac:dyDescent="0.2">
      <c r="C210" s="16"/>
      <c r="D210" s="16"/>
    </row>
    <row r="211" spans="3:4" x14ac:dyDescent="0.2">
      <c r="C211" s="16"/>
      <c r="D211" s="16"/>
    </row>
    <row r="212" spans="3:4" x14ac:dyDescent="0.2">
      <c r="C212" s="16"/>
      <c r="D212" s="16"/>
    </row>
    <row r="213" spans="3:4" x14ac:dyDescent="0.2">
      <c r="C213" s="16"/>
      <c r="D213" s="16"/>
    </row>
    <row r="214" spans="3:4" x14ac:dyDescent="0.2">
      <c r="C214" s="16"/>
      <c r="D214" s="16"/>
    </row>
    <row r="215" spans="3:4" x14ac:dyDescent="0.2">
      <c r="C215" s="16"/>
      <c r="D215" s="16"/>
    </row>
    <row r="216" spans="3:4" x14ac:dyDescent="0.2">
      <c r="C216" s="16"/>
      <c r="D216" s="16"/>
    </row>
    <row r="217" spans="3:4" x14ac:dyDescent="0.2">
      <c r="C217" s="16"/>
      <c r="D217" s="16"/>
    </row>
    <row r="218" spans="3:4" x14ac:dyDescent="0.2">
      <c r="C218" s="16"/>
      <c r="D218" s="16"/>
    </row>
    <row r="219" spans="3:4" x14ac:dyDescent="0.2">
      <c r="C219" s="16"/>
      <c r="D219" s="16"/>
    </row>
    <row r="220" spans="3:4" x14ac:dyDescent="0.2">
      <c r="C220" s="16"/>
      <c r="D220" s="16"/>
    </row>
    <row r="221" spans="3:4" x14ac:dyDescent="0.2">
      <c r="C221" s="16"/>
      <c r="D221" s="16"/>
    </row>
    <row r="222" spans="3:4" x14ac:dyDescent="0.2">
      <c r="C222" s="16"/>
      <c r="D222" s="16"/>
    </row>
    <row r="223" spans="3:4" x14ac:dyDescent="0.2">
      <c r="C223" s="16"/>
      <c r="D223" s="16"/>
    </row>
    <row r="224" spans="3:4" x14ac:dyDescent="0.2">
      <c r="C224" s="16"/>
      <c r="D224" s="16"/>
    </row>
    <row r="225" spans="3:4" x14ac:dyDescent="0.2">
      <c r="C225" s="16"/>
      <c r="D225" s="16"/>
    </row>
    <row r="226" spans="3:4" x14ac:dyDescent="0.2">
      <c r="C226" s="16"/>
      <c r="D226" s="16"/>
    </row>
    <row r="227" spans="3:4" x14ac:dyDescent="0.2">
      <c r="C227" s="16"/>
      <c r="D227" s="16"/>
    </row>
    <row r="228" spans="3:4" x14ac:dyDescent="0.2">
      <c r="C228" s="16"/>
      <c r="D228" s="16"/>
    </row>
    <row r="229" spans="3:4" x14ac:dyDescent="0.2">
      <c r="C229" s="16"/>
      <c r="D229" s="16"/>
    </row>
    <row r="230" spans="3:4" x14ac:dyDescent="0.2">
      <c r="C230" s="16"/>
      <c r="D230" s="16"/>
    </row>
    <row r="231" spans="3:4" x14ac:dyDescent="0.2">
      <c r="C231" s="16"/>
      <c r="D231" s="16"/>
    </row>
    <row r="232" spans="3:4" x14ac:dyDescent="0.2">
      <c r="C232" s="16"/>
      <c r="D232" s="16"/>
    </row>
    <row r="233" spans="3:4" x14ac:dyDescent="0.2">
      <c r="C233" s="16"/>
      <c r="D233" s="16"/>
    </row>
    <row r="234" spans="3:4" x14ac:dyDescent="0.2">
      <c r="C234" s="16"/>
      <c r="D234" s="16"/>
    </row>
    <row r="235" spans="3:4" x14ac:dyDescent="0.2">
      <c r="C235" s="16"/>
      <c r="D235" s="16"/>
    </row>
    <row r="236" spans="3:4" x14ac:dyDescent="0.2">
      <c r="C236" s="16"/>
      <c r="D236" s="16"/>
    </row>
    <row r="237" spans="3:4" x14ac:dyDescent="0.2">
      <c r="C237" s="16"/>
      <c r="D237" s="16"/>
    </row>
    <row r="238" spans="3:4" x14ac:dyDescent="0.2">
      <c r="C238" s="16"/>
      <c r="D238" s="16"/>
    </row>
    <row r="239" spans="3:4" x14ac:dyDescent="0.2">
      <c r="C239" s="16"/>
      <c r="D239" s="16"/>
    </row>
    <row r="240" spans="3:4" x14ac:dyDescent="0.2">
      <c r="C240" s="16"/>
      <c r="D240" s="16"/>
    </row>
    <row r="241" spans="3:4" x14ac:dyDescent="0.2">
      <c r="C241" s="16"/>
      <c r="D241" s="16"/>
    </row>
    <row r="242" spans="3:4" x14ac:dyDescent="0.2">
      <c r="C242" s="16"/>
      <c r="D242" s="16"/>
    </row>
    <row r="243" spans="3:4" x14ac:dyDescent="0.2">
      <c r="C243" s="16"/>
      <c r="D243" s="16"/>
    </row>
    <row r="244" spans="3:4" x14ac:dyDescent="0.2">
      <c r="C244" s="16"/>
      <c r="D244" s="16"/>
    </row>
    <row r="245" spans="3:4" x14ac:dyDescent="0.2">
      <c r="C245" s="16"/>
      <c r="D245" s="16"/>
    </row>
    <row r="246" spans="3:4" x14ac:dyDescent="0.2">
      <c r="C246" s="16"/>
      <c r="D246" s="16"/>
    </row>
    <row r="247" spans="3:4" x14ac:dyDescent="0.2">
      <c r="C247" s="16"/>
      <c r="D247" s="16"/>
    </row>
    <row r="248" spans="3:4" x14ac:dyDescent="0.2">
      <c r="C248" s="16"/>
      <c r="D248" s="16"/>
    </row>
    <row r="249" spans="3:4" x14ac:dyDescent="0.2">
      <c r="C249" s="16"/>
      <c r="D249" s="16"/>
    </row>
    <row r="250" spans="3:4" x14ac:dyDescent="0.2">
      <c r="C250" s="16"/>
      <c r="D250" s="16"/>
    </row>
    <row r="251" spans="3:4" x14ac:dyDescent="0.2">
      <c r="C251" s="16"/>
      <c r="D251" s="16"/>
    </row>
    <row r="252" spans="3:4" x14ac:dyDescent="0.2">
      <c r="C252" s="16"/>
      <c r="D252" s="16"/>
    </row>
    <row r="253" spans="3:4" x14ac:dyDescent="0.2">
      <c r="C253" s="16"/>
      <c r="D253" s="16"/>
    </row>
    <row r="254" spans="3:4" x14ac:dyDescent="0.2">
      <c r="C254" s="16"/>
      <c r="D254" s="16"/>
    </row>
    <row r="255" spans="3:4" x14ac:dyDescent="0.2">
      <c r="C255" s="16"/>
      <c r="D255" s="16"/>
    </row>
    <row r="256" spans="3:4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  <row r="261" spans="3:4" x14ac:dyDescent="0.2">
      <c r="C261" s="16"/>
      <c r="D261" s="16"/>
    </row>
    <row r="262" spans="3:4" x14ac:dyDescent="0.2">
      <c r="C262" s="16"/>
      <c r="D262" s="16"/>
    </row>
    <row r="263" spans="3:4" x14ac:dyDescent="0.2">
      <c r="C263" s="16"/>
      <c r="D263" s="16"/>
    </row>
    <row r="264" spans="3:4" x14ac:dyDescent="0.2">
      <c r="C264" s="16"/>
      <c r="D264" s="16"/>
    </row>
    <row r="265" spans="3:4" x14ac:dyDescent="0.2">
      <c r="C265" s="16"/>
      <c r="D265" s="16"/>
    </row>
    <row r="266" spans="3:4" x14ac:dyDescent="0.2">
      <c r="C266" s="16"/>
      <c r="D266" s="16"/>
    </row>
    <row r="267" spans="3:4" x14ac:dyDescent="0.2">
      <c r="C267" s="16"/>
      <c r="D267" s="16"/>
    </row>
    <row r="268" spans="3:4" x14ac:dyDescent="0.2">
      <c r="C268" s="16"/>
      <c r="D268" s="16"/>
    </row>
    <row r="269" spans="3:4" x14ac:dyDescent="0.2">
      <c r="C269" s="16"/>
      <c r="D269" s="16"/>
    </row>
    <row r="270" spans="3:4" x14ac:dyDescent="0.2">
      <c r="C270" s="16"/>
      <c r="D270" s="16"/>
    </row>
    <row r="271" spans="3:4" x14ac:dyDescent="0.2">
      <c r="C271" s="16"/>
      <c r="D271" s="16"/>
    </row>
    <row r="272" spans="3:4" x14ac:dyDescent="0.2">
      <c r="C272" s="16"/>
      <c r="D272" s="16"/>
    </row>
    <row r="273" spans="3:4" x14ac:dyDescent="0.2">
      <c r="C273" s="16"/>
      <c r="D273" s="16"/>
    </row>
    <row r="274" spans="3:4" x14ac:dyDescent="0.2">
      <c r="C274" s="16"/>
      <c r="D274" s="16"/>
    </row>
    <row r="275" spans="3:4" x14ac:dyDescent="0.2">
      <c r="C275" s="16"/>
      <c r="D275" s="16"/>
    </row>
    <row r="276" spans="3:4" x14ac:dyDescent="0.2">
      <c r="C276" s="16"/>
      <c r="D276" s="16"/>
    </row>
    <row r="277" spans="3:4" x14ac:dyDescent="0.2">
      <c r="C277" s="16"/>
      <c r="D277" s="16"/>
    </row>
    <row r="278" spans="3:4" x14ac:dyDescent="0.2">
      <c r="C278" s="16"/>
      <c r="D278" s="16"/>
    </row>
    <row r="279" spans="3:4" x14ac:dyDescent="0.2">
      <c r="C279" s="16"/>
      <c r="D279" s="16"/>
    </row>
    <row r="280" spans="3:4" x14ac:dyDescent="0.2">
      <c r="C280" s="16"/>
      <c r="D280" s="16"/>
    </row>
    <row r="281" spans="3:4" x14ac:dyDescent="0.2">
      <c r="C281" s="16"/>
      <c r="D281" s="16"/>
    </row>
    <row r="282" spans="3:4" x14ac:dyDescent="0.2">
      <c r="C282" s="16"/>
      <c r="D282" s="16"/>
    </row>
    <row r="283" spans="3:4" x14ac:dyDescent="0.2">
      <c r="C283" s="16"/>
      <c r="D283" s="16"/>
    </row>
    <row r="284" spans="3:4" x14ac:dyDescent="0.2">
      <c r="C284" s="16"/>
      <c r="D284" s="16"/>
    </row>
    <row r="285" spans="3:4" x14ac:dyDescent="0.2">
      <c r="C285" s="16"/>
      <c r="D285" s="16"/>
    </row>
    <row r="286" spans="3:4" x14ac:dyDescent="0.2">
      <c r="C286" s="16"/>
      <c r="D286" s="16"/>
    </row>
    <row r="287" spans="3:4" x14ac:dyDescent="0.2">
      <c r="C287" s="16"/>
      <c r="D287" s="16"/>
    </row>
    <row r="288" spans="3:4" x14ac:dyDescent="0.2">
      <c r="C288" s="16"/>
      <c r="D288" s="16"/>
    </row>
    <row r="289" spans="3:4" x14ac:dyDescent="0.2">
      <c r="C289" s="16"/>
      <c r="D289" s="16"/>
    </row>
    <row r="290" spans="3:4" x14ac:dyDescent="0.2">
      <c r="C290" s="16"/>
      <c r="D290" s="16"/>
    </row>
    <row r="291" spans="3:4" x14ac:dyDescent="0.2">
      <c r="C291" s="16"/>
      <c r="D291" s="16"/>
    </row>
    <row r="292" spans="3:4" x14ac:dyDescent="0.2">
      <c r="C292" s="16"/>
      <c r="D292" s="16"/>
    </row>
    <row r="293" spans="3:4" x14ac:dyDescent="0.2">
      <c r="C293" s="16"/>
      <c r="D293" s="16"/>
    </row>
    <row r="294" spans="3:4" x14ac:dyDescent="0.2">
      <c r="C294" s="16"/>
      <c r="D294" s="16"/>
    </row>
    <row r="295" spans="3:4" x14ac:dyDescent="0.2">
      <c r="C295" s="16"/>
      <c r="D295" s="16"/>
    </row>
    <row r="296" spans="3:4" x14ac:dyDescent="0.2">
      <c r="C296" s="16"/>
      <c r="D296" s="16"/>
    </row>
    <row r="297" spans="3:4" x14ac:dyDescent="0.2">
      <c r="C297" s="16"/>
      <c r="D297" s="16"/>
    </row>
    <row r="298" spans="3:4" x14ac:dyDescent="0.2">
      <c r="C298" s="16"/>
      <c r="D298" s="16"/>
    </row>
    <row r="299" spans="3:4" x14ac:dyDescent="0.2">
      <c r="C299" s="16"/>
      <c r="D299" s="16"/>
    </row>
    <row r="300" spans="3:4" x14ac:dyDescent="0.2">
      <c r="C300" s="16"/>
      <c r="D300" s="16"/>
    </row>
    <row r="301" spans="3:4" x14ac:dyDescent="0.2">
      <c r="C301" s="16"/>
      <c r="D301" s="16"/>
    </row>
    <row r="302" spans="3:4" x14ac:dyDescent="0.2">
      <c r="C302" s="16"/>
      <c r="D302" s="16"/>
    </row>
    <row r="303" spans="3:4" x14ac:dyDescent="0.2">
      <c r="C303" s="16"/>
      <c r="D303" s="16"/>
    </row>
    <row r="304" spans="3:4" x14ac:dyDescent="0.2">
      <c r="C304" s="16"/>
      <c r="D304" s="16"/>
    </row>
    <row r="305" spans="3:4" x14ac:dyDescent="0.2">
      <c r="C305" s="16"/>
      <c r="D305" s="16"/>
    </row>
    <row r="306" spans="3:4" x14ac:dyDescent="0.2">
      <c r="C306" s="16"/>
      <c r="D306" s="16"/>
    </row>
    <row r="307" spans="3:4" x14ac:dyDescent="0.2">
      <c r="C307" s="16"/>
      <c r="D307" s="16"/>
    </row>
    <row r="308" spans="3:4" x14ac:dyDescent="0.2">
      <c r="C308" s="16"/>
      <c r="D308" s="16"/>
    </row>
    <row r="309" spans="3:4" x14ac:dyDescent="0.2">
      <c r="C309" s="16"/>
      <c r="D309" s="16"/>
    </row>
    <row r="310" spans="3:4" x14ac:dyDescent="0.2">
      <c r="C310" s="16"/>
      <c r="D310" s="16"/>
    </row>
    <row r="311" spans="3:4" x14ac:dyDescent="0.2">
      <c r="C311" s="16"/>
      <c r="D311" s="16"/>
    </row>
    <row r="312" spans="3:4" x14ac:dyDescent="0.2">
      <c r="C312" s="16"/>
      <c r="D312" s="16"/>
    </row>
    <row r="313" spans="3:4" x14ac:dyDescent="0.2">
      <c r="C313" s="16"/>
      <c r="D313" s="16"/>
    </row>
    <row r="314" spans="3:4" x14ac:dyDescent="0.2">
      <c r="C314" s="16"/>
      <c r="D314" s="16"/>
    </row>
    <row r="315" spans="3:4" x14ac:dyDescent="0.2">
      <c r="C315" s="16"/>
      <c r="D315" s="16"/>
    </row>
    <row r="316" spans="3:4" x14ac:dyDescent="0.2">
      <c r="C316" s="16"/>
      <c r="D316" s="16"/>
    </row>
    <row r="317" spans="3:4" x14ac:dyDescent="0.2">
      <c r="C317" s="16"/>
      <c r="D317" s="16"/>
    </row>
    <row r="318" spans="3:4" x14ac:dyDescent="0.2">
      <c r="C318" s="16"/>
      <c r="D318" s="16"/>
    </row>
    <row r="319" spans="3:4" x14ac:dyDescent="0.2">
      <c r="C319" s="16"/>
      <c r="D319" s="16"/>
    </row>
    <row r="320" spans="3:4" x14ac:dyDescent="0.2">
      <c r="C320" s="16"/>
      <c r="D320" s="16"/>
    </row>
    <row r="321" spans="3:4" x14ac:dyDescent="0.2">
      <c r="C321" s="16"/>
      <c r="D321" s="16"/>
    </row>
    <row r="322" spans="3:4" x14ac:dyDescent="0.2">
      <c r="C322" s="16"/>
      <c r="D322" s="16"/>
    </row>
    <row r="323" spans="3:4" x14ac:dyDescent="0.2">
      <c r="C323" s="16"/>
      <c r="D323" s="16"/>
    </row>
    <row r="324" spans="3:4" x14ac:dyDescent="0.2">
      <c r="C324" s="16"/>
      <c r="D324" s="16"/>
    </row>
    <row r="325" spans="3:4" x14ac:dyDescent="0.2">
      <c r="C325" s="16"/>
      <c r="D325" s="16"/>
    </row>
    <row r="326" spans="3:4" x14ac:dyDescent="0.2">
      <c r="C326" s="16"/>
      <c r="D326" s="16"/>
    </row>
    <row r="327" spans="3:4" x14ac:dyDescent="0.2">
      <c r="C327" s="16"/>
      <c r="D327" s="16"/>
    </row>
    <row r="328" spans="3:4" x14ac:dyDescent="0.2">
      <c r="C328" s="16"/>
      <c r="D328" s="16"/>
    </row>
    <row r="329" spans="3:4" x14ac:dyDescent="0.2">
      <c r="C329" s="16"/>
      <c r="D329" s="16"/>
    </row>
    <row r="330" spans="3:4" x14ac:dyDescent="0.2">
      <c r="C330" s="16"/>
      <c r="D330" s="16"/>
    </row>
    <row r="331" spans="3:4" x14ac:dyDescent="0.2">
      <c r="C331" s="16"/>
      <c r="D331" s="16"/>
    </row>
    <row r="332" spans="3:4" x14ac:dyDescent="0.2">
      <c r="C332" s="16"/>
      <c r="D332" s="16"/>
    </row>
    <row r="333" spans="3:4" x14ac:dyDescent="0.2">
      <c r="C333" s="16"/>
      <c r="D333" s="16"/>
    </row>
    <row r="334" spans="3:4" x14ac:dyDescent="0.2">
      <c r="C334" s="16"/>
      <c r="D334" s="16"/>
    </row>
    <row r="335" spans="3:4" x14ac:dyDescent="0.2">
      <c r="C335" s="16"/>
      <c r="D335" s="16"/>
    </row>
    <row r="336" spans="3:4" x14ac:dyDescent="0.2">
      <c r="C336" s="16"/>
      <c r="D336" s="16"/>
    </row>
    <row r="337" spans="3:4" x14ac:dyDescent="0.2">
      <c r="C337" s="16"/>
      <c r="D337" s="16"/>
    </row>
    <row r="338" spans="3:4" x14ac:dyDescent="0.2">
      <c r="C338" s="16"/>
      <c r="D338" s="16"/>
    </row>
    <row r="339" spans="3:4" x14ac:dyDescent="0.2">
      <c r="C339" s="16"/>
      <c r="D339" s="16"/>
    </row>
    <row r="340" spans="3:4" x14ac:dyDescent="0.2">
      <c r="C340" s="16"/>
      <c r="D340" s="16"/>
    </row>
    <row r="341" spans="3:4" x14ac:dyDescent="0.2">
      <c r="C341" s="16"/>
      <c r="D341" s="16"/>
    </row>
    <row r="342" spans="3:4" x14ac:dyDescent="0.2">
      <c r="C342" s="16"/>
      <c r="D342" s="16"/>
    </row>
    <row r="343" spans="3:4" x14ac:dyDescent="0.2">
      <c r="C343" s="16"/>
      <c r="D343" s="16"/>
    </row>
    <row r="344" spans="3:4" x14ac:dyDescent="0.2">
      <c r="C344" s="16"/>
      <c r="D344" s="16"/>
    </row>
    <row r="345" spans="3:4" x14ac:dyDescent="0.2">
      <c r="C345" s="16"/>
      <c r="D345" s="16"/>
    </row>
    <row r="346" spans="3:4" x14ac:dyDescent="0.2">
      <c r="C346" s="16"/>
      <c r="D346" s="16"/>
    </row>
    <row r="347" spans="3:4" x14ac:dyDescent="0.2">
      <c r="C347" s="16"/>
      <c r="D347" s="16"/>
    </row>
    <row r="348" spans="3:4" x14ac:dyDescent="0.2">
      <c r="C348" s="16"/>
      <c r="D348" s="16"/>
    </row>
    <row r="349" spans="3:4" x14ac:dyDescent="0.2">
      <c r="C349" s="16"/>
      <c r="D349" s="16"/>
    </row>
    <row r="350" spans="3:4" x14ac:dyDescent="0.2">
      <c r="C350" s="16"/>
      <c r="D350" s="16"/>
    </row>
    <row r="351" spans="3:4" x14ac:dyDescent="0.2">
      <c r="C351" s="16"/>
      <c r="D351" s="16"/>
    </row>
    <row r="352" spans="3:4" x14ac:dyDescent="0.2">
      <c r="C352" s="16"/>
      <c r="D352" s="16"/>
    </row>
    <row r="353" spans="3:4" x14ac:dyDescent="0.2">
      <c r="C353" s="16"/>
      <c r="D353" s="16"/>
    </row>
    <row r="354" spans="3:4" x14ac:dyDescent="0.2">
      <c r="C354" s="16"/>
      <c r="D354" s="16"/>
    </row>
    <row r="355" spans="3:4" x14ac:dyDescent="0.2">
      <c r="C355" s="16"/>
      <c r="D355" s="16"/>
    </row>
    <row r="356" spans="3:4" x14ac:dyDescent="0.2">
      <c r="C356" s="16"/>
      <c r="D356" s="16"/>
    </row>
    <row r="357" spans="3:4" x14ac:dyDescent="0.2">
      <c r="C357" s="16"/>
      <c r="D357" s="16"/>
    </row>
    <row r="358" spans="3:4" x14ac:dyDescent="0.2">
      <c r="C358" s="16"/>
      <c r="D358" s="16"/>
    </row>
    <row r="359" spans="3:4" x14ac:dyDescent="0.2">
      <c r="C359" s="16"/>
      <c r="D359" s="16"/>
    </row>
    <row r="360" spans="3:4" x14ac:dyDescent="0.2">
      <c r="C360" s="16"/>
      <c r="D360" s="16"/>
    </row>
    <row r="361" spans="3:4" x14ac:dyDescent="0.2">
      <c r="C361" s="16"/>
      <c r="D361" s="16"/>
    </row>
    <row r="362" spans="3:4" x14ac:dyDescent="0.2">
      <c r="C362" s="16"/>
      <c r="D362" s="16"/>
    </row>
    <row r="363" spans="3:4" x14ac:dyDescent="0.2">
      <c r="C363" s="16"/>
      <c r="D363" s="16"/>
    </row>
    <row r="364" spans="3:4" x14ac:dyDescent="0.2">
      <c r="C364" s="16"/>
      <c r="D364" s="16"/>
    </row>
    <row r="365" spans="3:4" x14ac:dyDescent="0.2">
      <c r="C365" s="16"/>
      <c r="D365" s="16"/>
    </row>
    <row r="366" spans="3:4" x14ac:dyDescent="0.2">
      <c r="C366" s="16"/>
      <c r="D366" s="16"/>
    </row>
    <row r="367" spans="3:4" x14ac:dyDescent="0.2">
      <c r="C367" s="16"/>
      <c r="D367" s="16"/>
    </row>
    <row r="368" spans="3:4" x14ac:dyDescent="0.2">
      <c r="C368" s="16"/>
      <c r="D368" s="16"/>
    </row>
    <row r="369" spans="3:4" x14ac:dyDescent="0.2">
      <c r="C369" s="16"/>
      <c r="D369" s="16"/>
    </row>
    <row r="370" spans="3:4" x14ac:dyDescent="0.2">
      <c r="C370" s="16"/>
      <c r="D370" s="16"/>
    </row>
    <row r="371" spans="3:4" x14ac:dyDescent="0.2">
      <c r="C371" s="16"/>
      <c r="D371" s="16"/>
    </row>
    <row r="372" spans="3:4" x14ac:dyDescent="0.2">
      <c r="C372" s="16"/>
      <c r="D372" s="16"/>
    </row>
    <row r="373" spans="3:4" x14ac:dyDescent="0.2">
      <c r="C373" s="16"/>
      <c r="D373" s="16"/>
    </row>
    <row r="374" spans="3:4" x14ac:dyDescent="0.2">
      <c r="C374" s="16"/>
      <c r="D374" s="16"/>
    </row>
    <row r="375" spans="3:4" x14ac:dyDescent="0.2">
      <c r="C375" s="16"/>
      <c r="D375" s="16"/>
    </row>
    <row r="376" spans="3:4" x14ac:dyDescent="0.2">
      <c r="C376" s="16"/>
      <c r="D376" s="16"/>
    </row>
    <row r="377" spans="3:4" x14ac:dyDescent="0.2">
      <c r="C377" s="16"/>
      <c r="D377" s="16"/>
    </row>
    <row r="378" spans="3:4" x14ac:dyDescent="0.2">
      <c r="C378" s="16"/>
      <c r="D378" s="16"/>
    </row>
    <row r="379" spans="3:4" x14ac:dyDescent="0.2">
      <c r="C379" s="16"/>
      <c r="D379" s="16"/>
    </row>
    <row r="380" spans="3:4" x14ac:dyDescent="0.2">
      <c r="C380" s="16"/>
      <c r="D380" s="16"/>
    </row>
    <row r="381" spans="3:4" x14ac:dyDescent="0.2">
      <c r="C381" s="16"/>
      <c r="D381" s="16"/>
    </row>
    <row r="382" spans="3:4" x14ac:dyDescent="0.2">
      <c r="C382" s="16"/>
      <c r="D382" s="16"/>
    </row>
    <row r="383" spans="3:4" x14ac:dyDescent="0.2">
      <c r="C383" s="16"/>
      <c r="D383" s="16"/>
    </row>
    <row r="384" spans="3:4" x14ac:dyDescent="0.2">
      <c r="C384" s="16"/>
      <c r="D384" s="16"/>
    </row>
    <row r="385" spans="3:4" x14ac:dyDescent="0.2">
      <c r="C385" s="16"/>
      <c r="D385" s="16"/>
    </row>
    <row r="386" spans="3:4" x14ac:dyDescent="0.2">
      <c r="C386" s="16"/>
      <c r="D386" s="16"/>
    </row>
    <row r="387" spans="3:4" x14ac:dyDescent="0.2">
      <c r="C387" s="16"/>
      <c r="D387" s="16"/>
    </row>
    <row r="388" spans="3:4" x14ac:dyDescent="0.2">
      <c r="C388" s="16"/>
      <c r="D388" s="16"/>
    </row>
    <row r="389" spans="3:4" x14ac:dyDescent="0.2">
      <c r="C389" s="16"/>
      <c r="D389" s="16"/>
    </row>
    <row r="390" spans="3:4" x14ac:dyDescent="0.2">
      <c r="C390" s="16"/>
      <c r="D390" s="16"/>
    </row>
    <row r="391" spans="3:4" x14ac:dyDescent="0.2">
      <c r="C391" s="16"/>
      <c r="D391" s="16"/>
    </row>
    <row r="392" spans="3:4" x14ac:dyDescent="0.2">
      <c r="C392" s="16"/>
      <c r="D392" s="16"/>
    </row>
    <row r="393" spans="3:4" x14ac:dyDescent="0.2">
      <c r="C393" s="16"/>
      <c r="D393" s="16"/>
    </row>
    <row r="394" spans="3:4" x14ac:dyDescent="0.2">
      <c r="C394" s="16"/>
      <c r="D394" s="16"/>
    </row>
    <row r="395" spans="3:4" x14ac:dyDescent="0.2">
      <c r="C395" s="16"/>
      <c r="D395" s="16"/>
    </row>
    <row r="396" spans="3:4" x14ac:dyDescent="0.2">
      <c r="C396" s="16"/>
      <c r="D396" s="16"/>
    </row>
    <row r="397" spans="3:4" x14ac:dyDescent="0.2">
      <c r="C397" s="16"/>
      <c r="D397" s="16"/>
    </row>
    <row r="398" spans="3:4" x14ac:dyDescent="0.2">
      <c r="C398" s="16"/>
      <c r="D398" s="16"/>
    </row>
    <row r="399" spans="3:4" x14ac:dyDescent="0.2">
      <c r="C399" s="16"/>
      <c r="D399" s="16"/>
    </row>
    <row r="400" spans="3:4" x14ac:dyDescent="0.2">
      <c r="C400" s="16"/>
      <c r="D400" s="16"/>
    </row>
    <row r="401" spans="3:4" x14ac:dyDescent="0.2">
      <c r="C401" s="16"/>
      <c r="D401" s="16"/>
    </row>
    <row r="402" spans="3:4" x14ac:dyDescent="0.2">
      <c r="C402" s="16"/>
      <c r="D402" s="16"/>
    </row>
    <row r="403" spans="3:4" x14ac:dyDescent="0.2">
      <c r="C403" s="16"/>
      <c r="D403" s="16"/>
    </row>
    <row r="404" spans="3:4" x14ac:dyDescent="0.2">
      <c r="C404" s="16"/>
      <c r="D404" s="16"/>
    </row>
    <row r="405" spans="3:4" x14ac:dyDescent="0.2">
      <c r="C405" s="16"/>
      <c r="D405" s="16"/>
    </row>
    <row r="406" spans="3:4" x14ac:dyDescent="0.2">
      <c r="C406" s="16"/>
      <c r="D406" s="16"/>
    </row>
    <row r="407" spans="3:4" x14ac:dyDescent="0.2">
      <c r="C407" s="16"/>
      <c r="D407" s="16"/>
    </row>
    <row r="408" spans="3:4" x14ac:dyDescent="0.2">
      <c r="C408" s="16"/>
      <c r="D408" s="16"/>
    </row>
    <row r="409" spans="3:4" x14ac:dyDescent="0.2">
      <c r="C409" s="16"/>
      <c r="D409" s="16"/>
    </row>
    <row r="410" spans="3:4" x14ac:dyDescent="0.2">
      <c r="C410" s="16"/>
      <c r="D410" s="16"/>
    </row>
    <row r="411" spans="3:4" x14ac:dyDescent="0.2">
      <c r="C411" s="16"/>
      <c r="D411" s="16"/>
    </row>
    <row r="412" spans="3:4" x14ac:dyDescent="0.2">
      <c r="C412" s="16"/>
      <c r="D412" s="16"/>
    </row>
    <row r="413" spans="3:4" x14ac:dyDescent="0.2">
      <c r="C413" s="16"/>
      <c r="D413" s="16"/>
    </row>
    <row r="414" spans="3:4" x14ac:dyDescent="0.2">
      <c r="C414" s="16"/>
      <c r="D414" s="16"/>
    </row>
    <row r="415" spans="3:4" x14ac:dyDescent="0.2">
      <c r="C415" s="16"/>
      <c r="D415" s="16"/>
    </row>
    <row r="416" spans="3:4" x14ac:dyDescent="0.2">
      <c r="C416" s="16"/>
      <c r="D416" s="16"/>
    </row>
    <row r="417" spans="3:4" x14ac:dyDescent="0.2">
      <c r="C417" s="16"/>
      <c r="D417" s="16"/>
    </row>
    <row r="418" spans="3:4" x14ac:dyDescent="0.2">
      <c r="C418" s="16"/>
      <c r="D418" s="16"/>
    </row>
    <row r="419" spans="3:4" x14ac:dyDescent="0.2">
      <c r="C419" s="16"/>
      <c r="D419" s="16"/>
    </row>
    <row r="420" spans="3:4" x14ac:dyDescent="0.2">
      <c r="C420" s="16"/>
      <c r="D420" s="16"/>
    </row>
    <row r="421" spans="3:4" x14ac:dyDescent="0.2">
      <c r="C421" s="16"/>
      <c r="D421" s="16"/>
    </row>
    <row r="422" spans="3:4" x14ac:dyDescent="0.2">
      <c r="C422" s="16"/>
      <c r="D422" s="16"/>
    </row>
    <row r="423" spans="3:4" x14ac:dyDescent="0.2">
      <c r="C423" s="16"/>
      <c r="D423" s="16"/>
    </row>
    <row r="424" spans="3:4" x14ac:dyDescent="0.2">
      <c r="C424" s="16"/>
      <c r="D424" s="16"/>
    </row>
    <row r="425" spans="3:4" x14ac:dyDescent="0.2">
      <c r="C425" s="16"/>
      <c r="D425" s="16"/>
    </row>
    <row r="426" spans="3:4" x14ac:dyDescent="0.2">
      <c r="C426" s="16"/>
      <c r="D426" s="16"/>
    </row>
    <row r="427" spans="3:4" x14ac:dyDescent="0.2">
      <c r="C427" s="16"/>
      <c r="D427" s="16"/>
    </row>
    <row r="428" spans="3:4" x14ac:dyDescent="0.2">
      <c r="C428" s="16"/>
      <c r="D428" s="16"/>
    </row>
    <row r="429" spans="3:4" x14ac:dyDescent="0.2">
      <c r="C429" s="16"/>
      <c r="D429" s="16"/>
    </row>
    <row r="430" spans="3:4" x14ac:dyDescent="0.2">
      <c r="C430" s="16"/>
      <c r="D430" s="16"/>
    </row>
    <row r="431" spans="3:4" x14ac:dyDescent="0.2">
      <c r="C431" s="16"/>
      <c r="D431" s="16"/>
    </row>
    <row r="432" spans="3:4" x14ac:dyDescent="0.2">
      <c r="C432" s="16"/>
      <c r="D432" s="16"/>
    </row>
    <row r="433" spans="3:4" x14ac:dyDescent="0.2">
      <c r="C433" s="16"/>
      <c r="D433" s="16"/>
    </row>
    <row r="434" spans="3:4" x14ac:dyDescent="0.2">
      <c r="C434" s="16"/>
      <c r="D434" s="16"/>
    </row>
    <row r="435" spans="3:4" x14ac:dyDescent="0.2">
      <c r="C435" s="16"/>
      <c r="D435" s="16"/>
    </row>
    <row r="436" spans="3:4" x14ac:dyDescent="0.2">
      <c r="C436" s="16"/>
      <c r="D436" s="16"/>
    </row>
    <row r="437" spans="3:4" x14ac:dyDescent="0.2">
      <c r="C437" s="16"/>
      <c r="D437" s="16"/>
    </row>
    <row r="438" spans="3:4" x14ac:dyDescent="0.2">
      <c r="C438" s="16"/>
      <c r="D438" s="16"/>
    </row>
    <row r="439" spans="3:4" x14ac:dyDescent="0.2">
      <c r="C439" s="16"/>
      <c r="D439" s="16"/>
    </row>
    <row r="440" spans="3:4" x14ac:dyDescent="0.2">
      <c r="C440" s="16"/>
      <c r="D440" s="16"/>
    </row>
    <row r="441" spans="3:4" x14ac:dyDescent="0.2">
      <c r="C441" s="16"/>
      <c r="D441" s="16"/>
    </row>
    <row r="442" spans="3:4" x14ac:dyDescent="0.2">
      <c r="C442" s="16"/>
      <c r="D442" s="16"/>
    </row>
    <row r="443" spans="3:4" x14ac:dyDescent="0.2">
      <c r="C443" s="16"/>
      <c r="D443" s="16"/>
    </row>
    <row r="444" spans="3:4" x14ac:dyDescent="0.2">
      <c r="C444" s="16"/>
      <c r="D444" s="16"/>
    </row>
    <row r="445" spans="3:4" x14ac:dyDescent="0.2">
      <c r="C445" s="16"/>
      <c r="D445" s="16"/>
    </row>
    <row r="446" spans="3:4" x14ac:dyDescent="0.2">
      <c r="C446" s="16"/>
      <c r="D446" s="16"/>
    </row>
    <row r="447" spans="3:4" x14ac:dyDescent="0.2">
      <c r="C447" s="16"/>
      <c r="D447" s="16"/>
    </row>
    <row r="448" spans="3:4" x14ac:dyDescent="0.2">
      <c r="C448" s="16"/>
      <c r="D448" s="16"/>
    </row>
    <row r="449" spans="3:4" x14ac:dyDescent="0.2">
      <c r="C449" s="16"/>
      <c r="D449" s="16"/>
    </row>
    <row r="450" spans="3:4" x14ac:dyDescent="0.2">
      <c r="C450" s="16"/>
      <c r="D450" s="16"/>
    </row>
    <row r="451" spans="3:4" x14ac:dyDescent="0.2">
      <c r="C451" s="16"/>
      <c r="D451" s="16"/>
    </row>
    <row r="452" spans="3:4" x14ac:dyDescent="0.2">
      <c r="C452" s="16"/>
      <c r="D452" s="16"/>
    </row>
    <row r="453" spans="3:4" x14ac:dyDescent="0.2">
      <c r="C453" s="16"/>
      <c r="D453" s="16"/>
    </row>
    <row r="454" spans="3:4" x14ac:dyDescent="0.2">
      <c r="C454" s="16"/>
      <c r="D454" s="16"/>
    </row>
    <row r="455" spans="3:4" x14ac:dyDescent="0.2">
      <c r="C455" s="16"/>
      <c r="D455" s="16"/>
    </row>
    <row r="456" spans="3:4" x14ac:dyDescent="0.2">
      <c r="C456" s="16"/>
      <c r="D456" s="16"/>
    </row>
    <row r="457" spans="3:4" x14ac:dyDescent="0.2">
      <c r="C457" s="16"/>
      <c r="D457" s="16"/>
    </row>
    <row r="458" spans="3:4" x14ac:dyDescent="0.2">
      <c r="C458" s="16"/>
      <c r="D458" s="16"/>
    </row>
    <row r="459" spans="3:4" x14ac:dyDescent="0.2">
      <c r="C459" s="16"/>
      <c r="D459" s="16"/>
    </row>
    <row r="460" spans="3:4" x14ac:dyDescent="0.2">
      <c r="C460" s="16"/>
      <c r="D460" s="16"/>
    </row>
    <row r="461" spans="3:4" x14ac:dyDescent="0.2">
      <c r="C461" s="16"/>
      <c r="D461" s="16"/>
    </row>
    <row r="462" spans="3:4" x14ac:dyDescent="0.2">
      <c r="C462" s="16"/>
      <c r="D462" s="16"/>
    </row>
    <row r="463" spans="3:4" x14ac:dyDescent="0.2">
      <c r="C463" s="16"/>
      <c r="D463" s="16"/>
    </row>
    <row r="464" spans="3:4" x14ac:dyDescent="0.2">
      <c r="C464" s="16"/>
      <c r="D464" s="16"/>
    </row>
    <row r="465" spans="3:4" x14ac:dyDescent="0.2">
      <c r="C465" s="16"/>
      <c r="D465" s="16"/>
    </row>
    <row r="466" spans="3:4" x14ac:dyDescent="0.2">
      <c r="C466" s="16"/>
      <c r="D466" s="16"/>
    </row>
    <row r="467" spans="3:4" x14ac:dyDescent="0.2">
      <c r="C467" s="16"/>
      <c r="D467" s="16"/>
    </row>
    <row r="468" spans="3:4" x14ac:dyDescent="0.2">
      <c r="C468" s="16"/>
      <c r="D468" s="16"/>
    </row>
    <row r="469" spans="3:4" x14ac:dyDescent="0.2">
      <c r="C469" s="16"/>
      <c r="D469" s="16"/>
    </row>
    <row r="470" spans="3:4" x14ac:dyDescent="0.2">
      <c r="C470" s="16"/>
      <c r="D470" s="16"/>
    </row>
    <row r="471" spans="3:4" x14ac:dyDescent="0.2">
      <c r="C471" s="16"/>
      <c r="D471" s="16"/>
    </row>
    <row r="472" spans="3:4" x14ac:dyDescent="0.2">
      <c r="C472" s="16"/>
      <c r="D472" s="16"/>
    </row>
    <row r="473" spans="3:4" x14ac:dyDescent="0.2">
      <c r="C473" s="16"/>
      <c r="D473" s="16"/>
    </row>
    <row r="474" spans="3:4" x14ac:dyDescent="0.2">
      <c r="C474" s="16"/>
      <c r="D474" s="16"/>
    </row>
    <row r="475" spans="3:4" x14ac:dyDescent="0.2">
      <c r="C475" s="16"/>
      <c r="D475" s="16"/>
    </row>
    <row r="476" spans="3:4" x14ac:dyDescent="0.2">
      <c r="C476" s="16"/>
      <c r="D476" s="16"/>
    </row>
    <row r="477" spans="3:4" x14ac:dyDescent="0.2">
      <c r="C477" s="16"/>
      <c r="D477" s="16"/>
    </row>
    <row r="478" spans="3:4" x14ac:dyDescent="0.2">
      <c r="C478" s="16"/>
      <c r="D478" s="16"/>
    </row>
    <row r="479" spans="3:4" x14ac:dyDescent="0.2">
      <c r="C479" s="16"/>
      <c r="D479" s="16"/>
    </row>
    <row r="480" spans="3:4" x14ac:dyDescent="0.2">
      <c r="C480" s="16"/>
      <c r="D480" s="16"/>
    </row>
    <row r="481" spans="3:4" x14ac:dyDescent="0.2">
      <c r="C481" s="16"/>
      <c r="D481" s="16"/>
    </row>
    <row r="482" spans="3:4" x14ac:dyDescent="0.2">
      <c r="C482" s="16"/>
      <c r="D482" s="16"/>
    </row>
    <row r="483" spans="3:4" x14ac:dyDescent="0.2">
      <c r="C483" s="16"/>
      <c r="D483" s="16"/>
    </row>
    <row r="484" spans="3:4" x14ac:dyDescent="0.2">
      <c r="C484" s="16"/>
      <c r="D484" s="16"/>
    </row>
    <row r="485" spans="3:4" x14ac:dyDescent="0.2">
      <c r="C485" s="16"/>
      <c r="D485" s="16"/>
    </row>
    <row r="486" spans="3:4" x14ac:dyDescent="0.2">
      <c r="C486" s="16"/>
      <c r="D486" s="16"/>
    </row>
    <row r="487" spans="3:4" x14ac:dyDescent="0.2">
      <c r="C487" s="16"/>
      <c r="D487" s="16"/>
    </row>
    <row r="488" spans="3:4" x14ac:dyDescent="0.2">
      <c r="C488" s="16"/>
      <c r="D488" s="16"/>
    </row>
    <row r="489" spans="3:4" x14ac:dyDescent="0.2">
      <c r="C489" s="16"/>
      <c r="D489" s="16"/>
    </row>
    <row r="490" spans="3:4" x14ac:dyDescent="0.2">
      <c r="C490" s="16"/>
      <c r="D490" s="16"/>
    </row>
    <row r="491" spans="3:4" x14ac:dyDescent="0.2">
      <c r="C491" s="16"/>
      <c r="D491" s="16"/>
    </row>
    <row r="492" spans="3:4" x14ac:dyDescent="0.2">
      <c r="C492" s="16"/>
      <c r="D492" s="16"/>
    </row>
    <row r="493" spans="3:4" x14ac:dyDescent="0.2">
      <c r="C493" s="16"/>
      <c r="D493" s="16"/>
    </row>
    <row r="494" spans="3:4" x14ac:dyDescent="0.2">
      <c r="C494" s="16"/>
      <c r="D494" s="16"/>
    </row>
    <row r="495" spans="3:4" x14ac:dyDescent="0.2">
      <c r="C495" s="16"/>
      <c r="D495" s="16"/>
    </row>
    <row r="496" spans="3:4" x14ac:dyDescent="0.2">
      <c r="C496" s="16"/>
      <c r="D496" s="16"/>
    </row>
    <row r="497" spans="3:4" x14ac:dyDescent="0.2">
      <c r="C497" s="16"/>
      <c r="D497" s="16"/>
    </row>
    <row r="498" spans="3:4" x14ac:dyDescent="0.2">
      <c r="C498" s="16"/>
      <c r="D498" s="16"/>
    </row>
    <row r="499" spans="3:4" x14ac:dyDescent="0.2">
      <c r="C499" s="16"/>
      <c r="D499" s="16"/>
    </row>
    <row r="500" spans="3:4" x14ac:dyDescent="0.2">
      <c r="C500" s="16"/>
      <c r="D500" s="16"/>
    </row>
    <row r="501" spans="3:4" x14ac:dyDescent="0.2">
      <c r="C501" s="16"/>
      <c r="D501" s="16"/>
    </row>
    <row r="502" spans="3:4" x14ac:dyDescent="0.2">
      <c r="C502" s="16"/>
      <c r="D502" s="16"/>
    </row>
    <row r="503" spans="3:4" x14ac:dyDescent="0.2">
      <c r="C503" s="16"/>
      <c r="D503" s="16"/>
    </row>
    <row r="504" spans="3:4" x14ac:dyDescent="0.2">
      <c r="C504" s="16"/>
      <c r="D504" s="16"/>
    </row>
    <row r="505" spans="3:4" x14ac:dyDescent="0.2">
      <c r="C505" s="16"/>
      <c r="D505" s="16"/>
    </row>
    <row r="506" spans="3:4" x14ac:dyDescent="0.2">
      <c r="C506" s="16"/>
      <c r="D506" s="16"/>
    </row>
    <row r="507" spans="3:4" x14ac:dyDescent="0.2">
      <c r="C507" s="16"/>
      <c r="D507" s="16"/>
    </row>
    <row r="508" spans="3:4" x14ac:dyDescent="0.2">
      <c r="C508" s="16"/>
      <c r="D508" s="16"/>
    </row>
    <row r="509" spans="3:4" x14ac:dyDescent="0.2">
      <c r="C509" s="16"/>
      <c r="D509" s="16"/>
    </row>
    <row r="510" spans="3:4" x14ac:dyDescent="0.2">
      <c r="C510" s="16"/>
      <c r="D510" s="16"/>
    </row>
    <row r="511" spans="3:4" x14ac:dyDescent="0.2">
      <c r="C511" s="16"/>
      <c r="D511" s="16"/>
    </row>
    <row r="512" spans="3:4" x14ac:dyDescent="0.2">
      <c r="C512" s="16"/>
      <c r="D512" s="16"/>
    </row>
    <row r="513" spans="3:4" x14ac:dyDescent="0.2">
      <c r="C513" s="16"/>
      <c r="D513" s="16"/>
    </row>
    <row r="514" spans="3:4" x14ac:dyDescent="0.2">
      <c r="C514" s="16"/>
      <c r="D514" s="16"/>
    </row>
    <row r="515" spans="3:4" x14ac:dyDescent="0.2">
      <c r="C515" s="16"/>
      <c r="D515" s="16"/>
    </row>
    <row r="516" spans="3:4" x14ac:dyDescent="0.2">
      <c r="C516" s="16"/>
      <c r="D516" s="16"/>
    </row>
    <row r="517" spans="3:4" x14ac:dyDescent="0.2">
      <c r="C517" s="16"/>
      <c r="D517" s="16"/>
    </row>
    <row r="518" spans="3:4" x14ac:dyDescent="0.2">
      <c r="C518" s="16"/>
      <c r="D518" s="16"/>
    </row>
    <row r="519" spans="3:4" x14ac:dyDescent="0.2">
      <c r="C519" s="16"/>
      <c r="D519" s="16"/>
    </row>
    <row r="520" spans="3:4" x14ac:dyDescent="0.2">
      <c r="C520" s="16"/>
      <c r="D520" s="16"/>
    </row>
    <row r="521" spans="3:4" x14ac:dyDescent="0.2">
      <c r="C521" s="16"/>
      <c r="D521" s="16"/>
    </row>
    <row r="522" spans="3:4" x14ac:dyDescent="0.2">
      <c r="C522" s="16"/>
      <c r="D522" s="16"/>
    </row>
    <row r="523" spans="3:4" x14ac:dyDescent="0.2">
      <c r="C523" s="16"/>
      <c r="D523" s="16"/>
    </row>
    <row r="524" spans="3:4" x14ac:dyDescent="0.2">
      <c r="C524" s="16"/>
      <c r="D524" s="16"/>
    </row>
    <row r="525" spans="3:4" x14ac:dyDescent="0.2">
      <c r="C525" s="16"/>
      <c r="D525" s="16"/>
    </row>
    <row r="526" spans="3:4" x14ac:dyDescent="0.2">
      <c r="C526" s="16"/>
      <c r="D526" s="16"/>
    </row>
    <row r="527" spans="3:4" x14ac:dyDescent="0.2">
      <c r="C527" s="16"/>
      <c r="D527" s="16"/>
    </row>
    <row r="528" spans="3:4" x14ac:dyDescent="0.2">
      <c r="C528" s="16"/>
      <c r="D528" s="16"/>
    </row>
    <row r="529" spans="3:4" x14ac:dyDescent="0.2">
      <c r="C529" s="16"/>
      <c r="D529" s="16"/>
    </row>
    <row r="530" spans="3:4" x14ac:dyDescent="0.2">
      <c r="C530" s="16"/>
      <c r="D530" s="16"/>
    </row>
    <row r="531" spans="3:4" x14ac:dyDescent="0.2">
      <c r="C531" s="16"/>
      <c r="D531" s="16"/>
    </row>
    <row r="532" spans="3:4" x14ac:dyDescent="0.2">
      <c r="C532" s="16"/>
      <c r="D532" s="16"/>
    </row>
    <row r="533" spans="3:4" x14ac:dyDescent="0.2">
      <c r="C533" s="16"/>
      <c r="D533" s="16"/>
    </row>
    <row r="534" spans="3:4" x14ac:dyDescent="0.2">
      <c r="C534" s="16"/>
      <c r="D534" s="16"/>
    </row>
    <row r="535" spans="3:4" x14ac:dyDescent="0.2">
      <c r="C535" s="16"/>
      <c r="D535" s="16"/>
    </row>
    <row r="536" spans="3:4" x14ac:dyDescent="0.2">
      <c r="C536" s="16"/>
      <c r="D536" s="16"/>
    </row>
    <row r="537" spans="3:4" x14ac:dyDescent="0.2">
      <c r="C537" s="16"/>
      <c r="D537" s="16"/>
    </row>
    <row r="538" spans="3:4" x14ac:dyDescent="0.2">
      <c r="C538" s="16"/>
      <c r="D538" s="16"/>
    </row>
    <row r="539" spans="3:4" x14ac:dyDescent="0.2">
      <c r="C539" s="16"/>
      <c r="D539" s="16"/>
    </row>
    <row r="540" spans="3:4" x14ac:dyDescent="0.2">
      <c r="C540" s="16"/>
      <c r="D540" s="16"/>
    </row>
    <row r="541" spans="3:4" x14ac:dyDescent="0.2">
      <c r="C541" s="16"/>
      <c r="D541" s="16"/>
    </row>
    <row r="542" spans="3:4" x14ac:dyDescent="0.2">
      <c r="C542" s="16"/>
      <c r="D542" s="16"/>
    </row>
    <row r="543" spans="3:4" x14ac:dyDescent="0.2">
      <c r="C543" s="16"/>
      <c r="D543" s="16"/>
    </row>
    <row r="544" spans="3:4" x14ac:dyDescent="0.2">
      <c r="C544" s="16"/>
      <c r="D544" s="16"/>
    </row>
    <row r="545" spans="3:4" x14ac:dyDescent="0.2">
      <c r="C545" s="16"/>
      <c r="D545" s="16"/>
    </row>
    <row r="546" spans="3:4" x14ac:dyDescent="0.2">
      <c r="C546" s="16"/>
      <c r="D546" s="16"/>
    </row>
    <row r="547" spans="3:4" x14ac:dyDescent="0.2">
      <c r="C547" s="16"/>
      <c r="D547" s="16"/>
    </row>
    <row r="548" spans="3:4" x14ac:dyDescent="0.2">
      <c r="C548" s="16"/>
      <c r="D548" s="16"/>
    </row>
    <row r="549" spans="3:4" x14ac:dyDescent="0.2">
      <c r="C549" s="16"/>
      <c r="D549" s="16"/>
    </row>
    <row r="550" spans="3:4" x14ac:dyDescent="0.2">
      <c r="C550" s="16"/>
      <c r="D550" s="16"/>
    </row>
    <row r="551" spans="3:4" x14ac:dyDescent="0.2">
      <c r="C551" s="16"/>
      <c r="D551" s="16"/>
    </row>
    <row r="552" spans="3:4" x14ac:dyDescent="0.2">
      <c r="C552" s="16"/>
      <c r="D552" s="16"/>
    </row>
    <row r="553" spans="3:4" x14ac:dyDescent="0.2">
      <c r="C553" s="16"/>
      <c r="D553" s="16"/>
    </row>
    <row r="554" spans="3:4" x14ac:dyDescent="0.2">
      <c r="C554" s="16"/>
      <c r="D554" s="16"/>
    </row>
    <row r="555" spans="3:4" x14ac:dyDescent="0.2">
      <c r="C555" s="16"/>
      <c r="D555" s="16"/>
    </row>
    <row r="556" spans="3:4" x14ac:dyDescent="0.2">
      <c r="C556" s="16"/>
      <c r="D556" s="16"/>
    </row>
    <row r="557" spans="3:4" x14ac:dyDescent="0.2">
      <c r="C557" s="16"/>
      <c r="D557" s="16"/>
    </row>
    <row r="558" spans="3:4" x14ac:dyDescent="0.2">
      <c r="C558" s="16"/>
      <c r="D558" s="16"/>
    </row>
    <row r="559" spans="3:4" x14ac:dyDescent="0.2">
      <c r="C559" s="16"/>
      <c r="D559" s="16"/>
    </row>
    <row r="560" spans="3:4" x14ac:dyDescent="0.2">
      <c r="C560" s="16"/>
      <c r="D560" s="16"/>
    </row>
    <row r="561" spans="3:4" x14ac:dyDescent="0.2">
      <c r="C561" s="16"/>
      <c r="D561" s="16"/>
    </row>
    <row r="562" spans="3:4" x14ac:dyDescent="0.2">
      <c r="C562" s="16"/>
      <c r="D562" s="16"/>
    </row>
    <row r="563" spans="3:4" x14ac:dyDescent="0.2">
      <c r="C563" s="16"/>
      <c r="D563" s="16"/>
    </row>
    <row r="564" spans="3:4" x14ac:dyDescent="0.2">
      <c r="C564" s="16"/>
      <c r="D564" s="16"/>
    </row>
    <row r="565" spans="3:4" x14ac:dyDescent="0.2">
      <c r="C565" s="16"/>
      <c r="D565" s="16"/>
    </row>
    <row r="566" spans="3:4" x14ac:dyDescent="0.2">
      <c r="C566" s="16"/>
      <c r="D566" s="16"/>
    </row>
    <row r="567" spans="3:4" x14ac:dyDescent="0.2">
      <c r="C567" s="16"/>
      <c r="D567" s="16"/>
    </row>
    <row r="568" spans="3:4" x14ac:dyDescent="0.2">
      <c r="C568" s="16"/>
      <c r="D568" s="16"/>
    </row>
    <row r="569" spans="3:4" x14ac:dyDescent="0.2">
      <c r="C569" s="16"/>
      <c r="D569" s="16"/>
    </row>
    <row r="570" spans="3:4" x14ac:dyDescent="0.2">
      <c r="C570" s="16"/>
      <c r="D570" s="16"/>
    </row>
    <row r="571" spans="3:4" x14ac:dyDescent="0.2">
      <c r="C571" s="16"/>
      <c r="D571" s="16"/>
    </row>
    <row r="572" spans="3:4" x14ac:dyDescent="0.2">
      <c r="C572" s="16"/>
      <c r="D572" s="16"/>
    </row>
    <row r="573" spans="3:4" x14ac:dyDescent="0.2">
      <c r="C573" s="16"/>
      <c r="D573" s="16"/>
    </row>
    <row r="574" spans="3:4" x14ac:dyDescent="0.2">
      <c r="C574" s="16"/>
      <c r="D574" s="16"/>
    </row>
    <row r="575" spans="3:4" x14ac:dyDescent="0.2">
      <c r="C575" s="16"/>
      <c r="D575" s="16"/>
    </row>
    <row r="576" spans="3:4" x14ac:dyDescent="0.2">
      <c r="C576" s="16"/>
      <c r="D576" s="16"/>
    </row>
    <row r="577" spans="3:4" x14ac:dyDescent="0.2">
      <c r="C577" s="16"/>
      <c r="D577" s="16"/>
    </row>
    <row r="578" spans="3:4" x14ac:dyDescent="0.2">
      <c r="C578" s="16"/>
      <c r="D578" s="16"/>
    </row>
    <row r="579" spans="3:4" x14ac:dyDescent="0.2">
      <c r="C579" s="16"/>
      <c r="D579" s="16"/>
    </row>
    <row r="580" spans="3:4" x14ac:dyDescent="0.2">
      <c r="C580" s="16"/>
      <c r="D580" s="16"/>
    </row>
    <row r="581" spans="3:4" x14ac:dyDescent="0.2">
      <c r="C581" s="16"/>
      <c r="D581" s="16"/>
    </row>
    <row r="582" spans="3:4" x14ac:dyDescent="0.2">
      <c r="C582" s="16"/>
      <c r="D582" s="16"/>
    </row>
    <row r="583" spans="3:4" x14ac:dyDescent="0.2">
      <c r="C583" s="16"/>
      <c r="D583" s="16"/>
    </row>
    <row r="584" spans="3:4" x14ac:dyDescent="0.2">
      <c r="C584" s="16"/>
      <c r="D584" s="16"/>
    </row>
    <row r="585" spans="3:4" x14ac:dyDescent="0.2">
      <c r="C585" s="16"/>
      <c r="D585" s="16"/>
    </row>
    <row r="586" spans="3:4" x14ac:dyDescent="0.2">
      <c r="C586" s="16"/>
      <c r="D586" s="16"/>
    </row>
    <row r="587" spans="3:4" x14ac:dyDescent="0.2">
      <c r="C587" s="16"/>
      <c r="D587" s="16"/>
    </row>
    <row r="588" spans="3:4" x14ac:dyDescent="0.2">
      <c r="C588" s="16"/>
      <c r="D588" s="16"/>
    </row>
    <row r="589" spans="3:4" x14ac:dyDescent="0.2">
      <c r="C589" s="16"/>
      <c r="D589" s="16"/>
    </row>
    <row r="590" spans="3:4" x14ac:dyDescent="0.2">
      <c r="C590" s="16"/>
      <c r="D590" s="16"/>
    </row>
    <row r="591" spans="3:4" x14ac:dyDescent="0.2">
      <c r="C591" s="16"/>
      <c r="D591" s="16"/>
    </row>
    <row r="592" spans="3:4" x14ac:dyDescent="0.2">
      <c r="C592" s="16"/>
      <c r="D592" s="16"/>
    </row>
    <row r="593" spans="3:4" x14ac:dyDescent="0.2">
      <c r="C593" s="16"/>
      <c r="D593" s="16"/>
    </row>
    <row r="594" spans="3:4" x14ac:dyDescent="0.2">
      <c r="C594" s="16"/>
      <c r="D594" s="16"/>
    </row>
    <row r="595" spans="3:4" x14ac:dyDescent="0.2">
      <c r="C595" s="16"/>
      <c r="D595" s="16"/>
    </row>
    <row r="596" spans="3:4" x14ac:dyDescent="0.2">
      <c r="C596" s="16"/>
      <c r="D596" s="16"/>
    </row>
    <row r="597" spans="3:4" x14ac:dyDescent="0.2">
      <c r="C597" s="16"/>
      <c r="D597" s="16"/>
    </row>
    <row r="598" spans="3:4" x14ac:dyDescent="0.2">
      <c r="C598" s="16"/>
      <c r="D598" s="16"/>
    </row>
    <row r="599" spans="3:4" x14ac:dyDescent="0.2">
      <c r="C599" s="16"/>
      <c r="D599" s="16"/>
    </row>
    <row r="600" spans="3:4" x14ac:dyDescent="0.2">
      <c r="C600" s="16"/>
      <c r="D600" s="16"/>
    </row>
    <row r="601" spans="3:4" x14ac:dyDescent="0.2">
      <c r="C601" s="16"/>
      <c r="D601" s="16"/>
    </row>
    <row r="602" spans="3:4" x14ac:dyDescent="0.2">
      <c r="C602" s="16"/>
      <c r="D602" s="16"/>
    </row>
    <row r="603" spans="3:4" x14ac:dyDescent="0.2">
      <c r="C603" s="16"/>
      <c r="D603" s="16"/>
    </row>
    <row r="604" spans="3:4" x14ac:dyDescent="0.2">
      <c r="C604" s="16"/>
      <c r="D604" s="16"/>
    </row>
    <row r="605" spans="3:4" x14ac:dyDescent="0.2">
      <c r="C605" s="16"/>
      <c r="D605" s="16"/>
    </row>
    <row r="606" spans="3:4" x14ac:dyDescent="0.2">
      <c r="C606" s="16"/>
      <c r="D606" s="16"/>
    </row>
    <row r="607" spans="3:4" x14ac:dyDescent="0.2">
      <c r="C607" s="16"/>
      <c r="D607" s="16"/>
    </row>
    <row r="608" spans="3:4" x14ac:dyDescent="0.2">
      <c r="C608" s="16"/>
      <c r="D608" s="16"/>
    </row>
    <row r="609" spans="3:4" x14ac:dyDescent="0.2">
      <c r="C609" s="16"/>
      <c r="D609" s="16"/>
    </row>
    <row r="610" spans="3:4" x14ac:dyDescent="0.2">
      <c r="C610" s="16"/>
      <c r="D610" s="16"/>
    </row>
    <row r="611" spans="3:4" x14ac:dyDescent="0.2">
      <c r="C611" s="16"/>
      <c r="D611" s="16"/>
    </row>
    <row r="612" spans="3:4" x14ac:dyDescent="0.2">
      <c r="C612" s="16"/>
      <c r="D612" s="16"/>
    </row>
    <row r="613" spans="3:4" x14ac:dyDescent="0.2">
      <c r="C613" s="16"/>
      <c r="D613" s="16"/>
    </row>
    <row r="614" spans="3:4" x14ac:dyDescent="0.2">
      <c r="C614" s="16"/>
      <c r="D614" s="16"/>
    </row>
    <row r="615" spans="3:4" x14ac:dyDescent="0.2">
      <c r="C615" s="16"/>
      <c r="D615" s="16"/>
    </row>
    <row r="616" spans="3:4" x14ac:dyDescent="0.2">
      <c r="C616" s="16"/>
      <c r="D616" s="16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workbookViewId="0">
      <selection activeCell="B6" sqref="B6:B7"/>
    </sheetView>
  </sheetViews>
  <sheetFormatPr defaultRowHeight="12.75" x14ac:dyDescent="0.2"/>
  <sheetData>
    <row r="1" spans="1:6" ht="18" x14ac:dyDescent="0.25">
      <c r="A1" s="12" t="s">
        <v>36</v>
      </c>
    </row>
    <row r="6" spans="1:6" x14ac:dyDescent="0.2">
      <c r="A6" t="s">
        <v>34</v>
      </c>
      <c r="B6">
        <v>47870.2897935</v>
      </c>
    </row>
    <row r="7" spans="1:6" x14ac:dyDescent="0.2">
      <c r="A7" t="s">
        <v>35</v>
      </c>
      <c r="B7">
        <v>0.440413</v>
      </c>
    </row>
    <row r="10" spans="1:6" ht="13.5" thickBot="1" x14ac:dyDescent="0.25">
      <c r="A10" s="6" t="s">
        <v>30</v>
      </c>
      <c r="B10" s="6" t="s">
        <v>31</v>
      </c>
      <c r="C10" s="6" t="s">
        <v>12</v>
      </c>
      <c r="D10" s="6"/>
      <c r="E10" s="6" t="s">
        <v>32</v>
      </c>
      <c r="F10" s="11" t="s">
        <v>33</v>
      </c>
    </row>
    <row r="11" spans="1:6" x14ac:dyDescent="0.2">
      <c r="A11">
        <v>48624.39084</v>
      </c>
      <c r="B11">
        <v>8.9046000000000003</v>
      </c>
      <c r="C11">
        <v>2.1999999999999999E-2</v>
      </c>
      <c r="D11">
        <v>16</v>
      </c>
      <c r="E11">
        <f>+(A11-B$6)/B$7-INT((A11-B$6)/B$7)</f>
        <v>0.25882637433483069</v>
      </c>
      <c r="F11">
        <f>-B11</f>
        <v>-8.9046000000000003</v>
      </c>
    </row>
    <row r="12" spans="1:6" x14ac:dyDescent="0.2">
      <c r="A12">
        <v>48769.320269999997</v>
      </c>
      <c r="B12">
        <v>8.9108000000000001</v>
      </c>
      <c r="C12">
        <v>2.9000000000000001E-2</v>
      </c>
      <c r="D12">
        <v>0</v>
      </c>
      <c r="E12">
        <f t="shared" ref="E12:E75" si="0">+(A12-B$6)/B$7-INT((A12-B$6)/B$7)</f>
        <v>0.33501168220846012</v>
      </c>
      <c r="F12">
        <f t="shared" ref="F12:F75" si="1">-B12</f>
        <v>-8.9108000000000001</v>
      </c>
    </row>
    <row r="13" spans="1:6" x14ac:dyDescent="0.2">
      <c r="A13">
        <v>47918.619180000002</v>
      </c>
      <c r="B13">
        <v>8.9175000000000004</v>
      </c>
      <c r="C13">
        <v>1.2999999999999999E-2</v>
      </c>
      <c r="D13">
        <v>0</v>
      </c>
      <c r="E13">
        <f t="shared" si="0"/>
        <v>0.73651209206227009</v>
      </c>
      <c r="F13">
        <f t="shared" si="1"/>
        <v>-8.9175000000000004</v>
      </c>
    </row>
    <row r="14" spans="1:6" x14ac:dyDescent="0.2">
      <c r="A14">
        <v>48160.835709999999</v>
      </c>
      <c r="B14">
        <v>8.9182000000000006</v>
      </c>
      <c r="C14">
        <v>1.6E-2</v>
      </c>
      <c r="D14">
        <v>0</v>
      </c>
      <c r="E14">
        <f t="shared" si="0"/>
        <v>0.71239836244456001</v>
      </c>
      <c r="F14">
        <f t="shared" si="1"/>
        <v>-8.9182000000000006</v>
      </c>
    </row>
    <row r="15" spans="1:6" x14ac:dyDescent="0.2">
      <c r="A15">
        <v>48008.269520000002</v>
      </c>
      <c r="B15">
        <v>8.9199000000000002</v>
      </c>
      <c r="C15">
        <v>2.9000000000000001E-2</v>
      </c>
      <c r="D15">
        <v>0</v>
      </c>
      <c r="E15">
        <f t="shared" si="0"/>
        <v>0.29621627881459744</v>
      </c>
      <c r="F15">
        <f t="shared" si="1"/>
        <v>-8.9199000000000002</v>
      </c>
    </row>
    <row r="16" spans="1:6" x14ac:dyDescent="0.2">
      <c r="A16">
        <v>47941.276700000002</v>
      </c>
      <c r="B16">
        <v>8.9214000000000002</v>
      </c>
      <c r="C16">
        <v>2.5000000000000001E-2</v>
      </c>
      <c r="D16">
        <v>8</v>
      </c>
      <c r="E16">
        <f t="shared" si="0"/>
        <v>0.18258657215403673</v>
      </c>
      <c r="F16">
        <f t="shared" si="1"/>
        <v>-8.9214000000000002</v>
      </c>
    </row>
    <row r="17" spans="1:6" x14ac:dyDescent="0.2">
      <c r="A17">
        <v>48126.911070000002</v>
      </c>
      <c r="B17">
        <v>8.9225999999999992</v>
      </c>
      <c r="C17">
        <v>1.7000000000000001E-2</v>
      </c>
      <c r="D17">
        <v>2</v>
      </c>
      <c r="E17">
        <f t="shared" si="0"/>
        <v>0.68324618029407702</v>
      </c>
      <c r="F17">
        <f t="shared" si="1"/>
        <v>-8.9225999999999992</v>
      </c>
    </row>
    <row r="18" spans="1:6" x14ac:dyDescent="0.2">
      <c r="A18">
        <v>48571.105199999998</v>
      </c>
      <c r="B18">
        <v>8.9274000000000004</v>
      </c>
      <c r="C18">
        <v>2.5000000000000001E-2</v>
      </c>
      <c r="D18">
        <v>0</v>
      </c>
      <c r="E18">
        <f t="shared" si="0"/>
        <v>0.26866486683638868</v>
      </c>
      <c r="F18">
        <f t="shared" si="1"/>
        <v>-8.9274000000000004</v>
      </c>
    </row>
    <row r="19" spans="1:6" x14ac:dyDescent="0.2">
      <c r="A19">
        <v>48658.959349999997</v>
      </c>
      <c r="B19">
        <v>8.9281000000000006</v>
      </c>
      <c r="C19">
        <v>0.02</v>
      </c>
      <c r="D19">
        <v>0</v>
      </c>
      <c r="E19">
        <f t="shared" si="0"/>
        <v>0.7499472086365131</v>
      </c>
      <c r="F19">
        <f t="shared" si="1"/>
        <v>-8.9281000000000006</v>
      </c>
    </row>
    <row r="20" spans="1:6" x14ac:dyDescent="0.2">
      <c r="A20">
        <v>48752.965940000002</v>
      </c>
      <c r="B20">
        <v>8.9297000000000004</v>
      </c>
      <c r="C20">
        <v>1.4999999999999999E-2</v>
      </c>
      <c r="D20">
        <v>0</v>
      </c>
      <c r="E20">
        <f t="shared" si="0"/>
        <v>0.20093525850006699</v>
      </c>
      <c r="F20">
        <f t="shared" si="1"/>
        <v>-8.9297000000000004</v>
      </c>
    </row>
    <row r="21" spans="1:6" x14ac:dyDescent="0.2">
      <c r="A21">
        <v>48160.850039999998</v>
      </c>
      <c r="B21">
        <v>8.9306000000000001</v>
      </c>
      <c r="C21">
        <v>1.9E-2</v>
      </c>
      <c r="D21">
        <v>0</v>
      </c>
      <c r="E21">
        <f t="shared" si="0"/>
        <v>0.74493600324569798</v>
      </c>
      <c r="F21">
        <f t="shared" si="1"/>
        <v>-8.9306000000000001</v>
      </c>
    </row>
    <row r="22" spans="1:6" x14ac:dyDescent="0.2">
      <c r="A22">
        <v>48217.248829999997</v>
      </c>
      <c r="B22">
        <v>8.9312000000000005</v>
      </c>
      <c r="C22">
        <v>2.1999999999999999E-2</v>
      </c>
      <c r="D22">
        <v>0</v>
      </c>
      <c r="E22">
        <f t="shared" si="0"/>
        <v>0.80380347536686259</v>
      </c>
      <c r="F22">
        <f t="shared" si="1"/>
        <v>-8.9312000000000005</v>
      </c>
    </row>
    <row r="23" spans="1:6" x14ac:dyDescent="0.2">
      <c r="A23">
        <v>48025.437550000002</v>
      </c>
      <c r="B23">
        <v>8.9316999999999993</v>
      </c>
      <c r="C23">
        <v>1.6E-2</v>
      </c>
      <c r="D23">
        <v>0</v>
      </c>
      <c r="E23">
        <f t="shared" si="0"/>
        <v>0.27787667485358725</v>
      </c>
      <c r="F23">
        <f t="shared" si="1"/>
        <v>-8.9316999999999993</v>
      </c>
    </row>
    <row r="24" spans="1:6" x14ac:dyDescent="0.2">
      <c r="A24">
        <v>48024.978810000001</v>
      </c>
      <c r="B24">
        <v>8.9321000000000002</v>
      </c>
      <c r="C24">
        <v>3.3000000000000002E-2</v>
      </c>
      <c r="D24">
        <v>0</v>
      </c>
      <c r="E24">
        <f t="shared" si="0"/>
        <v>0.2362634617970798</v>
      </c>
      <c r="F24">
        <f t="shared" si="1"/>
        <v>-8.9321000000000002</v>
      </c>
    </row>
    <row r="25" spans="1:6" x14ac:dyDescent="0.2">
      <c r="A25">
        <v>48753.396059999999</v>
      </c>
      <c r="B25">
        <v>8.9339999999999993</v>
      </c>
      <c r="C25">
        <v>1.7999999999999999E-2</v>
      </c>
      <c r="D25">
        <v>0</v>
      </c>
      <c r="E25">
        <f t="shared" si="0"/>
        <v>0.17756401377573638</v>
      </c>
      <c r="F25">
        <f t="shared" si="1"/>
        <v>-8.9339999999999993</v>
      </c>
    </row>
    <row r="26" spans="1:6" x14ac:dyDescent="0.2">
      <c r="A26">
        <v>48958.234580000004</v>
      </c>
      <c r="B26">
        <v>8.9346999999999994</v>
      </c>
      <c r="C26">
        <v>1.2E-2</v>
      </c>
      <c r="D26">
        <v>0</v>
      </c>
      <c r="E26">
        <f t="shared" si="0"/>
        <v>0.2830899632931505</v>
      </c>
      <c r="F26">
        <f t="shared" si="1"/>
        <v>-8.9346999999999994</v>
      </c>
    </row>
    <row r="27" spans="1:6" x14ac:dyDescent="0.2">
      <c r="A27">
        <v>48072.524879999997</v>
      </c>
      <c r="B27">
        <v>8.9356000000000009</v>
      </c>
      <c r="C27">
        <v>1.9E-2</v>
      </c>
      <c r="D27">
        <v>2</v>
      </c>
      <c r="E27">
        <f t="shared" si="0"/>
        <v>0.19418023536343298</v>
      </c>
      <c r="F27">
        <f t="shared" si="1"/>
        <v>-8.9356000000000009</v>
      </c>
    </row>
    <row r="28" spans="1:6" x14ac:dyDescent="0.2">
      <c r="A28">
        <v>48753.410389999997</v>
      </c>
      <c r="B28">
        <v>8.9374000000000002</v>
      </c>
      <c r="C28">
        <v>1.4E-2</v>
      </c>
      <c r="D28">
        <v>0</v>
      </c>
      <c r="E28">
        <f t="shared" si="0"/>
        <v>0.21010165457687435</v>
      </c>
      <c r="F28">
        <f t="shared" si="1"/>
        <v>-8.9374000000000002</v>
      </c>
    </row>
    <row r="29" spans="1:6" x14ac:dyDescent="0.2">
      <c r="A29">
        <v>48752.9516</v>
      </c>
      <c r="B29">
        <v>8.9382999999999999</v>
      </c>
      <c r="C29">
        <v>1.7999999999999999E-2</v>
      </c>
      <c r="D29">
        <v>0</v>
      </c>
      <c r="E29">
        <f t="shared" si="0"/>
        <v>0.16837491173123453</v>
      </c>
      <c r="F29">
        <f t="shared" si="1"/>
        <v>-8.9382999999999999</v>
      </c>
    </row>
    <row r="30" spans="1:6" x14ac:dyDescent="0.2">
      <c r="A30">
        <v>48217.426599999999</v>
      </c>
      <c r="B30">
        <v>8.9389000000000003</v>
      </c>
      <c r="C30">
        <v>2.8000000000000001E-2</v>
      </c>
      <c r="D30">
        <v>0</v>
      </c>
      <c r="E30">
        <f t="shared" si="0"/>
        <v>0.20744732784635289</v>
      </c>
      <c r="F30">
        <f t="shared" si="1"/>
        <v>-8.9389000000000003</v>
      </c>
    </row>
    <row r="31" spans="1:6" x14ac:dyDescent="0.2">
      <c r="A31">
        <v>48501.311669999996</v>
      </c>
      <c r="B31">
        <v>8.9402000000000008</v>
      </c>
      <c r="C31">
        <v>1.4E-2</v>
      </c>
      <c r="D31">
        <v>0</v>
      </c>
      <c r="E31">
        <f t="shared" si="0"/>
        <v>0.79575421251274747</v>
      </c>
      <c r="F31">
        <f t="shared" si="1"/>
        <v>-8.9402000000000008</v>
      </c>
    </row>
    <row r="32" spans="1:6" x14ac:dyDescent="0.2">
      <c r="A32">
        <v>48501.325989999998</v>
      </c>
      <c r="B32">
        <v>8.9413999999999998</v>
      </c>
      <c r="C32">
        <v>1.4999999999999999E-2</v>
      </c>
      <c r="D32">
        <v>0</v>
      </c>
      <c r="E32">
        <f t="shared" si="0"/>
        <v>0.82826914736278923</v>
      </c>
      <c r="F32">
        <f t="shared" si="1"/>
        <v>-8.9413999999999998</v>
      </c>
    </row>
    <row r="33" spans="1:6" x14ac:dyDescent="0.2">
      <c r="A33">
        <v>48226.048119999999</v>
      </c>
      <c r="B33">
        <v>8.9420000000000002</v>
      </c>
      <c r="C33">
        <v>1.7999999999999999E-2</v>
      </c>
      <c r="D33">
        <v>0</v>
      </c>
      <c r="E33">
        <f t="shared" si="0"/>
        <v>0.7834362291744128</v>
      </c>
      <c r="F33">
        <f t="shared" si="1"/>
        <v>-8.9420000000000002</v>
      </c>
    </row>
    <row r="34" spans="1:6" x14ac:dyDescent="0.2">
      <c r="A34">
        <v>47918.633529999999</v>
      </c>
      <c r="B34">
        <v>8.9434000000000005</v>
      </c>
      <c r="C34">
        <v>1.4999999999999999E-2</v>
      </c>
      <c r="D34">
        <v>0</v>
      </c>
      <c r="E34">
        <f t="shared" si="0"/>
        <v>0.76909514478244034</v>
      </c>
      <c r="F34">
        <f t="shared" si="1"/>
        <v>-8.9434000000000005</v>
      </c>
    </row>
    <row r="35" spans="1:6" x14ac:dyDescent="0.2">
      <c r="A35">
        <v>48264.788650000002</v>
      </c>
      <c r="B35">
        <v>8.9435000000000002</v>
      </c>
      <c r="C35">
        <v>2.4E-2</v>
      </c>
      <c r="D35">
        <v>0</v>
      </c>
      <c r="E35">
        <f t="shared" si="0"/>
        <v>0.74752902389832343</v>
      </c>
      <c r="F35">
        <f t="shared" si="1"/>
        <v>-8.9435000000000002</v>
      </c>
    </row>
    <row r="36" spans="1:6" x14ac:dyDescent="0.2">
      <c r="A36">
        <v>48217.263129999999</v>
      </c>
      <c r="B36">
        <v>8.9436</v>
      </c>
      <c r="C36">
        <v>2.5000000000000001E-2</v>
      </c>
      <c r="D36">
        <v>0</v>
      </c>
      <c r="E36">
        <f t="shared" si="0"/>
        <v>0.83627299829765889</v>
      </c>
      <c r="F36">
        <f t="shared" si="1"/>
        <v>-8.9436</v>
      </c>
    </row>
    <row r="37" spans="1:6" x14ac:dyDescent="0.2">
      <c r="A37">
        <v>48366.95306</v>
      </c>
      <c r="B37">
        <v>8.9467999999999996</v>
      </c>
      <c r="C37">
        <v>3.1E-2</v>
      </c>
      <c r="D37">
        <v>0</v>
      </c>
      <c r="E37">
        <f t="shared" si="0"/>
        <v>0.72163060581715399</v>
      </c>
      <c r="F37">
        <f t="shared" si="1"/>
        <v>-8.9467999999999996</v>
      </c>
    </row>
    <row r="38" spans="1:6" x14ac:dyDescent="0.2">
      <c r="A38">
        <v>48313.653770000004</v>
      </c>
      <c r="B38">
        <v>8.9494000000000007</v>
      </c>
      <c r="C38">
        <v>1.4999999999999999E-2</v>
      </c>
      <c r="D38">
        <v>0</v>
      </c>
      <c r="E38">
        <f t="shared" si="0"/>
        <v>0.70047546281409723</v>
      </c>
      <c r="F38">
        <f t="shared" si="1"/>
        <v>-8.9494000000000007</v>
      </c>
    </row>
    <row r="39" spans="1:6" x14ac:dyDescent="0.2">
      <c r="A39">
        <v>47941.113250000002</v>
      </c>
      <c r="B39">
        <v>8.9497</v>
      </c>
      <c r="C39">
        <v>1.4999999999999999E-2</v>
      </c>
      <c r="D39">
        <v>0</v>
      </c>
      <c r="E39">
        <f t="shared" si="0"/>
        <v>0.81145765452441765</v>
      </c>
      <c r="F39">
        <f t="shared" si="1"/>
        <v>-8.9497</v>
      </c>
    </row>
    <row r="40" spans="1:6" x14ac:dyDescent="0.2">
      <c r="A40">
        <v>48177.380600000004</v>
      </c>
      <c r="B40">
        <v>8.9498999999999995</v>
      </c>
      <c r="C40">
        <v>0.02</v>
      </c>
      <c r="D40">
        <v>0</v>
      </c>
      <c r="E40">
        <f t="shared" si="0"/>
        <v>0.27915956160234145</v>
      </c>
      <c r="F40">
        <f t="shared" si="1"/>
        <v>-8.9498999999999995</v>
      </c>
    </row>
    <row r="41" spans="1:6" x14ac:dyDescent="0.2">
      <c r="A41">
        <v>48433.261119999996</v>
      </c>
      <c r="B41">
        <v>8.9503000000000004</v>
      </c>
      <c r="C41">
        <v>1.0999999999999999E-2</v>
      </c>
      <c r="D41">
        <v>10</v>
      </c>
      <c r="E41">
        <f t="shared" si="0"/>
        <v>0.28044698951998726</v>
      </c>
      <c r="F41">
        <f t="shared" si="1"/>
        <v>-8.9503000000000004</v>
      </c>
    </row>
    <row r="42" spans="1:6" x14ac:dyDescent="0.2">
      <c r="A42">
        <v>48561.225030000001</v>
      </c>
      <c r="B42">
        <v>8.9504000000000001</v>
      </c>
      <c r="C42">
        <v>2.9000000000000001E-2</v>
      </c>
      <c r="D42">
        <v>0</v>
      </c>
      <c r="E42">
        <f t="shared" si="0"/>
        <v>0.83479029910859026</v>
      </c>
      <c r="F42">
        <f t="shared" si="1"/>
        <v>-8.9504000000000001</v>
      </c>
    </row>
    <row r="43" spans="1:6" x14ac:dyDescent="0.2">
      <c r="A43">
        <v>48753.232600000003</v>
      </c>
      <c r="B43">
        <v>8.9504999999999999</v>
      </c>
      <c r="C43">
        <v>1.7999999999999999E-2</v>
      </c>
      <c r="D43">
        <v>0</v>
      </c>
      <c r="E43">
        <f t="shared" si="0"/>
        <v>0.80641239019496425</v>
      </c>
      <c r="F43">
        <f t="shared" si="1"/>
        <v>-8.9504999999999999</v>
      </c>
    </row>
    <row r="44" spans="1:6" x14ac:dyDescent="0.2">
      <c r="A44">
        <v>48007.825089999998</v>
      </c>
      <c r="B44">
        <v>8.9513999999999996</v>
      </c>
      <c r="C44">
        <v>2.4E-2</v>
      </c>
      <c r="D44">
        <v>0</v>
      </c>
      <c r="E44">
        <f t="shared" si="0"/>
        <v>0.28709529464020989</v>
      </c>
      <c r="F44">
        <f t="shared" si="1"/>
        <v>-8.9513999999999996</v>
      </c>
    </row>
    <row r="45" spans="1:6" x14ac:dyDescent="0.2">
      <c r="A45">
        <v>48025.170890000001</v>
      </c>
      <c r="B45">
        <v>8.9528999999999996</v>
      </c>
      <c r="C45">
        <v>2.3E-2</v>
      </c>
      <c r="D45">
        <v>0</v>
      </c>
      <c r="E45">
        <f t="shared" si="0"/>
        <v>0.67239954315868999</v>
      </c>
      <c r="F45">
        <f t="shared" si="1"/>
        <v>-8.9528999999999996</v>
      </c>
    </row>
    <row r="46" spans="1:6" x14ac:dyDescent="0.2">
      <c r="A46">
        <v>48264.77433</v>
      </c>
      <c r="B46">
        <v>8.9534000000000002</v>
      </c>
      <c r="C46">
        <v>2.1999999999999999E-2</v>
      </c>
      <c r="D46">
        <v>0</v>
      </c>
      <c r="E46">
        <f t="shared" si="0"/>
        <v>0.71501408904850905</v>
      </c>
      <c r="F46">
        <f t="shared" si="1"/>
        <v>-8.9534000000000002</v>
      </c>
    </row>
    <row r="47" spans="1:6" x14ac:dyDescent="0.2">
      <c r="A47">
        <v>48710.227079999997</v>
      </c>
      <c r="B47">
        <v>8.9534000000000002</v>
      </c>
      <c r="C47">
        <v>1.4999999999999999E-2</v>
      </c>
      <c r="D47">
        <v>0</v>
      </c>
      <c r="E47">
        <f t="shared" si="0"/>
        <v>0.15825032412044493</v>
      </c>
      <c r="F47">
        <f t="shared" si="1"/>
        <v>-8.9534000000000002</v>
      </c>
    </row>
    <row r="48" spans="1:6" x14ac:dyDescent="0.2">
      <c r="A48">
        <v>48561.150439999998</v>
      </c>
      <c r="B48">
        <v>8.9540000000000006</v>
      </c>
      <c r="C48">
        <v>2.9000000000000001E-2</v>
      </c>
      <c r="D48">
        <v>0</v>
      </c>
      <c r="E48">
        <f t="shared" si="0"/>
        <v>0.66542654280760871</v>
      </c>
      <c r="F48">
        <f t="shared" si="1"/>
        <v>-8.9540000000000006</v>
      </c>
    </row>
    <row r="49" spans="1:6" x14ac:dyDescent="0.2">
      <c r="A49">
        <v>48282.383289999998</v>
      </c>
      <c r="B49">
        <v>8.9541000000000004</v>
      </c>
      <c r="C49">
        <v>1.7000000000000001E-2</v>
      </c>
      <c r="D49">
        <v>0</v>
      </c>
      <c r="E49">
        <f t="shared" si="0"/>
        <v>0.69784838321720599</v>
      </c>
      <c r="F49">
        <f t="shared" si="1"/>
        <v>-8.9541000000000004</v>
      </c>
    </row>
    <row r="50" spans="1:6" x14ac:dyDescent="0.2">
      <c r="A50">
        <v>49012.372880000003</v>
      </c>
      <c r="B50">
        <v>8.9572000000000003</v>
      </c>
      <c r="C50">
        <v>1.4999999999999999E-2</v>
      </c>
      <c r="D50">
        <v>0</v>
      </c>
      <c r="E50">
        <f t="shared" si="0"/>
        <v>0.20929786360193248</v>
      </c>
      <c r="F50">
        <f t="shared" si="1"/>
        <v>-8.9572000000000003</v>
      </c>
    </row>
    <row r="51" spans="1:6" x14ac:dyDescent="0.2">
      <c r="A51">
        <v>48072.510560000002</v>
      </c>
      <c r="B51">
        <v>8.9596999999999998</v>
      </c>
      <c r="C51">
        <v>1.7000000000000001E-2</v>
      </c>
      <c r="D51">
        <v>2</v>
      </c>
      <c r="E51">
        <f t="shared" si="0"/>
        <v>0.1616653005301032</v>
      </c>
      <c r="F51">
        <f t="shared" si="1"/>
        <v>-8.9596999999999998</v>
      </c>
    </row>
    <row r="52" spans="1:6" x14ac:dyDescent="0.2">
      <c r="A52">
        <v>48345.002609999996</v>
      </c>
      <c r="B52">
        <v>8.9600000000000009</v>
      </c>
      <c r="C52">
        <v>1.7000000000000001E-2</v>
      </c>
      <c r="D52">
        <v>2</v>
      </c>
      <c r="E52">
        <f t="shared" si="0"/>
        <v>0.88102644562218302</v>
      </c>
      <c r="F52">
        <f t="shared" si="1"/>
        <v>-8.9600000000000009</v>
      </c>
    </row>
    <row r="53" spans="1:6" x14ac:dyDescent="0.2">
      <c r="A53">
        <v>48433.438920000001</v>
      </c>
      <c r="B53">
        <v>8.9605999999999995</v>
      </c>
      <c r="C53">
        <v>0.03</v>
      </c>
      <c r="D53">
        <v>0</v>
      </c>
      <c r="E53">
        <f t="shared" si="0"/>
        <v>0.68415895988641751</v>
      </c>
      <c r="F53">
        <f t="shared" si="1"/>
        <v>-8.9605999999999995</v>
      </c>
    </row>
    <row r="54" spans="1:6" x14ac:dyDescent="0.2">
      <c r="A54">
        <v>48366.775300000001</v>
      </c>
      <c r="B54">
        <v>8.9644999999999992</v>
      </c>
      <c r="C54">
        <v>1.2999999999999999E-2</v>
      </c>
      <c r="D54">
        <v>0</v>
      </c>
      <c r="E54">
        <f t="shared" si="0"/>
        <v>0.31800945930535818</v>
      </c>
      <c r="F54">
        <f t="shared" si="1"/>
        <v>-8.9644999999999992</v>
      </c>
    </row>
    <row r="55" spans="1:6" x14ac:dyDescent="0.2">
      <c r="A55">
        <v>48313.639450000002</v>
      </c>
      <c r="B55">
        <v>8.9651999999999994</v>
      </c>
      <c r="C55">
        <v>1.7999999999999999E-2</v>
      </c>
      <c r="D55">
        <v>0</v>
      </c>
      <c r="E55">
        <f t="shared" si="0"/>
        <v>0.66796052796428285</v>
      </c>
      <c r="F55">
        <f t="shared" si="1"/>
        <v>-8.9651999999999994</v>
      </c>
    </row>
    <row r="56" spans="1:6" x14ac:dyDescent="0.2">
      <c r="A56">
        <v>48282.368950000004</v>
      </c>
      <c r="B56">
        <v>8.9652999999999992</v>
      </c>
      <c r="C56">
        <v>1.2999999999999999E-2</v>
      </c>
      <c r="D56">
        <v>0</v>
      </c>
      <c r="E56">
        <f t="shared" si="0"/>
        <v>0.66528803646485812</v>
      </c>
      <c r="F56">
        <f t="shared" si="1"/>
        <v>-8.9652999999999992</v>
      </c>
    </row>
    <row r="57" spans="1:6" x14ac:dyDescent="0.2">
      <c r="A57">
        <v>48624.405160000002</v>
      </c>
      <c r="B57">
        <v>8.9655000000000005</v>
      </c>
      <c r="C57">
        <v>2.3E-2</v>
      </c>
      <c r="D57">
        <v>0</v>
      </c>
      <c r="E57">
        <f t="shared" si="0"/>
        <v>0.29134130918464507</v>
      </c>
      <c r="F57">
        <f t="shared" si="1"/>
        <v>-8.9655000000000005</v>
      </c>
    </row>
    <row r="58" spans="1:6" x14ac:dyDescent="0.2">
      <c r="A58">
        <v>48768.875840000001</v>
      </c>
      <c r="B58">
        <v>8.9666999999999994</v>
      </c>
      <c r="C58">
        <v>2.9000000000000001E-2</v>
      </c>
      <c r="D58">
        <v>0</v>
      </c>
      <c r="E58">
        <f t="shared" si="0"/>
        <v>0.32589069805044346</v>
      </c>
      <c r="F58">
        <f t="shared" si="1"/>
        <v>-8.9666999999999994</v>
      </c>
    </row>
    <row r="59" spans="1:6" x14ac:dyDescent="0.2">
      <c r="A59">
        <v>48684.014920000001</v>
      </c>
      <c r="B59">
        <v>8.9672000000000001</v>
      </c>
      <c r="C59">
        <v>2.9000000000000001E-2</v>
      </c>
      <c r="D59">
        <v>0</v>
      </c>
      <c r="E59">
        <f t="shared" si="0"/>
        <v>0.64102444751028997</v>
      </c>
      <c r="F59">
        <f t="shared" si="1"/>
        <v>-8.9672000000000001</v>
      </c>
    </row>
    <row r="60" spans="1:6" x14ac:dyDescent="0.2">
      <c r="A60">
        <v>48769.305950000002</v>
      </c>
      <c r="B60">
        <v>8.9674999999999994</v>
      </c>
      <c r="C60">
        <v>0.02</v>
      </c>
      <c r="D60">
        <v>0</v>
      </c>
      <c r="E60">
        <f t="shared" si="0"/>
        <v>0.30249674737501664</v>
      </c>
      <c r="F60">
        <f t="shared" si="1"/>
        <v>-8.9674999999999994</v>
      </c>
    </row>
    <row r="61" spans="1:6" x14ac:dyDescent="0.2">
      <c r="A61">
        <v>48007.839420000004</v>
      </c>
      <c r="B61">
        <v>8.9682999999999993</v>
      </c>
      <c r="C61">
        <v>1.6E-2</v>
      </c>
      <c r="D61">
        <v>0</v>
      </c>
      <c r="E61">
        <f t="shared" si="0"/>
        <v>0.31963293545783245</v>
      </c>
      <c r="F61">
        <f t="shared" si="1"/>
        <v>-8.9682999999999993</v>
      </c>
    </row>
    <row r="62" spans="1:6" x14ac:dyDescent="0.2">
      <c r="A62">
        <v>47882.481630000002</v>
      </c>
      <c r="B62">
        <v>8.9684000000000008</v>
      </c>
      <c r="C62">
        <v>0.02</v>
      </c>
      <c r="D62">
        <v>0</v>
      </c>
      <c r="E62">
        <f t="shared" si="0"/>
        <v>0.68273529619233386</v>
      </c>
      <c r="F62">
        <f t="shared" si="1"/>
        <v>-8.9684000000000008</v>
      </c>
    </row>
    <row r="63" spans="1:6" x14ac:dyDescent="0.2">
      <c r="A63">
        <v>48611.415569999997</v>
      </c>
      <c r="B63">
        <v>8.9695</v>
      </c>
      <c r="C63">
        <v>1.9E-2</v>
      </c>
      <c r="D63">
        <v>0</v>
      </c>
      <c r="E63">
        <f t="shared" si="0"/>
        <v>0.79723009992289917</v>
      </c>
      <c r="F63">
        <f t="shared" si="1"/>
        <v>-8.9695</v>
      </c>
    </row>
    <row r="64" spans="1:6" x14ac:dyDescent="0.2">
      <c r="A64">
        <v>48226.062440000002</v>
      </c>
      <c r="B64">
        <v>8.9701000000000004</v>
      </c>
      <c r="C64">
        <v>1.7000000000000001E-2</v>
      </c>
      <c r="D64">
        <v>0</v>
      </c>
      <c r="E64">
        <f t="shared" si="0"/>
        <v>0.81595116402434087</v>
      </c>
      <c r="F64">
        <f t="shared" si="1"/>
        <v>-8.9701000000000004</v>
      </c>
    </row>
    <row r="65" spans="1:6" x14ac:dyDescent="0.2">
      <c r="A65">
        <v>48008.28385</v>
      </c>
      <c r="B65">
        <v>8.9707000000000008</v>
      </c>
      <c r="C65">
        <v>1.4E-2</v>
      </c>
      <c r="D65">
        <v>0</v>
      </c>
      <c r="E65">
        <f t="shared" si="0"/>
        <v>0.32875391961573541</v>
      </c>
      <c r="F65">
        <f t="shared" si="1"/>
        <v>-8.9707000000000008</v>
      </c>
    </row>
    <row r="66" spans="1:6" x14ac:dyDescent="0.2">
      <c r="A66">
        <v>48684.089449999999</v>
      </c>
      <c r="B66">
        <v>8.9723000000000006</v>
      </c>
      <c r="C66">
        <v>1.6E-2</v>
      </c>
      <c r="D66">
        <v>0</v>
      </c>
      <c r="E66">
        <f t="shared" si="0"/>
        <v>0.81025196803784638</v>
      </c>
      <c r="F66">
        <f t="shared" si="1"/>
        <v>-8.9723000000000006</v>
      </c>
    </row>
    <row r="67" spans="1:6" x14ac:dyDescent="0.2">
      <c r="A67">
        <v>48611.429889999999</v>
      </c>
      <c r="B67">
        <v>8.9728999999999992</v>
      </c>
      <c r="C67">
        <v>1.7999999999999999E-2</v>
      </c>
      <c r="D67">
        <v>0</v>
      </c>
      <c r="E67">
        <f t="shared" si="0"/>
        <v>0.82974503477271355</v>
      </c>
      <c r="F67">
        <f t="shared" si="1"/>
        <v>-8.9728999999999992</v>
      </c>
    </row>
    <row r="68" spans="1:6" x14ac:dyDescent="0.2">
      <c r="A68">
        <v>48025.245459999998</v>
      </c>
      <c r="B68">
        <v>8.9730000000000008</v>
      </c>
      <c r="C68">
        <v>2.4E-2</v>
      </c>
      <c r="D68">
        <v>0</v>
      </c>
      <c r="E68">
        <f t="shared" si="0"/>
        <v>0.84171788752416887</v>
      </c>
      <c r="F68">
        <f t="shared" si="1"/>
        <v>-8.9730000000000008</v>
      </c>
    </row>
    <row r="69" spans="1:6" x14ac:dyDescent="0.2">
      <c r="A69">
        <v>48968.382509999996</v>
      </c>
      <c r="B69">
        <v>8.9733999999999998</v>
      </c>
      <c r="C69">
        <v>2.8000000000000001E-2</v>
      </c>
      <c r="D69">
        <v>0</v>
      </c>
      <c r="E69">
        <f t="shared" si="0"/>
        <v>0.32493931831186273</v>
      </c>
      <c r="F69">
        <f t="shared" si="1"/>
        <v>-8.9733999999999998</v>
      </c>
    </row>
    <row r="70" spans="1:6" x14ac:dyDescent="0.2">
      <c r="A70">
        <v>48366.789629999999</v>
      </c>
      <c r="B70">
        <v>8.9750999999999994</v>
      </c>
      <c r="C70">
        <v>1.7000000000000001E-2</v>
      </c>
      <c r="D70">
        <v>0</v>
      </c>
      <c r="E70">
        <f t="shared" si="0"/>
        <v>0.35054710010649615</v>
      </c>
      <c r="F70">
        <f t="shared" si="1"/>
        <v>-8.9750999999999994</v>
      </c>
    </row>
    <row r="71" spans="1:6" x14ac:dyDescent="0.2">
      <c r="A71">
        <v>48008.194960000001</v>
      </c>
      <c r="B71">
        <v>8.9769000000000005</v>
      </c>
      <c r="C71">
        <v>1.4E-2</v>
      </c>
      <c r="D71">
        <v>0</v>
      </c>
      <c r="E71">
        <f t="shared" si="0"/>
        <v>0.12692064040032847</v>
      </c>
      <c r="F71">
        <f t="shared" si="1"/>
        <v>-8.9769000000000005</v>
      </c>
    </row>
    <row r="72" spans="1:6" x14ac:dyDescent="0.2">
      <c r="A72">
        <v>48264.863209999996</v>
      </c>
      <c r="B72">
        <v>8.9783000000000008</v>
      </c>
      <c r="C72">
        <v>2.1999999999999999E-2</v>
      </c>
      <c r="D72">
        <v>16</v>
      </c>
      <c r="E72">
        <f t="shared" si="0"/>
        <v>0.91682466229610782</v>
      </c>
      <c r="F72">
        <f t="shared" si="1"/>
        <v>-8.9783000000000008</v>
      </c>
    </row>
    <row r="73" spans="1:6" x14ac:dyDescent="0.2">
      <c r="A73">
        <v>48769.231379999997</v>
      </c>
      <c r="B73">
        <v>8.9802</v>
      </c>
      <c r="C73">
        <v>0.03</v>
      </c>
      <c r="D73">
        <v>0</v>
      </c>
      <c r="E73">
        <f t="shared" si="0"/>
        <v>0.13317840299305317</v>
      </c>
      <c r="F73">
        <f t="shared" si="1"/>
        <v>-8.9802</v>
      </c>
    </row>
    <row r="74" spans="1:6" x14ac:dyDescent="0.2">
      <c r="A74">
        <v>47871.46099</v>
      </c>
      <c r="B74">
        <v>8.9803999999999995</v>
      </c>
      <c r="C74">
        <v>1.7999999999999999E-2</v>
      </c>
      <c r="D74">
        <v>0</v>
      </c>
      <c r="E74">
        <f t="shared" si="0"/>
        <v>0.65931409835653376</v>
      </c>
      <c r="F74">
        <f t="shared" si="1"/>
        <v>-8.9803999999999995</v>
      </c>
    </row>
    <row r="75" spans="1:6" x14ac:dyDescent="0.2">
      <c r="A75">
        <v>48769.217049999999</v>
      </c>
      <c r="B75">
        <v>8.9808000000000003</v>
      </c>
      <c r="C75">
        <v>2.1000000000000001E-2</v>
      </c>
      <c r="D75">
        <v>0</v>
      </c>
      <c r="E75">
        <f t="shared" si="0"/>
        <v>0.1006407621919152</v>
      </c>
      <c r="F75">
        <f t="shared" si="1"/>
        <v>-8.9808000000000003</v>
      </c>
    </row>
    <row r="76" spans="1:6" x14ac:dyDescent="0.2">
      <c r="A76">
        <v>47969.100440000002</v>
      </c>
      <c r="B76">
        <v>8.9821000000000009</v>
      </c>
      <c r="C76">
        <v>1.9E-2</v>
      </c>
      <c r="D76">
        <v>2</v>
      </c>
      <c r="E76">
        <f t="shared" ref="E76:E139" si="2">+(A76-B$6)/B$7-INT((A76-B$6)/B$7)</f>
        <v>0.35905956454939769</v>
      </c>
      <c r="F76">
        <f t="shared" ref="F76:F139" si="3">-B76</f>
        <v>-8.9821000000000009</v>
      </c>
    </row>
    <row r="77" spans="1:6" x14ac:dyDescent="0.2">
      <c r="A77">
        <v>48433.424619999998</v>
      </c>
      <c r="B77">
        <v>8.9824999999999999</v>
      </c>
      <c r="C77">
        <v>1.4999999999999999E-2</v>
      </c>
      <c r="D77">
        <v>0</v>
      </c>
      <c r="E77">
        <f t="shared" si="2"/>
        <v>0.65168943695539383</v>
      </c>
      <c r="F77">
        <f t="shared" si="3"/>
        <v>-8.9824999999999999</v>
      </c>
    </row>
    <row r="78" spans="1:6" x14ac:dyDescent="0.2">
      <c r="A78">
        <v>48126.896739999996</v>
      </c>
      <c r="B78">
        <v>8.9825999999999997</v>
      </c>
      <c r="C78">
        <v>1.2999999999999999E-2</v>
      </c>
      <c r="D78">
        <v>0</v>
      </c>
      <c r="E78">
        <f t="shared" si="2"/>
        <v>0.65070853947634077</v>
      </c>
      <c r="F78">
        <f t="shared" si="3"/>
        <v>-8.9825999999999997</v>
      </c>
    </row>
    <row r="79" spans="1:6" x14ac:dyDescent="0.2">
      <c r="A79">
        <v>48561.239350000003</v>
      </c>
      <c r="B79">
        <v>8.9832000000000001</v>
      </c>
      <c r="C79">
        <v>1.2E-2</v>
      </c>
      <c r="D79">
        <v>0</v>
      </c>
      <c r="E79">
        <f t="shared" si="2"/>
        <v>0.86730523395863202</v>
      </c>
      <c r="F79">
        <f t="shared" si="3"/>
        <v>-8.9832000000000001</v>
      </c>
    </row>
    <row r="80" spans="1:6" x14ac:dyDescent="0.2">
      <c r="A80">
        <v>48571.35757</v>
      </c>
      <c r="B80">
        <v>8.9863999999999997</v>
      </c>
      <c r="C80">
        <v>2.4E-2</v>
      </c>
      <c r="D80">
        <v>0</v>
      </c>
      <c r="E80">
        <f t="shared" si="2"/>
        <v>0.84169518156818413</v>
      </c>
      <c r="F80">
        <f t="shared" si="3"/>
        <v>-8.9863999999999997</v>
      </c>
    </row>
    <row r="81" spans="1:6" x14ac:dyDescent="0.2">
      <c r="A81">
        <v>49012.387159999998</v>
      </c>
      <c r="B81">
        <v>8.9894999999999996</v>
      </c>
      <c r="C81">
        <v>1.6E-2</v>
      </c>
      <c r="D81">
        <v>0</v>
      </c>
      <c r="E81">
        <f t="shared" si="2"/>
        <v>0.24172197459711242</v>
      </c>
      <c r="F81">
        <f t="shared" si="3"/>
        <v>-8.9894999999999996</v>
      </c>
    </row>
    <row r="82" spans="1:6" x14ac:dyDescent="0.2">
      <c r="A82">
        <v>48282.457849999999</v>
      </c>
      <c r="B82">
        <v>8.9895999999999994</v>
      </c>
      <c r="C82">
        <v>2.3E-2</v>
      </c>
      <c r="D82">
        <v>0</v>
      </c>
      <c r="E82">
        <f t="shared" si="2"/>
        <v>0.86714402163147497</v>
      </c>
      <c r="F82">
        <f t="shared" si="3"/>
        <v>-8.9895999999999994</v>
      </c>
    </row>
    <row r="83" spans="1:6" x14ac:dyDescent="0.2">
      <c r="A83">
        <v>48658.945030000003</v>
      </c>
      <c r="B83">
        <v>8.9909999999999997</v>
      </c>
      <c r="C83">
        <v>2.8000000000000001E-2</v>
      </c>
      <c r="D83">
        <v>0</v>
      </c>
      <c r="E83">
        <f t="shared" si="2"/>
        <v>0.71743227380329699</v>
      </c>
      <c r="F83">
        <f t="shared" si="3"/>
        <v>-8.9909999999999997</v>
      </c>
    </row>
    <row r="84" spans="1:6" x14ac:dyDescent="0.2">
      <c r="A84">
        <v>48025.156589999999</v>
      </c>
      <c r="B84">
        <v>8.9913000000000007</v>
      </c>
      <c r="C84">
        <v>2.1000000000000001E-2</v>
      </c>
      <c r="D84">
        <v>0</v>
      </c>
      <c r="E84">
        <f t="shared" si="2"/>
        <v>0.63993002022783685</v>
      </c>
      <c r="F84">
        <f t="shared" si="3"/>
        <v>-8.9913000000000007</v>
      </c>
    </row>
    <row r="85" spans="1:6" x14ac:dyDescent="0.2">
      <c r="A85">
        <v>47882.467290000001</v>
      </c>
      <c r="B85">
        <v>8.9921000000000006</v>
      </c>
      <c r="C85">
        <v>1.4E-2</v>
      </c>
      <c r="D85">
        <v>1</v>
      </c>
      <c r="E85">
        <f t="shared" si="2"/>
        <v>0.65017494942341969</v>
      </c>
      <c r="F85">
        <f t="shared" si="3"/>
        <v>-8.9921000000000006</v>
      </c>
    </row>
    <row r="86" spans="1:6" x14ac:dyDescent="0.2">
      <c r="A86">
        <v>48611.341010000004</v>
      </c>
      <c r="B86">
        <v>8.9921000000000006</v>
      </c>
      <c r="C86">
        <v>1.7000000000000001E-2</v>
      </c>
      <c r="D86">
        <v>0</v>
      </c>
      <c r="E86">
        <f t="shared" si="2"/>
        <v>0.6279344615250011</v>
      </c>
      <c r="F86">
        <f t="shared" si="3"/>
        <v>-8.9921000000000006</v>
      </c>
    </row>
    <row r="87" spans="1:6" x14ac:dyDescent="0.2">
      <c r="A87">
        <v>47969.086129999996</v>
      </c>
      <c r="B87">
        <v>8.9922000000000004</v>
      </c>
      <c r="C87">
        <v>1.7000000000000001E-2</v>
      </c>
      <c r="D87">
        <v>0</v>
      </c>
      <c r="E87">
        <f t="shared" si="2"/>
        <v>0.32656733565076479</v>
      </c>
      <c r="F87">
        <f t="shared" si="3"/>
        <v>-8.9922000000000004</v>
      </c>
    </row>
    <row r="88" spans="1:6" x14ac:dyDescent="0.2">
      <c r="A88">
        <v>48501.237110000002</v>
      </c>
      <c r="B88">
        <v>8.9936000000000007</v>
      </c>
      <c r="C88">
        <v>2.4E-2</v>
      </c>
      <c r="D88">
        <v>0</v>
      </c>
      <c r="E88">
        <f t="shared" si="2"/>
        <v>0.62645857411507677</v>
      </c>
      <c r="F88">
        <f t="shared" si="3"/>
        <v>-8.9936000000000007</v>
      </c>
    </row>
    <row r="89" spans="1:6" x14ac:dyDescent="0.2">
      <c r="A89">
        <v>48072.599450000002</v>
      </c>
      <c r="B89">
        <v>8.9938000000000002</v>
      </c>
      <c r="C89">
        <v>1.7999999999999999E-2</v>
      </c>
      <c r="D89">
        <v>2</v>
      </c>
      <c r="E89">
        <f t="shared" si="2"/>
        <v>0.3634985797454533</v>
      </c>
      <c r="F89">
        <f t="shared" si="3"/>
        <v>-8.9938000000000002</v>
      </c>
    </row>
    <row r="90" spans="1:6" x14ac:dyDescent="0.2">
      <c r="A90">
        <v>47871.549890000002</v>
      </c>
      <c r="B90">
        <v>8.9940999999999995</v>
      </c>
      <c r="C90">
        <v>1.6E-2</v>
      </c>
      <c r="D90">
        <v>0</v>
      </c>
      <c r="E90">
        <f t="shared" si="2"/>
        <v>0.86117008353968716</v>
      </c>
      <c r="F90">
        <f t="shared" si="3"/>
        <v>-8.9940999999999995</v>
      </c>
    </row>
    <row r="91" spans="1:6" x14ac:dyDescent="0.2">
      <c r="A91">
        <v>48684.103770000002</v>
      </c>
      <c r="B91">
        <v>8.9941999999999993</v>
      </c>
      <c r="C91">
        <v>2.5999999999999999E-2</v>
      </c>
      <c r="D91">
        <v>0</v>
      </c>
      <c r="E91">
        <f t="shared" si="2"/>
        <v>0.84276690288766076</v>
      </c>
      <c r="F91">
        <f t="shared" si="3"/>
        <v>-8.9941999999999993</v>
      </c>
    </row>
    <row r="92" spans="1:6" x14ac:dyDescent="0.2">
      <c r="A92">
        <v>48096.594920000003</v>
      </c>
      <c r="B92">
        <v>8.9959000000000007</v>
      </c>
      <c r="C92">
        <v>1.4999999999999999E-2</v>
      </c>
      <c r="D92">
        <v>0</v>
      </c>
      <c r="E92">
        <f t="shared" si="2"/>
        <v>0.84751698974162082</v>
      </c>
      <c r="F92">
        <f t="shared" si="3"/>
        <v>-8.9959000000000007</v>
      </c>
    </row>
    <row r="93" spans="1:6" x14ac:dyDescent="0.2">
      <c r="A93">
        <v>48710.212789999998</v>
      </c>
      <c r="B93">
        <v>8.9967000000000006</v>
      </c>
      <c r="C93">
        <v>0.02</v>
      </c>
      <c r="D93">
        <v>0</v>
      </c>
      <c r="E93">
        <f t="shared" si="2"/>
        <v>0.12580350715734312</v>
      </c>
      <c r="F93">
        <f t="shared" si="3"/>
        <v>-8.9967000000000006</v>
      </c>
    </row>
    <row r="94" spans="1:6" x14ac:dyDescent="0.2">
      <c r="A94">
        <v>47882.556190000003</v>
      </c>
      <c r="B94">
        <v>8.9989000000000008</v>
      </c>
      <c r="C94">
        <v>1.4999999999999999E-2</v>
      </c>
      <c r="D94">
        <v>0</v>
      </c>
      <c r="E94">
        <f t="shared" si="2"/>
        <v>0.85203093460657087</v>
      </c>
      <c r="F94">
        <f t="shared" si="3"/>
        <v>-8.9989000000000008</v>
      </c>
    </row>
    <row r="95" spans="1:6" x14ac:dyDescent="0.2">
      <c r="A95">
        <v>48561.136119999996</v>
      </c>
      <c r="B95">
        <v>9.0023999999999997</v>
      </c>
      <c r="C95">
        <v>2.3E-2</v>
      </c>
      <c r="D95">
        <v>0</v>
      </c>
      <c r="E95">
        <f t="shared" si="2"/>
        <v>0.63291160795779433</v>
      </c>
      <c r="F95">
        <f t="shared" si="3"/>
        <v>-9.0023999999999997</v>
      </c>
    </row>
    <row r="96" spans="1:6" x14ac:dyDescent="0.2">
      <c r="A96">
        <v>48470.834090000004</v>
      </c>
      <c r="B96">
        <v>9.0044000000000004</v>
      </c>
      <c r="C96">
        <v>1.6E-2</v>
      </c>
      <c r="D96">
        <v>0</v>
      </c>
      <c r="E96">
        <f t="shared" si="2"/>
        <v>0.59348270828490968</v>
      </c>
      <c r="F96">
        <f t="shared" si="3"/>
        <v>-9.0044000000000004</v>
      </c>
    </row>
    <row r="97" spans="1:6" x14ac:dyDescent="0.2">
      <c r="A97">
        <v>48753.218260000001</v>
      </c>
      <c r="B97">
        <v>9.0086999999999993</v>
      </c>
      <c r="C97">
        <v>0.02</v>
      </c>
      <c r="D97">
        <v>0</v>
      </c>
      <c r="E97">
        <f t="shared" si="2"/>
        <v>0.77385204342590441</v>
      </c>
      <c r="F97">
        <f t="shared" si="3"/>
        <v>-9.0086999999999993</v>
      </c>
    </row>
    <row r="98" spans="1:6" x14ac:dyDescent="0.2">
      <c r="A98">
        <v>48433.513510000004</v>
      </c>
      <c r="B98">
        <v>9.01</v>
      </c>
      <c r="C98">
        <v>2.4E-2</v>
      </c>
      <c r="D98">
        <v>0</v>
      </c>
      <c r="E98">
        <f t="shared" si="2"/>
        <v>0.85352271618739906</v>
      </c>
      <c r="F98">
        <f t="shared" si="3"/>
        <v>-9.01</v>
      </c>
    </row>
    <row r="99" spans="1:6" x14ac:dyDescent="0.2">
      <c r="A99">
        <v>48025.259769999997</v>
      </c>
      <c r="B99">
        <v>9.0105000000000004</v>
      </c>
      <c r="C99">
        <v>1.4999999999999999E-2</v>
      </c>
      <c r="D99">
        <v>0</v>
      </c>
      <c r="E99">
        <f t="shared" si="2"/>
        <v>0.87421011640628876</v>
      </c>
      <c r="F99">
        <f t="shared" si="3"/>
        <v>-9.0105000000000004</v>
      </c>
    </row>
    <row r="100" spans="1:6" x14ac:dyDescent="0.2">
      <c r="A100">
        <v>48611.326710000001</v>
      </c>
      <c r="B100">
        <v>9.0123999999999995</v>
      </c>
      <c r="C100">
        <v>2.5000000000000001E-2</v>
      </c>
      <c r="D100">
        <v>0</v>
      </c>
      <c r="E100">
        <f t="shared" si="2"/>
        <v>0.5954649385942048</v>
      </c>
      <c r="F100">
        <f t="shared" si="3"/>
        <v>-9.0123999999999995</v>
      </c>
    </row>
    <row r="101" spans="1:6" x14ac:dyDescent="0.2">
      <c r="A101">
        <v>47871.446680000001</v>
      </c>
      <c r="B101">
        <v>9.0132999999999992</v>
      </c>
      <c r="C101">
        <v>2.8000000000000001E-2</v>
      </c>
      <c r="D101">
        <v>0</v>
      </c>
      <c r="E101">
        <f t="shared" si="2"/>
        <v>0.62682186947441876</v>
      </c>
      <c r="F101">
        <f t="shared" si="3"/>
        <v>-9.0132999999999992</v>
      </c>
    </row>
    <row r="102" spans="1:6" x14ac:dyDescent="0.2">
      <c r="A102">
        <v>48433.52781</v>
      </c>
      <c r="B102">
        <v>9.0165000000000006</v>
      </c>
      <c r="C102">
        <v>3.1E-2</v>
      </c>
      <c r="D102">
        <v>0</v>
      </c>
      <c r="E102">
        <f t="shared" si="2"/>
        <v>0.88599223910182445</v>
      </c>
      <c r="F102">
        <f t="shared" si="3"/>
        <v>-9.0165000000000006</v>
      </c>
    </row>
    <row r="103" spans="1:6" x14ac:dyDescent="0.2">
      <c r="A103">
        <v>48217.174220000001</v>
      </c>
      <c r="B103">
        <v>9.0188000000000006</v>
      </c>
      <c r="C103">
        <v>2.8000000000000001E-2</v>
      </c>
      <c r="D103">
        <v>0</v>
      </c>
      <c r="E103">
        <f t="shared" si="2"/>
        <v>0.63439430716323386</v>
      </c>
      <c r="F103">
        <f t="shared" si="3"/>
        <v>-9.0188000000000006</v>
      </c>
    </row>
    <row r="104" spans="1:6" x14ac:dyDescent="0.2">
      <c r="A104">
        <v>48313.550569999999</v>
      </c>
      <c r="B104">
        <v>9.0203000000000007</v>
      </c>
      <c r="C104">
        <v>1.9E-2</v>
      </c>
      <c r="D104">
        <v>16</v>
      </c>
      <c r="E104">
        <f t="shared" si="2"/>
        <v>0.4661499547000858</v>
      </c>
      <c r="F104">
        <f t="shared" si="3"/>
        <v>-9.0203000000000007</v>
      </c>
    </row>
    <row r="105" spans="1:6" x14ac:dyDescent="0.2">
      <c r="A105">
        <v>48658.870490000001</v>
      </c>
      <c r="B105">
        <v>9.0206</v>
      </c>
      <c r="C105">
        <v>1.9E-2</v>
      </c>
      <c r="D105">
        <v>0</v>
      </c>
      <c r="E105">
        <f t="shared" si="2"/>
        <v>0.54818204730804609</v>
      </c>
      <c r="F105">
        <f t="shared" si="3"/>
        <v>-9.0206</v>
      </c>
    </row>
    <row r="106" spans="1:6" x14ac:dyDescent="0.2">
      <c r="A106">
        <v>48561.32821</v>
      </c>
      <c r="B106">
        <v>9.0219000000000005</v>
      </c>
      <c r="C106">
        <v>1.7000000000000001E-2</v>
      </c>
      <c r="D106">
        <v>0</v>
      </c>
      <c r="E106">
        <f t="shared" si="2"/>
        <v>6.9070395287099018E-2</v>
      </c>
      <c r="F106">
        <f t="shared" si="3"/>
        <v>-9.0219000000000005</v>
      </c>
    </row>
    <row r="107" spans="1:6" x14ac:dyDescent="0.2">
      <c r="A107">
        <v>48769.128169999996</v>
      </c>
      <c r="B107">
        <v>9.0220000000000002</v>
      </c>
      <c r="C107">
        <v>1.7000000000000001E-2</v>
      </c>
      <c r="D107">
        <v>0</v>
      </c>
      <c r="E107">
        <f t="shared" si="2"/>
        <v>0.89883018892783184</v>
      </c>
      <c r="F107">
        <f t="shared" si="3"/>
        <v>-9.0220000000000002</v>
      </c>
    </row>
    <row r="108" spans="1:6" x14ac:dyDescent="0.2">
      <c r="A108">
        <v>48127.08885</v>
      </c>
      <c r="B108">
        <v>9.0223999999999993</v>
      </c>
      <c r="C108">
        <v>1.4999999999999999E-2</v>
      </c>
      <c r="D108">
        <v>0</v>
      </c>
      <c r="E108">
        <f t="shared" si="2"/>
        <v>8.6912738724777228E-2</v>
      </c>
      <c r="F108">
        <f t="shared" si="3"/>
        <v>-9.0223999999999993</v>
      </c>
    </row>
    <row r="109" spans="1:6" x14ac:dyDescent="0.2">
      <c r="A109">
        <v>48684.00058</v>
      </c>
      <c r="B109">
        <v>9.0228000000000002</v>
      </c>
      <c r="C109">
        <v>1.9E-2</v>
      </c>
      <c r="D109">
        <v>0</v>
      </c>
      <c r="E109">
        <f t="shared" si="2"/>
        <v>0.60846410074145751</v>
      </c>
      <c r="F109">
        <f t="shared" si="3"/>
        <v>-9.0228000000000002</v>
      </c>
    </row>
    <row r="110" spans="1:6" x14ac:dyDescent="0.2">
      <c r="A110">
        <v>48345.091489999999</v>
      </c>
      <c r="B110">
        <v>9.0231999999999992</v>
      </c>
      <c r="C110">
        <v>3.3000000000000002E-2</v>
      </c>
      <c r="D110">
        <v>0</v>
      </c>
      <c r="E110">
        <f t="shared" si="2"/>
        <v>8.2837018886266378E-2</v>
      </c>
      <c r="F110">
        <f t="shared" si="3"/>
        <v>-9.0231999999999992</v>
      </c>
    </row>
    <row r="111" spans="1:6" x14ac:dyDescent="0.2">
      <c r="A111">
        <v>48008.180639999999</v>
      </c>
      <c r="B111">
        <v>9.0236000000000001</v>
      </c>
      <c r="C111">
        <v>2.3E-2</v>
      </c>
      <c r="D111">
        <v>0</v>
      </c>
      <c r="E111">
        <f t="shared" si="2"/>
        <v>9.4405705550457242E-2</v>
      </c>
      <c r="F111">
        <f t="shared" si="3"/>
        <v>-9.0236000000000001</v>
      </c>
    </row>
    <row r="112" spans="1:6" x14ac:dyDescent="0.2">
      <c r="A112">
        <v>48225.884669999999</v>
      </c>
      <c r="B112">
        <v>9.0243000000000002</v>
      </c>
      <c r="C112">
        <v>2.9000000000000001E-2</v>
      </c>
      <c r="D112">
        <v>0</v>
      </c>
      <c r="E112">
        <f t="shared" si="2"/>
        <v>0.41230731154473688</v>
      </c>
      <c r="F112">
        <f t="shared" si="3"/>
        <v>-9.0243000000000002</v>
      </c>
    </row>
    <row r="113" spans="1:6" x14ac:dyDescent="0.2">
      <c r="A113">
        <v>48008.09173</v>
      </c>
      <c r="B113">
        <v>9.0259</v>
      </c>
      <c r="C113">
        <v>1.7000000000000001E-2</v>
      </c>
      <c r="D113">
        <v>0</v>
      </c>
      <c r="E113">
        <f t="shared" si="2"/>
        <v>0.89252701441603222</v>
      </c>
      <c r="F113">
        <f t="shared" si="3"/>
        <v>-9.0259</v>
      </c>
    </row>
    <row r="114" spans="1:6" x14ac:dyDescent="0.2">
      <c r="A114">
        <v>48072.613769999996</v>
      </c>
      <c r="B114">
        <v>9.0269999999999992</v>
      </c>
      <c r="C114">
        <v>1.6E-2</v>
      </c>
      <c r="D114">
        <v>2</v>
      </c>
      <c r="E114">
        <f t="shared" si="2"/>
        <v>0.39601351457883993</v>
      </c>
      <c r="F114">
        <f t="shared" si="3"/>
        <v>-9.0269999999999992</v>
      </c>
    </row>
    <row r="115" spans="1:6" x14ac:dyDescent="0.2">
      <c r="A115">
        <v>48571.371879999999</v>
      </c>
      <c r="B115">
        <v>9.0277999999999992</v>
      </c>
      <c r="C115">
        <v>1.9E-2</v>
      </c>
      <c r="D115">
        <v>0</v>
      </c>
      <c r="E115">
        <f t="shared" si="2"/>
        <v>0.87418741045030401</v>
      </c>
      <c r="F115">
        <f t="shared" si="3"/>
        <v>-9.0277999999999992</v>
      </c>
    </row>
    <row r="116" spans="1:6" x14ac:dyDescent="0.2">
      <c r="A116">
        <v>48345.016920000002</v>
      </c>
      <c r="B116">
        <v>9.0321999999999996</v>
      </c>
      <c r="C116">
        <v>1.0999999999999999E-2</v>
      </c>
      <c r="D116">
        <v>0</v>
      </c>
      <c r="E116">
        <f t="shared" si="2"/>
        <v>0.91351867452090119</v>
      </c>
      <c r="F116">
        <f t="shared" si="3"/>
        <v>-9.0321999999999996</v>
      </c>
    </row>
    <row r="117" spans="1:6" x14ac:dyDescent="0.2">
      <c r="A117">
        <v>48684.178339999999</v>
      </c>
      <c r="B117">
        <v>9.0326000000000004</v>
      </c>
      <c r="C117">
        <v>1.7000000000000001E-2</v>
      </c>
      <c r="D117">
        <v>0</v>
      </c>
      <c r="E117">
        <f t="shared" si="2"/>
        <v>1.2085247253025955E-2</v>
      </c>
      <c r="F117">
        <f t="shared" si="3"/>
        <v>-9.0326000000000004</v>
      </c>
    </row>
    <row r="118" spans="1:6" x14ac:dyDescent="0.2">
      <c r="A118">
        <v>48414.24037</v>
      </c>
      <c r="B118">
        <v>9.0327999999999999</v>
      </c>
      <c r="C118">
        <v>2.7E-2</v>
      </c>
      <c r="D118">
        <v>1</v>
      </c>
      <c r="E118">
        <f t="shared" si="2"/>
        <v>9.2007956167208249E-2</v>
      </c>
      <c r="F118">
        <f t="shared" si="3"/>
        <v>-9.0327999999999999</v>
      </c>
    </row>
    <row r="119" spans="1:6" x14ac:dyDescent="0.2">
      <c r="A119">
        <v>48282.472170000001</v>
      </c>
      <c r="B119">
        <v>9.0352999999999994</v>
      </c>
      <c r="C119">
        <v>1.6E-2</v>
      </c>
      <c r="D119">
        <v>0</v>
      </c>
      <c r="E119">
        <f t="shared" si="2"/>
        <v>0.89965895648140304</v>
      </c>
      <c r="F119">
        <f t="shared" si="3"/>
        <v>-9.0352999999999994</v>
      </c>
    </row>
    <row r="120" spans="1:6" x14ac:dyDescent="0.2">
      <c r="A120">
        <v>48710.123879999999</v>
      </c>
      <c r="B120">
        <v>9.0364000000000004</v>
      </c>
      <c r="C120">
        <v>1.4E-2</v>
      </c>
      <c r="D120">
        <v>0</v>
      </c>
      <c r="E120">
        <f t="shared" si="2"/>
        <v>0.92392481602291809</v>
      </c>
      <c r="F120">
        <f t="shared" si="3"/>
        <v>-9.0364000000000004</v>
      </c>
    </row>
    <row r="121" spans="1:6" x14ac:dyDescent="0.2">
      <c r="A121">
        <v>47882.570509999998</v>
      </c>
      <c r="B121">
        <v>9.0373999999999999</v>
      </c>
      <c r="C121">
        <v>0.02</v>
      </c>
      <c r="D121">
        <v>0</v>
      </c>
      <c r="E121">
        <f t="shared" si="2"/>
        <v>0.88454586943993974</v>
      </c>
      <c r="F121">
        <f t="shared" si="3"/>
        <v>-9.0373999999999999</v>
      </c>
    </row>
    <row r="122" spans="1:6" x14ac:dyDescent="0.2">
      <c r="A122">
        <v>48008.106099999997</v>
      </c>
      <c r="B122">
        <v>9.0378000000000007</v>
      </c>
      <c r="C122">
        <v>1.4999999999999999E-2</v>
      </c>
      <c r="D122">
        <v>0</v>
      </c>
      <c r="E122">
        <f t="shared" si="2"/>
        <v>0.92515547905526319</v>
      </c>
      <c r="F122">
        <f t="shared" si="3"/>
        <v>-9.0378000000000007</v>
      </c>
    </row>
    <row r="123" spans="1:6" x14ac:dyDescent="0.2">
      <c r="A123">
        <v>48753.307180000003</v>
      </c>
      <c r="B123">
        <v>9.0381999999999998</v>
      </c>
      <c r="C123">
        <v>2.1999999999999999E-2</v>
      </c>
      <c r="D123">
        <v>0</v>
      </c>
      <c r="E123">
        <f t="shared" si="2"/>
        <v>0.9757534405282513</v>
      </c>
      <c r="F123">
        <f t="shared" si="3"/>
        <v>-9.0381999999999998</v>
      </c>
    </row>
    <row r="124" spans="1:6" x14ac:dyDescent="0.2">
      <c r="A124">
        <v>48217.440880000002</v>
      </c>
      <c r="B124">
        <v>9.0388999999999999</v>
      </c>
      <c r="C124">
        <v>2.7E-2</v>
      </c>
      <c r="D124">
        <v>0</v>
      </c>
      <c r="E124">
        <f t="shared" si="2"/>
        <v>0.23987143885813111</v>
      </c>
      <c r="F124">
        <f t="shared" si="3"/>
        <v>-9.0388999999999999</v>
      </c>
    </row>
    <row r="125" spans="1:6" x14ac:dyDescent="0.2">
      <c r="A125">
        <v>48344.824850000005</v>
      </c>
      <c r="B125">
        <v>9.0389999999999997</v>
      </c>
      <c r="C125">
        <v>0.03</v>
      </c>
      <c r="D125">
        <v>10</v>
      </c>
      <c r="E125">
        <f t="shared" si="2"/>
        <v>0.47740529912698548</v>
      </c>
      <c r="F125">
        <f t="shared" si="3"/>
        <v>-9.0389999999999997</v>
      </c>
    </row>
    <row r="126" spans="1:6" x14ac:dyDescent="0.2">
      <c r="A126">
        <v>48753.143689999997</v>
      </c>
      <c r="B126">
        <v>9.0399999999999991</v>
      </c>
      <c r="C126">
        <v>1.2999999999999999E-2</v>
      </c>
      <c r="D126">
        <v>0</v>
      </c>
      <c r="E126">
        <f t="shared" si="2"/>
        <v>0.60453369904394094</v>
      </c>
      <c r="F126">
        <f t="shared" si="3"/>
        <v>-9.0399999999999991</v>
      </c>
    </row>
    <row r="127" spans="1:6" x14ac:dyDescent="0.2">
      <c r="A127">
        <v>48561.313920000001</v>
      </c>
      <c r="B127">
        <v>9.0403000000000002</v>
      </c>
      <c r="C127">
        <v>2.9000000000000001E-2</v>
      </c>
      <c r="D127">
        <v>0</v>
      </c>
      <c r="E127">
        <f t="shared" si="2"/>
        <v>3.6623578323997208E-2</v>
      </c>
      <c r="F127">
        <f t="shared" si="3"/>
        <v>-9.0403000000000002</v>
      </c>
    </row>
    <row r="128" spans="1:6" x14ac:dyDescent="0.2">
      <c r="A128">
        <v>48470.848389999999</v>
      </c>
      <c r="B128">
        <v>9.0410000000000004</v>
      </c>
      <c r="C128">
        <v>2.8000000000000001E-2</v>
      </c>
      <c r="D128">
        <v>0</v>
      </c>
      <c r="E128">
        <f t="shared" si="2"/>
        <v>0.6259522311991077</v>
      </c>
      <c r="F128">
        <f t="shared" si="3"/>
        <v>-9.0410000000000004</v>
      </c>
    </row>
    <row r="129" spans="1:6" x14ac:dyDescent="0.2">
      <c r="A129">
        <v>48217.337700000004</v>
      </c>
      <c r="B129">
        <v>9.0435999999999996</v>
      </c>
      <c r="C129">
        <v>2.9000000000000001E-2</v>
      </c>
      <c r="D129">
        <v>0</v>
      </c>
      <c r="E129">
        <f t="shared" si="2"/>
        <v>5.5913426797360444E-3</v>
      </c>
      <c r="F129">
        <f t="shared" si="3"/>
        <v>-9.0435999999999996</v>
      </c>
    </row>
    <row r="130" spans="1:6" x14ac:dyDescent="0.2">
      <c r="A130">
        <v>48344.83915</v>
      </c>
      <c r="B130">
        <v>9.0449999999999999</v>
      </c>
      <c r="C130">
        <v>1.4999999999999999E-2</v>
      </c>
      <c r="D130">
        <v>10</v>
      </c>
      <c r="E130">
        <f t="shared" si="2"/>
        <v>0.50987482204141088</v>
      </c>
      <c r="F130">
        <f t="shared" si="3"/>
        <v>-9.0449999999999999</v>
      </c>
    </row>
    <row r="131" spans="1:6" x14ac:dyDescent="0.2">
      <c r="A131">
        <v>48366.864199999996</v>
      </c>
      <c r="B131">
        <v>9.0455000000000005</v>
      </c>
      <c r="C131">
        <v>2.3E-2</v>
      </c>
      <c r="D131">
        <v>0</v>
      </c>
      <c r="E131">
        <f t="shared" si="2"/>
        <v>0.51986544447208871</v>
      </c>
      <c r="F131">
        <f t="shared" si="3"/>
        <v>-9.0455000000000005</v>
      </c>
    </row>
    <row r="132" spans="1:6" x14ac:dyDescent="0.2">
      <c r="A132">
        <v>48624.316299999999</v>
      </c>
      <c r="B132">
        <v>9.0455000000000005</v>
      </c>
      <c r="C132">
        <v>1.6E-2</v>
      </c>
      <c r="D132">
        <v>0</v>
      </c>
      <c r="E132">
        <f t="shared" si="2"/>
        <v>8.9576147839579789E-2</v>
      </c>
      <c r="F132">
        <f t="shared" si="3"/>
        <v>-9.0455000000000005</v>
      </c>
    </row>
    <row r="133" spans="1:6" x14ac:dyDescent="0.2">
      <c r="A133">
        <v>48658.856189999999</v>
      </c>
      <c r="B133">
        <v>9.0498999999999992</v>
      </c>
      <c r="C133">
        <v>2.5999999999999999E-2</v>
      </c>
      <c r="D133">
        <v>0</v>
      </c>
      <c r="E133">
        <f t="shared" si="2"/>
        <v>0.51571252437724979</v>
      </c>
      <c r="F133">
        <f t="shared" si="3"/>
        <v>-9.0498999999999992</v>
      </c>
    </row>
    <row r="134" spans="1:6" x14ac:dyDescent="0.2">
      <c r="A134">
        <v>48968.485719999997</v>
      </c>
      <c r="B134">
        <v>9.0508000000000006</v>
      </c>
      <c r="C134">
        <v>1.7000000000000001E-2</v>
      </c>
      <c r="D134">
        <v>2</v>
      </c>
      <c r="E134">
        <f t="shared" si="2"/>
        <v>0.55928753237731144</v>
      </c>
      <c r="F134">
        <f t="shared" si="3"/>
        <v>-9.0508000000000006</v>
      </c>
    </row>
    <row r="135" spans="1:6" x14ac:dyDescent="0.2">
      <c r="A135">
        <v>48433.60241</v>
      </c>
      <c r="B135">
        <v>9.0523000000000007</v>
      </c>
      <c r="C135">
        <v>1.7000000000000001E-2</v>
      </c>
      <c r="D135">
        <v>10</v>
      </c>
      <c r="E135">
        <f t="shared" si="2"/>
        <v>5.5378701353902215E-2</v>
      </c>
      <c r="F135">
        <f t="shared" si="3"/>
        <v>-9.0523000000000007</v>
      </c>
    </row>
    <row r="136" spans="1:6" x14ac:dyDescent="0.2">
      <c r="A136">
        <v>48160.761140000002</v>
      </c>
      <c r="B136">
        <v>9.0526999999999997</v>
      </c>
      <c r="C136">
        <v>0.02</v>
      </c>
      <c r="D136">
        <v>0</v>
      </c>
      <c r="E136">
        <f t="shared" si="2"/>
        <v>0.54308001807908113</v>
      </c>
      <c r="F136">
        <f t="shared" si="3"/>
        <v>-9.0526999999999997</v>
      </c>
    </row>
    <row r="137" spans="1:6" x14ac:dyDescent="0.2">
      <c r="A137">
        <v>48684.19268</v>
      </c>
      <c r="B137">
        <v>9.0528999999999993</v>
      </c>
      <c r="C137">
        <v>2.5000000000000001E-2</v>
      </c>
      <c r="D137">
        <v>0</v>
      </c>
      <c r="E137">
        <f t="shared" si="2"/>
        <v>4.4645594022085788E-2</v>
      </c>
      <c r="F137">
        <f t="shared" si="3"/>
        <v>-9.0528999999999993</v>
      </c>
    </row>
    <row r="138" spans="1:6" x14ac:dyDescent="0.2">
      <c r="A138">
        <v>48523.0095</v>
      </c>
      <c r="B138">
        <v>9.0550999999999995</v>
      </c>
      <c r="C138">
        <v>3.1E-2</v>
      </c>
      <c r="D138">
        <v>0</v>
      </c>
      <c r="E138">
        <f t="shared" si="2"/>
        <v>6.2760408979784188E-2</v>
      </c>
      <c r="F138">
        <f t="shared" si="3"/>
        <v>-9.0550999999999995</v>
      </c>
    </row>
    <row r="139" spans="1:6" x14ac:dyDescent="0.2">
      <c r="A139">
        <v>47882.645060000003</v>
      </c>
      <c r="B139">
        <v>9.0564</v>
      </c>
      <c r="C139">
        <v>1.4E-2</v>
      </c>
      <c r="D139">
        <v>0</v>
      </c>
      <c r="E139">
        <f t="shared" si="2"/>
        <v>5.3818801902920654E-2</v>
      </c>
      <c r="F139">
        <f t="shared" si="3"/>
        <v>-9.0564</v>
      </c>
    </row>
    <row r="140" spans="1:6" x14ac:dyDescent="0.2">
      <c r="A140">
        <v>48025.06768</v>
      </c>
      <c r="B140">
        <v>9.0568000000000008</v>
      </c>
      <c r="C140">
        <v>1.2999999999999999E-2</v>
      </c>
      <c r="D140">
        <v>0</v>
      </c>
      <c r="E140">
        <f t="shared" ref="E140:E179" si="4">+(A140-B$6)/B$7-INT((A140-B$6)/B$7)</f>
        <v>0.43805132909341182</v>
      </c>
      <c r="F140">
        <f t="shared" ref="F140:F179" si="5">-B140</f>
        <v>-9.0568000000000008</v>
      </c>
    </row>
    <row r="141" spans="1:6" x14ac:dyDescent="0.2">
      <c r="A141">
        <v>47882.65941</v>
      </c>
      <c r="B141">
        <v>9.0579999999999998</v>
      </c>
      <c r="C141">
        <v>1.9E-2</v>
      </c>
      <c r="D141">
        <v>0</v>
      </c>
      <c r="E141">
        <f t="shared" si="4"/>
        <v>8.6401854623094465E-2</v>
      </c>
      <c r="F141">
        <f t="shared" si="5"/>
        <v>-9.0579999999999998</v>
      </c>
    </row>
    <row r="142" spans="1:6" x14ac:dyDescent="0.2">
      <c r="A142">
        <v>48226.151330000001</v>
      </c>
      <c r="B142">
        <v>9.0587999999999997</v>
      </c>
      <c r="C142">
        <v>2.7E-2</v>
      </c>
      <c r="D142">
        <v>0</v>
      </c>
      <c r="E142">
        <f t="shared" si="4"/>
        <v>1.7784443239634129E-2</v>
      </c>
      <c r="F142">
        <f t="shared" si="5"/>
        <v>-9.0587999999999997</v>
      </c>
    </row>
    <row r="143" spans="1:6" x14ac:dyDescent="0.2">
      <c r="A143">
        <v>48096.69814</v>
      </c>
      <c r="B143">
        <v>9.0597999999999992</v>
      </c>
      <c r="C143">
        <v>0.03</v>
      </c>
      <c r="D143">
        <v>0</v>
      </c>
      <c r="E143">
        <f t="shared" si="4"/>
        <v>8.1887909758165733E-2</v>
      </c>
      <c r="F143">
        <f t="shared" si="5"/>
        <v>-9.0597999999999992</v>
      </c>
    </row>
    <row r="144" spans="1:6" x14ac:dyDescent="0.2">
      <c r="A144">
        <v>48968.471400000002</v>
      </c>
      <c r="B144">
        <v>9.0603999999999996</v>
      </c>
      <c r="C144">
        <v>1.6E-2</v>
      </c>
      <c r="D144">
        <v>0</v>
      </c>
      <c r="E144">
        <f t="shared" si="4"/>
        <v>0.52677259754409533</v>
      </c>
      <c r="F144">
        <f t="shared" si="5"/>
        <v>-9.0603999999999996</v>
      </c>
    </row>
    <row r="145" spans="1:6" x14ac:dyDescent="0.2">
      <c r="A145">
        <v>48127.074520000002</v>
      </c>
      <c r="B145">
        <v>9.0618999999999996</v>
      </c>
      <c r="C145">
        <v>1.4E-2</v>
      </c>
      <c r="D145">
        <v>0</v>
      </c>
      <c r="E145">
        <f t="shared" si="4"/>
        <v>5.437509792363926E-2</v>
      </c>
      <c r="F145">
        <f t="shared" si="5"/>
        <v>-9.0618999999999996</v>
      </c>
    </row>
    <row r="146" spans="1:6" x14ac:dyDescent="0.2">
      <c r="A146">
        <v>48025.512130000003</v>
      </c>
      <c r="B146">
        <v>9.0623000000000005</v>
      </c>
      <c r="C146">
        <v>2.7E-2</v>
      </c>
      <c r="D146">
        <v>0</v>
      </c>
      <c r="E146">
        <f t="shared" si="4"/>
        <v>0.44721772518681746</v>
      </c>
      <c r="F146">
        <f t="shared" si="5"/>
        <v>-9.0623000000000005</v>
      </c>
    </row>
    <row r="147" spans="1:6" x14ac:dyDescent="0.2">
      <c r="A147">
        <v>48366.878499999999</v>
      </c>
      <c r="B147">
        <v>9.0632999999999999</v>
      </c>
      <c r="C147">
        <v>1.7000000000000001E-2</v>
      </c>
      <c r="D147">
        <v>0</v>
      </c>
      <c r="E147">
        <f t="shared" si="4"/>
        <v>0.55233496740288501</v>
      </c>
      <c r="F147">
        <f t="shared" si="5"/>
        <v>-9.0632999999999999</v>
      </c>
    </row>
    <row r="148" spans="1:6" x14ac:dyDescent="0.2">
      <c r="A148">
        <v>48768.950389999998</v>
      </c>
      <c r="B148">
        <v>9.0653000000000006</v>
      </c>
      <c r="C148">
        <v>1.2999999999999999E-2</v>
      </c>
      <c r="D148">
        <v>0</v>
      </c>
      <c r="E148">
        <f t="shared" si="4"/>
        <v>0.49516363049701795</v>
      </c>
      <c r="F148">
        <f t="shared" si="5"/>
        <v>-9.0653000000000006</v>
      </c>
    </row>
    <row r="149" spans="1:6" x14ac:dyDescent="0.2">
      <c r="A149">
        <v>47871.372089999997</v>
      </c>
      <c r="B149">
        <v>9.0660000000000007</v>
      </c>
      <c r="C149">
        <v>1.9E-2</v>
      </c>
      <c r="D149">
        <v>0</v>
      </c>
      <c r="E149">
        <f t="shared" si="4"/>
        <v>0.45745811317338081</v>
      </c>
      <c r="F149">
        <f t="shared" si="5"/>
        <v>-9.0660000000000007</v>
      </c>
    </row>
    <row r="150" spans="1:6" x14ac:dyDescent="0.2">
      <c r="A150">
        <v>48769.142489999998</v>
      </c>
      <c r="B150">
        <v>9.0661000000000005</v>
      </c>
      <c r="C150">
        <v>3.2000000000000001E-2</v>
      </c>
      <c r="D150">
        <v>0</v>
      </c>
      <c r="E150">
        <f t="shared" si="4"/>
        <v>0.93134512377764622</v>
      </c>
      <c r="F150">
        <f t="shared" si="5"/>
        <v>-9.0661000000000005</v>
      </c>
    </row>
    <row r="151" spans="1:6" x14ac:dyDescent="0.2">
      <c r="A151">
        <v>48958.309130000001</v>
      </c>
      <c r="B151">
        <v>9.0670999999999999</v>
      </c>
      <c r="C151">
        <v>2.5999999999999999E-2</v>
      </c>
      <c r="D151">
        <v>0</v>
      </c>
      <c r="E151">
        <f t="shared" si="4"/>
        <v>0.45236289573949762</v>
      </c>
      <c r="F151">
        <f t="shared" si="5"/>
        <v>-9.0670999999999999</v>
      </c>
    </row>
    <row r="152" spans="1:6" x14ac:dyDescent="0.2">
      <c r="A152">
        <v>48611.252119999997</v>
      </c>
      <c r="B152">
        <v>9.0678999999999998</v>
      </c>
      <c r="C152">
        <v>1.6E-2</v>
      </c>
      <c r="D152">
        <v>0</v>
      </c>
      <c r="E152">
        <f t="shared" si="4"/>
        <v>0.42610118229322325</v>
      </c>
      <c r="F152">
        <f t="shared" si="5"/>
        <v>-9.0678999999999998</v>
      </c>
    </row>
    <row r="153" spans="1:6" x14ac:dyDescent="0.2">
      <c r="A153">
        <v>48433.335740000002</v>
      </c>
      <c r="B153">
        <v>9.0703999999999994</v>
      </c>
      <c r="C153">
        <v>0.02</v>
      </c>
      <c r="D153">
        <v>0</v>
      </c>
      <c r="E153">
        <f t="shared" si="4"/>
        <v>0.44987886370790875</v>
      </c>
      <c r="F153">
        <f t="shared" si="5"/>
        <v>-9.0703999999999994</v>
      </c>
    </row>
    <row r="154" spans="1:6" x14ac:dyDescent="0.2">
      <c r="A154">
        <v>48769.394840000001</v>
      </c>
      <c r="B154">
        <v>9.0716000000000001</v>
      </c>
      <c r="C154">
        <v>1.7999999999999999E-2</v>
      </c>
      <c r="D154">
        <v>0</v>
      </c>
      <c r="E154">
        <f t="shared" si="4"/>
        <v>0.50433002659042359</v>
      </c>
      <c r="F154">
        <f t="shared" si="5"/>
        <v>-9.0716000000000001</v>
      </c>
    </row>
    <row r="155" spans="1:6" x14ac:dyDescent="0.2">
      <c r="A155">
        <v>48177.291709999998</v>
      </c>
      <c r="B155">
        <v>9.0729000000000006</v>
      </c>
      <c r="C155">
        <v>2.8000000000000001E-2</v>
      </c>
      <c r="D155">
        <v>0</v>
      </c>
      <c r="E155">
        <f t="shared" si="4"/>
        <v>7.7326282370449917E-2</v>
      </c>
      <c r="F155">
        <f t="shared" si="5"/>
        <v>-9.0729000000000006</v>
      </c>
    </row>
    <row r="156" spans="1:6" x14ac:dyDescent="0.2">
      <c r="A156">
        <v>48753.129370000002</v>
      </c>
      <c r="B156">
        <v>9.0733999999999995</v>
      </c>
      <c r="C156">
        <v>2.5000000000000001E-2</v>
      </c>
      <c r="D156">
        <v>0</v>
      </c>
      <c r="E156">
        <f t="shared" si="4"/>
        <v>0.57201876421072484</v>
      </c>
      <c r="F156">
        <f t="shared" si="5"/>
        <v>-9.0733999999999995</v>
      </c>
    </row>
    <row r="157" spans="1:6" x14ac:dyDescent="0.2">
      <c r="A157">
        <v>48217.352010000002</v>
      </c>
      <c r="B157">
        <v>9.0737000000000005</v>
      </c>
      <c r="C157">
        <v>1.9E-2</v>
      </c>
      <c r="D157">
        <v>0</v>
      </c>
      <c r="E157">
        <f t="shared" si="4"/>
        <v>3.8083571561855933E-2</v>
      </c>
      <c r="F157">
        <f t="shared" si="5"/>
        <v>-9.0737000000000005</v>
      </c>
    </row>
    <row r="158" spans="1:6" x14ac:dyDescent="0.2">
      <c r="A158">
        <v>48025.526429999998</v>
      </c>
      <c r="B158">
        <v>9.0744000000000007</v>
      </c>
      <c r="C158">
        <v>1.2999999999999999E-2</v>
      </c>
      <c r="D158">
        <v>0</v>
      </c>
      <c r="E158">
        <f t="shared" si="4"/>
        <v>0.47968724810118601</v>
      </c>
      <c r="F158">
        <f t="shared" si="5"/>
        <v>-9.0744000000000007</v>
      </c>
    </row>
    <row r="159" spans="1:6" x14ac:dyDescent="0.2">
      <c r="A159">
        <v>48958.323449999996</v>
      </c>
      <c r="B159">
        <v>9.0745000000000005</v>
      </c>
      <c r="C159">
        <v>1.4999999999999999E-2</v>
      </c>
      <c r="D159">
        <v>0</v>
      </c>
      <c r="E159">
        <f t="shared" si="4"/>
        <v>0.48487783057316847</v>
      </c>
      <c r="F159">
        <f t="shared" si="5"/>
        <v>-9.0745000000000005</v>
      </c>
    </row>
    <row r="160" spans="1:6" x14ac:dyDescent="0.2">
      <c r="A160">
        <v>48072.421679999999</v>
      </c>
      <c r="B160">
        <v>9.0776000000000003</v>
      </c>
      <c r="C160">
        <v>1.7999999999999999E-2</v>
      </c>
      <c r="D160">
        <v>2</v>
      </c>
      <c r="E160">
        <f t="shared" si="4"/>
        <v>0.95985472726596299</v>
      </c>
      <c r="F160">
        <f t="shared" si="5"/>
        <v>-9.0776000000000003</v>
      </c>
    </row>
    <row r="161" spans="1:6" x14ac:dyDescent="0.2">
      <c r="A161">
        <v>48501.400569999998</v>
      </c>
      <c r="B161">
        <v>9.0776000000000003</v>
      </c>
      <c r="C161">
        <v>1.4999999999999999E-2</v>
      </c>
      <c r="D161">
        <v>2</v>
      </c>
      <c r="E161">
        <f t="shared" si="4"/>
        <v>0.99761019769607628</v>
      </c>
      <c r="F161">
        <f t="shared" si="5"/>
        <v>-9.0776000000000003</v>
      </c>
    </row>
    <row r="162" spans="1:6" x14ac:dyDescent="0.2">
      <c r="A162">
        <v>48313.564890000001</v>
      </c>
      <c r="B162">
        <v>9.0780999999999992</v>
      </c>
      <c r="C162">
        <v>1.7999999999999999E-2</v>
      </c>
      <c r="D162">
        <v>0</v>
      </c>
      <c r="E162">
        <f t="shared" si="4"/>
        <v>0.49866488955001387</v>
      </c>
      <c r="F162">
        <f t="shared" si="5"/>
        <v>-9.0780999999999992</v>
      </c>
    </row>
    <row r="163" spans="1:6" x14ac:dyDescent="0.2">
      <c r="A163">
        <v>48177.27736</v>
      </c>
      <c r="B163">
        <v>9.0800999999999998</v>
      </c>
      <c r="C163">
        <v>2.4E-2</v>
      </c>
      <c r="D163">
        <v>0</v>
      </c>
      <c r="E163">
        <f t="shared" si="4"/>
        <v>4.474322965029387E-2</v>
      </c>
      <c r="F163">
        <f t="shared" si="5"/>
        <v>-9.0800999999999998</v>
      </c>
    </row>
    <row r="164" spans="1:6" x14ac:dyDescent="0.2">
      <c r="A164">
        <v>48710.138220000001</v>
      </c>
      <c r="B164">
        <v>9.0836000000000006</v>
      </c>
      <c r="C164">
        <v>1.7000000000000001E-2</v>
      </c>
      <c r="D164">
        <v>0</v>
      </c>
      <c r="E164">
        <f t="shared" si="4"/>
        <v>0.95648516279175055</v>
      </c>
      <c r="F164">
        <f t="shared" si="5"/>
        <v>-9.0836000000000006</v>
      </c>
    </row>
    <row r="165" spans="1:6" x14ac:dyDescent="0.2">
      <c r="A165">
        <v>48624.301959999997</v>
      </c>
      <c r="B165">
        <v>9.0838999999999999</v>
      </c>
      <c r="C165">
        <v>0.02</v>
      </c>
      <c r="D165">
        <v>0</v>
      </c>
      <c r="E165">
        <f t="shared" si="4"/>
        <v>5.701580107074733E-2</v>
      </c>
      <c r="F165">
        <f t="shared" si="5"/>
        <v>-9.0838999999999999</v>
      </c>
    </row>
    <row r="166" spans="1:6" x14ac:dyDescent="0.2">
      <c r="A166">
        <v>48753.321490000002</v>
      </c>
      <c r="B166">
        <v>9.0839999999999996</v>
      </c>
      <c r="C166">
        <v>1.4999999999999999E-2</v>
      </c>
      <c r="D166">
        <v>0</v>
      </c>
      <c r="E166">
        <f t="shared" si="4"/>
        <v>8.2456694103711925E-3</v>
      </c>
      <c r="F166">
        <f t="shared" si="5"/>
        <v>-9.0839999999999996</v>
      </c>
    </row>
    <row r="167" spans="1:6" x14ac:dyDescent="0.2">
      <c r="A167">
        <v>48264.877549999997</v>
      </c>
      <c r="B167">
        <v>9.0861000000000001</v>
      </c>
      <c r="C167">
        <v>1.4E-2</v>
      </c>
      <c r="D167">
        <v>0</v>
      </c>
      <c r="E167">
        <f t="shared" si="4"/>
        <v>0.94938500906494028</v>
      </c>
      <c r="F167">
        <f t="shared" si="5"/>
        <v>-9.0861000000000001</v>
      </c>
    </row>
    <row r="168" spans="1:6" x14ac:dyDescent="0.2">
      <c r="A168">
        <v>48501.22277</v>
      </c>
      <c r="B168">
        <v>9.0876999999999999</v>
      </c>
      <c r="C168">
        <v>1.9E-2</v>
      </c>
      <c r="D168">
        <v>0</v>
      </c>
      <c r="E168">
        <f t="shared" si="4"/>
        <v>0.59389822734624431</v>
      </c>
      <c r="F168">
        <f t="shared" si="5"/>
        <v>-9.0876999999999999</v>
      </c>
    </row>
    <row r="169" spans="1:6" x14ac:dyDescent="0.2">
      <c r="A169">
        <v>48522.995179999998</v>
      </c>
      <c r="B169">
        <v>9.0892999999999997</v>
      </c>
      <c r="C169">
        <v>2.9000000000000001E-2</v>
      </c>
      <c r="D169">
        <v>0</v>
      </c>
      <c r="E169">
        <f t="shared" si="4"/>
        <v>3.0245474129969807E-2</v>
      </c>
      <c r="F169">
        <f t="shared" si="5"/>
        <v>-9.0892999999999997</v>
      </c>
    </row>
    <row r="170" spans="1:6" x14ac:dyDescent="0.2">
      <c r="A170">
        <v>48007.9283</v>
      </c>
      <c r="B170">
        <v>9.0907</v>
      </c>
      <c r="C170">
        <v>1.7000000000000001E-2</v>
      </c>
      <c r="D170">
        <v>8</v>
      </c>
      <c r="E170">
        <f t="shared" si="4"/>
        <v>0.52144350870543121</v>
      </c>
      <c r="F170">
        <f t="shared" si="5"/>
        <v>-9.0907</v>
      </c>
    </row>
    <row r="171" spans="1:6" x14ac:dyDescent="0.2">
      <c r="A171">
        <v>48096.683830000002</v>
      </c>
      <c r="B171">
        <v>9.0935000000000006</v>
      </c>
      <c r="C171">
        <v>1.4E-2</v>
      </c>
      <c r="D171">
        <v>0</v>
      </c>
      <c r="E171">
        <f t="shared" si="4"/>
        <v>4.9395680876045844E-2</v>
      </c>
      <c r="F171">
        <f t="shared" si="5"/>
        <v>-9.0935000000000006</v>
      </c>
    </row>
    <row r="172" spans="1:6" x14ac:dyDescent="0.2">
      <c r="A172">
        <v>48160.746809999997</v>
      </c>
      <c r="B172">
        <v>9.0975000000000001</v>
      </c>
      <c r="C172">
        <v>2.5999999999999999E-2</v>
      </c>
      <c r="D172">
        <v>1</v>
      </c>
      <c r="E172">
        <f t="shared" si="4"/>
        <v>0.51054237726145857</v>
      </c>
      <c r="F172">
        <f t="shared" si="5"/>
        <v>-9.0975000000000001</v>
      </c>
    </row>
    <row r="173" spans="1:6" x14ac:dyDescent="0.2">
      <c r="A173">
        <v>48025.082000000002</v>
      </c>
      <c r="B173">
        <v>9.1028000000000002</v>
      </c>
      <c r="C173">
        <v>2.1999999999999999E-2</v>
      </c>
      <c r="D173">
        <v>0</v>
      </c>
      <c r="E173">
        <f t="shared" si="4"/>
        <v>0.47056626394333989</v>
      </c>
      <c r="F173">
        <f t="shared" si="5"/>
        <v>-9.1028000000000002</v>
      </c>
    </row>
    <row r="174" spans="1:6" x14ac:dyDescent="0.2">
      <c r="A174">
        <v>47941.202129999998</v>
      </c>
      <c r="B174">
        <v>9.1043000000000003</v>
      </c>
      <c r="C174">
        <v>1.7000000000000001E-2</v>
      </c>
      <c r="D174">
        <v>0</v>
      </c>
      <c r="E174">
        <f t="shared" si="4"/>
        <v>1.3268227772044838E-2</v>
      </c>
      <c r="F174">
        <f t="shared" si="5"/>
        <v>-9.1043000000000003</v>
      </c>
    </row>
    <row r="175" spans="1:6" x14ac:dyDescent="0.2">
      <c r="A175">
        <v>48433.350030000001</v>
      </c>
      <c r="B175">
        <v>9.1184999999999992</v>
      </c>
      <c r="C175">
        <v>3.1E-2</v>
      </c>
      <c r="D175">
        <v>0</v>
      </c>
      <c r="E175">
        <f t="shared" si="4"/>
        <v>0.48232568067101056</v>
      </c>
      <c r="F175">
        <f t="shared" si="5"/>
        <v>-9.1184999999999992</v>
      </c>
    </row>
    <row r="176" spans="1:6" x14ac:dyDescent="0.2">
      <c r="A176">
        <v>48226.137009999999</v>
      </c>
      <c r="B176">
        <v>9.1195000000000004</v>
      </c>
      <c r="C176">
        <v>2.5000000000000001E-2</v>
      </c>
      <c r="D176">
        <v>0</v>
      </c>
      <c r="E176">
        <f t="shared" si="4"/>
        <v>0.98526950838981975</v>
      </c>
      <c r="F176">
        <f t="shared" si="5"/>
        <v>-9.1195000000000004</v>
      </c>
    </row>
    <row r="177" spans="1:6" x14ac:dyDescent="0.2">
      <c r="A177">
        <v>48414.225989999999</v>
      </c>
      <c r="B177">
        <v>9.1534999999999993</v>
      </c>
      <c r="C177">
        <v>3.3000000000000002E-2</v>
      </c>
      <c r="D177">
        <v>1</v>
      </c>
      <c r="E177">
        <f t="shared" si="4"/>
        <v>5.9356785560112257E-2</v>
      </c>
      <c r="F177">
        <f t="shared" si="5"/>
        <v>-9.1534999999999993</v>
      </c>
    </row>
    <row r="178" spans="1:6" x14ac:dyDescent="0.2">
      <c r="A178">
        <v>48072.436000000002</v>
      </c>
      <c r="B178">
        <v>9.1562999999999999</v>
      </c>
      <c r="C178">
        <v>0.02</v>
      </c>
      <c r="D178">
        <v>2</v>
      </c>
      <c r="E178">
        <f t="shared" si="4"/>
        <v>0.99236966211583422</v>
      </c>
      <c r="F178">
        <f t="shared" si="5"/>
        <v>-9.1562999999999999</v>
      </c>
    </row>
    <row r="179" spans="1:6" x14ac:dyDescent="0.2">
      <c r="A179">
        <v>48611.504459999996</v>
      </c>
      <c r="B179">
        <v>9.1569000000000003</v>
      </c>
      <c r="C179">
        <v>0.03</v>
      </c>
      <c r="D179">
        <v>0</v>
      </c>
      <c r="E179">
        <f t="shared" si="4"/>
        <v>0.99906337913807874</v>
      </c>
      <c r="F179">
        <f t="shared" si="5"/>
        <v>-9.1569000000000003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2024-01-20T04:00:43Z</dcterms:modified>
</cp:coreProperties>
</file>