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16986F7-B8A5-45B9-8945-EBFF3A0DB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<sst xmlns="http://schemas.openxmlformats.org/spreadsheetml/2006/main" count="56" uniqueCount="52">
  <si>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</si>
  <si>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</si>
  <si>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</si>
  <si>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</si>
  <si>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</si>
  <si>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</si>
  <si>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</si>
  <si>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</si>
  <si>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</si>
  <si>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</si>
  <si>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</si>
  <si>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</si>
  <si>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</si>
  <si>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</si>
  <si>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</si>
  <si>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</si>
  <si>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</si>
  <si>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</si>
  <si>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</si>
  <si>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</si>
  <si>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</si>
  <si>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</si>
  <si>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</si>
  <si>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</si>
  <si>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</si>
  <si>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</si>
  <si>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</si>
  <si>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</si>
  <si>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</si>
  <si>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</si>
  <si>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</si>
  <si>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</si>
  <si>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</si>
  <si>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</si>
  <si>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</si>
  <si>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</si>
  <si>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</si>
  <si>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</si>
  <si>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</si>
  <si>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</si>
  <si>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</si>
  <si>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</si>
  <si>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</si>
  <si>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</si>
  <si>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</si>
  <si>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 96</t>
  </si>
  <si>
    <t>I</t>
  </si>
  <si>
    <t>V1305 Cas</t>
  </si>
  <si>
    <t>EB</t>
  </si>
  <si>
    <t>VSX</t>
  </si>
  <si>
    <t>11.075 (0.193)</t>
  </si>
  <si>
    <t>Mag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</si>
</sst>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V1305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-7.5178400009463076E-2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-7.5178400009463076E-2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11152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-7.5178400009463076E-2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-7.5178400009463076E-2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53277.803999999996</v>
      </c>
      <c r="D7" s="13" t="s">
        <v>49</v>
      </c>
    </row>
    <row r="8" spans="1:15" ht="12.95" customHeight="1" x14ac:dyDescent="0.2">
      <c r="A8" s="20" t="s">
        <v>3</v>
      </c>
      <c r="C8" s="28">
        <v>0.62012420000000001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-6.7412482074482668E-6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60678.839740393516</v>
      </c>
    </row>
    <row r="15" spans="1:15" ht="12.95" customHeight="1" x14ac:dyDescent="0.2">
      <c r="A15" s="17" t="s">
        <v>17</v>
      </c>
      <c r="C15" s="18">
        <f ca="1">(C7+C11)+(C8+C12)*INT(MAX(F21:F3533))</f>
        <v>60193.353899999987</v>
      </c>
      <c r="E15" s="37" t="s">
        <v>33</v>
      </c>
      <c r="F15" s="39">
        <f ca="1">ROUND(2*(F14-$C$7)/$C$8,0)/2+F13</f>
        <v>11936</v>
      </c>
    </row>
    <row r="16" spans="1:15" ht="12.95" customHeight="1" x14ac:dyDescent="0.2">
      <c r="A16" s="17" t="s">
        <v>4</v>
      </c>
      <c r="C16" s="18">
        <f ca="1">+C8+C12</f>
        <v>0.62011745875179258</v>
      </c>
      <c r="E16" s="37" t="s">
        <v>34</v>
      </c>
      <c r="F16" s="39">
        <f ca="1">ROUND(2*(F14-$C$15)/$C$16,0)/2+F13</f>
        <v>784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45661.421820994728</v>
      </c>
    </row>
    <row r="18" spans="1:21" ht="12.95" customHeight="1" thickTop="1" thickBot="1" x14ac:dyDescent="0.25">
      <c r="A18" s="17" t="s">
        <v>5</v>
      </c>
      <c r="C18" s="24">
        <f ca="1">+C15</f>
        <v>60193.353899999987</v>
      </c>
      <c r="D18" s="25">
        <f ca="1">+C16</f>
        <v>0.62011745875179258</v>
      </c>
      <c r="E18" s="42" t="s">
        <v>44</v>
      </c>
      <c r="F18" s="41">
        <f ca="1">+($C$15+$C$16*$F$16)-($C$16/2)-15018.5-$C$5/24</f>
        <v>45661.111762265355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49</v>
      </c>
      <c r="B21" s="21"/>
      <c r="C21" s="22">
        <v>53277.803999999996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38259.303999999996</v>
      </c>
    </row>
    <row r="22" spans="1:21" ht="12.95" customHeight="1" x14ac:dyDescent="0.2">
      <c r="A22" s="45" t="s">
        <v>45</v>
      </c>
      <c r="B22" s="46" t="s">
        <v>46</v>
      </c>
      <c r="C22" s="47">
        <v>60193.353899999987</v>
      </c>
      <c r="D22" s="45">
        <v>1.1000000000000001E-3</v>
      </c>
      <c r="E22" s="20">
        <f>+(C22-C$7)/C$8</f>
        <v>11151.87876880146</v>
      </c>
      <c r="F22" s="20">
        <f>ROUND(2*E22,0)/2</f>
        <v>11152</v>
      </c>
      <c r="G22" s="20">
        <f>+C22-(C$7+F22*C$8)</f>
        <v>-7.5178400009463076E-2</v>
      </c>
      <c r="K22" s="20">
        <f>+G22</f>
        <v>-7.5178400009463076E-2</v>
      </c>
      <c r="O22" s="20">
        <f ca="1">+C$11+C$12*$F22</f>
        <v>-7.5178400009463076E-2</v>
      </c>
      <c r="Q22" s="26">
        <f>+C22-15018.5</f>
        <v>45174.853899999987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2025-01-03T07:09:13Z</dcterms:modified>
</cp:coreProperties>
</file>