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F2F744D-D92A-4515-A2EA-08A53A3EF8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H21" i="1" s="1"/>
  <c r="Q21" i="1"/>
  <c r="E61" i="1"/>
  <c r="F61" i="1" s="1"/>
  <c r="G61" i="1" s="1"/>
  <c r="K61" i="1" s="1"/>
  <c r="Q61" i="1"/>
  <c r="E65" i="1"/>
  <c r="F65" i="1" s="1"/>
  <c r="G65" i="1" s="1"/>
  <c r="K65" i="1" s="1"/>
  <c r="Q65" i="1"/>
  <c r="E62" i="1"/>
  <c r="F62" i="1" s="1"/>
  <c r="G62" i="1" s="1"/>
  <c r="K62" i="1" s="1"/>
  <c r="Q62" i="1"/>
  <c r="E63" i="1"/>
  <c r="F63" i="1" s="1"/>
  <c r="G63" i="1" s="1"/>
  <c r="K63" i="1" s="1"/>
  <c r="Q63" i="1"/>
  <c r="E64" i="1"/>
  <c r="F64" i="1" s="1"/>
  <c r="G64" i="1" s="1"/>
  <c r="K64" i="1" s="1"/>
  <c r="Q64" i="1"/>
  <c r="E66" i="1"/>
  <c r="F66" i="1" s="1"/>
  <c r="G66" i="1" s="1"/>
  <c r="K66" i="1" s="1"/>
  <c r="Q66" i="1"/>
  <c r="Q41" i="1"/>
  <c r="Q42" i="1"/>
  <c r="Q45" i="1"/>
  <c r="Q46" i="1"/>
  <c r="Q48" i="1"/>
  <c r="Q49" i="1"/>
  <c r="Q50" i="1"/>
  <c r="Q51" i="1"/>
  <c r="Q52" i="1"/>
  <c r="Q53" i="1"/>
  <c r="Q57" i="1"/>
  <c r="Q58" i="1"/>
  <c r="Q59" i="1"/>
  <c r="Q60" i="1"/>
  <c r="E39" i="1"/>
  <c r="F39" i="1" s="1"/>
  <c r="G39" i="1" s="1"/>
  <c r="K39" i="1" s="1"/>
  <c r="Q39" i="1"/>
  <c r="Q40" i="1"/>
  <c r="Q43" i="1"/>
  <c r="Q44" i="1"/>
  <c r="Q47" i="1"/>
  <c r="Q54" i="1"/>
  <c r="Q55" i="1"/>
  <c r="E56" i="1"/>
  <c r="F56" i="1" s="1"/>
  <c r="G56" i="1" s="1"/>
  <c r="K56" i="1" s="1"/>
  <c r="Q56" i="1"/>
  <c r="D9" i="1"/>
  <c r="C9" i="1"/>
  <c r="Q33" i="1"/>
  <c r="Q34" i="1"/>
  <c r="Q35" i="1"/>
  <c r="Q36" i="1"/>
  <c r="Q37" i="1"/>
  <c r="Q38" i="1"/>
  <c r="E22" i="1"/>
  <c r="F22" i="1" s="1"/>
  <c r="G22" i="1" s="1"/>
  <c r="I22" i="1" s="1"/>
  <c r="E23" i="1"/>
  <c r="F23" i="1" s="1"/>
  <c r="G23" i="1" s="1"/>
  <c r="K23" i="1" s="1"/>
  <c r="Q32" i="1"/>
  <c r="Q31" i="1"/>
  <c r="Q29" i="1"/>
  <c r="Q30" i="1"/>
  <c r="F15" i="1"/>
  <c r="Q27" i="1"/>
  <c r="Q28" i="1"/>
  <c r="Q23" i="1"/>
  <c r="Q24" i="1"/>
  <c r="Q25" i="1"/>
  <c r="Q26" i="1"/>
  <c r="E41" i="1"/>
  <c r="F41" i="1" s="1"/>
  <c r="G41" i="1" s="1"/>
  <c r="L41" i="1" s="1"/>
  <c r="E33" i="1"/>
  <c r="F33" i="1" s="1"/>
  <c r="G33" i="1" s="1"/>
  <c r="K33" i="1" s="1"/>
  <c r="E47" i="1"/>
  <c r="F47" i="1" s="1"/>
  <c r="G47" i="1" s="1"/>
  <c r="K47" i="1" s="1"/>
  <c r="E31" i="1"/>
  <c r="F31" i="1" s="1"/>
  <c r="G31" i="1" s="1"/>
  <c r="K31" i="1" s="1"/>
  <c r="Q22" i="1"/>
  <c r="C17" i="1"/>
  <c r="E30" i="1"/>
  <c r="F30" i="1" s="1"/>
  <c r="G30" i="1" s="1"/>
  <c r="K30" i="1" s="1"/>
  <c r="E25" i="1"/>
  <c r="F25" i="1" s="1"/>
  <c r="G25" i="1" s="1"/>
  <c r="K25" i="1" s="1"/>
  <c r="E37" i="1"/>
  <c r="F37" i="1" s="1"/>
  <c r="G37" i="1" s="1"/>
  <c r="K37" i="1" s="1"/>
  <c r="E24" i="1"/>
  <c r="F24" i="1" s="1"/>
  <c r="G24" i="1" s="1"/>
  <c r="K24" i="1" s="1"/>
  <c r="E36" i="1"/>
  <c r="F36" i="1" s="1"/>
  <c r="G36" i="1" s="1"/>
  <c r="K36" i="1" s="1"/>
  <c r="E34" i="1"/>
  <c r="F34" i="1" s="1"/>
  <c r="G34" i="1" s="1"/>
  <c r="K34" i="1" s="1"/>
  <c r="E26" i="1"/>
  <c r="F26" i="1" s="1"/>
  <c r="G26" i="1" s="1"/>
  <c r="K26" i="1" s="1"/>
  <c r="E32" i="1"/>
  <c r="F32" i="1" s="1"/>
  <c r="G32" i="1" s="1"/>
  <c r="K32" i="1" s="1"/>
  <c r="E38" i="1"/>
  <c r="F38" i="1" s="1"/>
  <c r="G38" i="1" s="1"/>
  <c r="K38" i="1" s="1"/>
  <c r="E35" i="1" l="1"/>
  <c r="F35" i="1" s="1"/>
  <c r="G35" i="1" s="1"/>
  <c r="K35" i="1" s="1"/>
  <c r="E44" i="1"/>
  <c r="F44" i="1" s="1"/>
  <c r="G44" i="1" s="1"/>
  <c r="K44" i="1" s="1"/>
  <c r="E58" i="1"/>
  <c r="F58" i="1" s="1"/>
  <c r="G58" i="1" s="1"/>
  <c r="L58" i="1" s="1"/>
  <c r="E51" i="1"/>
  <c r="F51" i="1" s="1"/>
  <c r="G51" i="1" s="1"/>
  <c r="L51" i="1" s="1"/>
  <c r="E46" i="1"/>
  <c r="F46" i="1" s="1"/>
  <c r="G46" i="1" s="1"/>
  <c r="L46" i="1" s="1"/>
  <c r="E29" i="1"/>
  <c r="F29" i="1" s="1"/>
  <c r="G29" i="1" s="1"/>
  <c r="K29" i="1" s="1"/>
  <c r="E27" i="1"/>
  <c r="F27" i="1" s="1"/>
  <c r="G27" i="1" s="1"/>
  <c r="E55" i="1"/>
  <c r="F55" i="1" s="1"/>
  <c r="G55" i="1" s="1"/>
  <c r="K55" i="1" s="1"/>
  <c r="E28" i="1"/>
  <c r="F28" i="1" s="1"/>
  <c r="G28" i="1" s="1"/>
  <c r="K28" i="1" s="1"/>
  <c r="E43" i="1"/>
  <c r="F43" i="1" s="1"/>
  <c r="G43" i="1" s="1"/>
  <c r="K43" i="1" s="1"/>
  <c r="E57" i="1"/>
  <c r="F57" i="1" s="1"/>
  <c r="G57" i="1" s="1"/>
  <c r="L57" i="1" s="1"/>
  <c r="E50" i="1"/>
  <c r="F50" i="1" s="1"/>
  <c r="G50" i="1" s="1"/>
  <c r="L50" i="1" s="1"/>
  <c r="E45" i="1"/>
  <c r="F45" i="1" s="1"/>
  <c r="G45" i="1" s="1"/>
  <c r="L45" i="1" s="1"/>
  <c r="E60" i="1"/>
  <c r="F60" i="1" s="1"/>
  <c r="G60" i="1" s="1"/>
  <c r="K60" i="1" s="1"/>
  <c r="E54" i="1"/>
  <c r="F54" i="1" s="1"/>
  <c r="G54" i="1" s="1"/>
  <c r="K54" i="1" s="1"/>
  <c r="E53" i="1"/>
  <c r="F53" i="1" s="1"/>
  <c r="G53" i="1" s="1"/>
  <c r="L53" i="1" s="1"/>
  <c r="E49" i="1"/>
  <c r="F49" i="1" s="1"/>
  <c r="G49" i="1" s="1"/>
  <c r="L49" i="1" s="1"/>
  <c r="E42" i="1"/>
  <c r="F42" i="1" s="1"/>
  <c r="G42" i="1" s="1"/>
  <c r="L42" i="1" s="1"/>
  <c r="E40" i="1"/>
  <c r="F40" i="1" s="1"/>
  <c r="G40" i="1" s="1"/>
  <c r="K40" i="1" s="1"/>
  <c r="E59" i="1"/>
  <c r="F59" i="1" s="1"/>
  <c r="G59" i="1" s="1"/>
  <c r="K59" i="1" s="1"/>
  <c r="E52" i="1"/>
  <c r="F52" i="1" s="1"/>
  <c r="G52" i="1" s="1"/>
  <c r="L52" i="1" s="1"/>
  <c r="E48" i="1"/>
  <c r="F48" i="1" s="1"/>
  <c r="G48" i="1" s="1"/>
  <c r="L48" i="1" s="1"/>
  <c r="F16" i="1"/>
  <c r="C11" i="1"/>
  <c r="C12" i="1"/>
  <c r="O21" i="1" l="1"/>
  <c r="O62" i="1"/>
  <c r="O65" i="1"/>
  <c r="O66" i="1"/>
  <c r="O61" i="1"/>
  <c r="O64" i="1"/>
  <c r="O63" i="1"/>
  <c r="C16" i="1"/>
  <c r="D18" i="1" s="1"/>
  <c r="O50" i="1"/>
  <c r="O46" i="1"/>
  <c r="O43" i="1"/>
  <c r="O27" i="1"/>
  <c r="O34" i="1"/>
  <c r="O36" i="1"/>
  <c r="O28" i="1"/>
  <c r="O33" i="1"/>
  <c r="O60" i="1"/>
  <c r="O39" i="1"/>
  <c r="O57" i="1"/>
  <c r="O51" i="1"/>
  <c r="O40" i="1"/>
  <c r="O31" i="1"/>
  <c r="O49" i="1"/>
  <c r="O44" i="1"/>
  <c r="O32" i="1"/>
  <c r="O56" i="1"/>
  <c r="O42" i="1"/>
  <c r="O58" i="1"/>
  <c r="O54" i="1"/>
  <c r="O35" i="1"/>
  <c r="O29" i="1"/>
  <c r="C15" i="1"/>
  <c r="O41" i="1"/>
  <c r="O55" i="1"/>
  <c r="O37" i="1"/>
  <c r="O23" i="1"/>
  <c r="O59" i="1"/>
  <c r="O26" i="1"/>
  <c r="O45" i="1"/>
  <c r="O52" i="1"/>
  <c r="O47" i="1"/>
  <c r="O25" i="1"/>
  <c r="O38" i="1"/>
  <c r="O30" i="1"/>
  <c r="O53" i="1"/>
  <c r="O22" i="1"/>
  <c r="O48" i="1"/>
  <c r="O24" i="1"/>
  <c r="K27" i="1"/>
  <c r="C18" i="1" l="1"/>
  <c r="F17" i="1"/>
  <c r="F18" i="1" s="1"/>
  <c r="F19" i="1" l="1"/>
</calcChain>
</file>

<file path=xl/sharedStrings.xml><?xml version="1.0" encoding="utf-8"?>
<sst xmlns="http://schemas.openxmlformats.org/spreadsheetml/2006/main" count="160" uniqueCount="65">
  <si>
    <t>OEJV 0191</t>
  </si>
  <si>
    <t>OEJV 0198</t>
  </si>
  <si>
    <t>PE</t>
  </si>
  <si>
    <t>CCD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</si>
  <si>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</si>
  <si>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</si>
  <si>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</si>
  <si>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</si>
  <si>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</si>
  <si>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</si>
  <si>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</si>
  <si>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</si>
  <si>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</si>
  <si>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</si>
  <si>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</si>
  <si>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</si>
  <si>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</si>
  <si>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</si>
  <si>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</si>
  <si>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</si>
  <si>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</si>
  <si>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</si>
  <si>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</si>
  <si>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</si>
  <si>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</si>
  <si>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</si>
  <si>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</si>
  <si>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</si>
  <si>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</si>
  <si>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</si>
  <si>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</si>
  <si>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</si>
  <si>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</si>
  <si>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</si>
  <si>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</si>
  <si>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</si>
  <si>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</si>
  <si>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</si>
  <si>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</si>
  <si>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V0757 Cen / GSC 7291-0411               </t>
  </si>
  <si>
    <t xml:space="preserve">EW/KW     </t>
  </si>
  <si>
    <t>IBVS 5843</t>
  </si>
  <si>
    <t>II</t>
  </si>
  <si>
    <t>OEJV 116</t>
  </si>
  <si>
    <t>Add cycle</t>
  </si>
  <si>
    <t>Old Cycle</t>
  </si>
  <si>
    <t>OEJV 0130</t>
  </si>
  <si>
    <t>OEJV 0155</t>
  </si>
  <si>
    <t>0,0050</t>
  </si>
  <si>
    <t>OEJV 0172</t>
  </si>
  <si>
    <t>vis</t>
  </si>
  <si>
    <t>JAVSO, 48, 250</t>
  </si>
  <si>
    <t>JBAV, 55</t>
  </si>
  <si>
    <t>ARX</t>
  </si>
  <si>
    <t>BMGA</t>
  </si>
  <si>
    <t>TESS/RAA/PNC</t>
  </si>
  <si>
    <t>TESS</t>
  </si>
  <si>
    <t>JBAV, 79</t>
  </si>
  <si>
    <t>VSS SEB Gp</t>
  </si>
  <si>
    <t>RAA</t>
  </si>
  <si>
    <t>Next ToM P</t>
  </si>
  <si>
    <t>Next ToM S</t>
  </si>
  <si>
    <t xml:space="preserve">Mag </t>
  </si>
  <si>
    <t>8.3 - 8.7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</si>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</sst>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0"/>
    <numFmt numFmtId="167" formatCode="0.0000000"/>
    <numFmt numFmtId="168" formatCode="0.0000000000"/>
    <numFmt numFmtId="169" formatCode="0.000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i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  <xf numFmtId="43" fontId="37" fillId="0" borderId="0" applyFon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4" fillId="0" borderId="5" xfId="0" applyFont="1" applyBorder="1">
      <alignment vertical="top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/>
    </xf>
    <xf numFmtId="0" fontId="17" fillId="0" borderId="0" xfId="0" applyFont="1">
      <alignment vertical="top"/>
    </xf>
    <xf numFmtId="0" fontId="18" fillId="0" borderId="0" xfId="0" applyFont="1" applyAlignment="1">
      <alignment horizontal="left" vertical="top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/>
    <xf numFmtId="0" fontId="6" fillId="0" borderId="0" xfId="0" applyFont="1" applyAlignment="1"/>
    <xf numFmtId="14" fontId="6" fillId="0" borderId="0" xfId="0" applyNumberFormat="1" applyFont="1" applyAlignment="1"/>
    <xf numFmtId="0" fontId="9" fillId="0" borderId="0" xfId="41" applyFont="1" applyAlignment="1">
      <alignment horizontal="left"/>
    </xf>
    <xf numFmtId="0" fontId="17" fillId="0" borderId="0" xfId="41" applyFont="1" applyAlignment="1">
      <alignment horizontal="left"/>
    </xf>
    <xf numFmtId="0" fontId="8" fillId="0" borderId="0" xfId="0" applyFont="1" applyAlignment="1"/>
    <xf numFmtId="166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9" fontId="35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65" fontId="16" fillId="0" borderId="0" xfId="0" applyNumberFormat="1" applyFont="1" applyAlignment="1">
      <alignment horizontal="left" vertical="center"/>
    </xf>
    <xf numFmtId="0" fontId="17" fillId="0" borderId="0" xfId="41" applyFont="1" applyAlignment="1">
      <alignment horizontal="left" vertical="center"/>
    </xf>
    <xf numFmtId="168" fontId="36" fillId="0" borderId="0" xfId="0" applyNumberFormat="1" applyFont="1" applyAlignment="1">
      <alignment horizontal="left" vertical="center"/>
    </xf>
    <xf numFmtId="166" fontId="36" fillId="0" borderId="0" xfId="0" applyNumberFormat="1" applyFont="1" applyAlignment="1">
      <alignment horizontal="left" vertical="center"/>
    </xf>
    <xf numFmtId="167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41" applyFont="1" applyAlignment="1">
      <alignment horizontal="center" vertical="center"/>
    </xf>
    <xf numFmtId="0" fontId="17" fillId="0" borderId="0" xfId="4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3" fontId="35" fillId="0" borderId="0" xfId="47" applyFont="1" applyBorder="1" applyAlignment="1">
      <alignment horizontal="center" vertical="center"/>
    </xf>
    <xf numFmtId="0" fontId="35" fillId="0" borderId="0" xfId="47" applyNumberFormat="1" applyFont="1" applyBorder="1" applyAlignment="1">
      <alignment horizontal="left" vertical="center"/>
    </xf>
    <xf numFmtId="0" fontId="6" fillId="24" borderId="11" xfId="0" applyFont="1" applyFill="1" applyBorder="1" applyAlignment="1">
      <alignment horizontal="right"/>
    </xf>
    <xf numFmtId="0" fontId="6" fillId="24" borderId="12" xfId="0" applyFont="1" applyFill="1" applyBorder="1" applyAlignment="1">
      <alignment horizontal="center"/>
    </xf>
    <xf numFmtId="0" fontId="11" fillId="0" borderId="13" xfId="0" applyFont="1" applyBorder="1">
      <alignment vertical="top"/>
    </xf>
    <xf numFmtId="0" fontId="13" fillId="0" borderId="14" xfId="0" applyFont="1" applyBorder="1">
      <alignment vertical="top"/>
    </xf>
    <xf numFmtId="0" fontId="10" fillId="0" borderId="14" xfId="0" applyFont="1" applyBorder="1">
      <alignment vertical="top"/>
    </xf>
    <xf numFmtId="0" fontId="9" fillId="0" borderId="14" xfId="0" applyFont="1" applyBorder="1" applyAlignment="1"/>
    <xf numFmtId="22" fontId="9" fillId="0" borderId="14" xfId="0" applyNumberFormat="1" applyFont="1" applyBorder="1">
      <alignment vertical="top"/>
    </xf>
    <xf numFmtId="0" fontId="11" fillId="0" borderId="15" xfId="0" applyFont="1" applyBorder="1">
      <alignment vertical="top"/>
    </xf>
    <xf numFmtId="22" fontId="36" fillId="0" borderId="16" xfId="0" applyNumberFormat="1" applyFont="1" applyBorder="1" applyAlignment="1"/>
    <xf numFmtId="0" fontId="11" fillId="0" borderId="0" xfId="0" applyFont="1" applyBorder="1">
      <alignment vertical="top"/>
    </xf>
    <xf numFmtId="0" fontId="35" fillId="0" borderId="0" xfId="47" applyNumberFormat="1" applyFont="1" applyFill="1" applyBorder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V0757 Cen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6.0000000000000001E-3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1.0999999999999999E-2</c:v>
                  </c:pt>
                  <c:pt idx="12">
                    <c:v>4.0000000000000001E-3</c:v>
                  </c:pt>
                  <c:pt idx="13">
                    <c:v>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1.6000000000000001E-4</c:v>
                  </c:pt>
                  <c:pt idx="17">
                    <c:v>1.5E-3</c:v>
                  </c:pt>
                  <c:pt idx="18">
                    <c:v>1.25E-3</c:v>
                  </c:pt>
                  <c:pt idx="19">
                    <c:v>1.3500000000000001E-3</c:v>
                  </c:pt>
                  <c:pt idx="20">
                    <c:v>6.7000000000000002E-4</c:v>
                  </c:pt>
                  <c:pt idx="21">
                    <c:v>5.6099999999999998E-4</c:v>
                  </c:pt>
                  <c:pt idx="22">
                    <c:v>8.7000000000000001E-4</c:v>
                  </c:pt>
                  <c:pt idx="23">
                    <c:v>1.2600000000000001E-3</c:v>
                  </c:pt>
                  <c:pt idx="24">
                    <c:v>5.7399999999999997E-4</c:v>
                  </c:pt>
                  <c:pt idx="25">
                    <c:v>7.5600000000000005E-4</c:v>
                  </c:pt>
                  <c:pt idx="26">
                    <c:v>1.6999999999999999E-3</c:v>
                  </c:pt>
                  <c:pt idx="27">
                    <c:v>5.3600000000000002E-4</c:v>
                  </c:pt>
                  <c:pt idx="28">
                    <c:v>5.0500000000000002E-4</c:v>
                  </c:pt>
                  <c:pt idx="29">
                    <c:v>4.0200000000000001E-4</c:v>
                  </c:pt>
                  <c:pt idx="30">
                    <c:v>5.2499999999999997E-4</c:v>
                  </c:pt>
                  <c:pt idx="31">
                    <c:v>4.0200000000000001E-4</c:v>
                  </c:pt>
                  <c:pt idx="32">
                    <c:v>4.4099999999999999E-4</c:v>
                  </c:pt>
                  <c:pt idx="33">
                    <c:v>2E-3</c:v>
                  </c:pt>
                  <c:pt idx="34">
                    <c:v>6.0000000000000001E-3</c:v>
                  </c:pt>
                  <c:pt idx="35">
                    <c:v>4.0000000000000001E-3</c:v>
                  </c:pt>
                  <c:pt idx="36">
                    <c:v>4.5300000000000001E-4</c:v>
                  </c:pt>
                  <c:pt idx="37">
                    <c:v>5.3200000000000003E-4</c:v>
                  </c:pt>
                  <c:pt idx="38">
                    <c:v>1.15E-3</c:v>
                  </c:pt>
                  <c:pt idx="39">
                    <c:v>1.32E-3</c:v>
                  </c:pt>
                  <c:pt idx="40">
                    <c:v>9.2299999999999999E-4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  <c:pt idx="44">
                    <c:v>9.7900000000000005E-4</c:v>
                  </c:pt>
                  <c:pt idx="45">
                    <c:v>1.3999999999999999E-4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6.0000000000000001E-3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1.0999999999999999E-2</c:v>
                  </c:pt>
                  <c:pt idx="12">
                    <c:v>4.0000000000000001E-3</c:v>
                  </c:pt>
                  <c:pt idx="13">
                    <c:v>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1.6000000000000001E-4</c:v>
                  </c:pt>
                  <c:pt idx="17">
                    <c:v>1.5E-3</c:v>
                  </c:pt>
                  <c:pt idx="18">
                    <c:v>1.25E-3</c:v>
                  </c:pt>
                  <c:pt idx="19">
                    <c:v>1.3500000000000001E-3</c:v>
                  </c:pt>
                  <c:pt idx="20">
                    <c:v>6.7000000000000002E-4</c:v>
                  </c:pt>
                  <c:pt idx="21">
                    <c:v>5.6099999999999998E-4</c:v>
                  </c:pt>
                  <c:pt idx="22">
                    <c:v>8.7000000000000001E-4</c:v>
                  </c:pt>
                  <c:pt idx="23">
                    <c:v>1.2600000000000001E-3</c:v>
                  </c:pt>
                  <c:pt idx="24">
                    <c:v>5.7399999999999997E-4</c:v>
                  </c:pt>
                  <c:pt idx="25">
                    <c:v>7.5600000000000005E-4</c:v>
                  </c:pt>
                  <c:pt idx="26">
                    <c:v>1.6999999999999999E-3</c:v>
                  </c:pt>
                  <c:pt idx="27">
                    <c:v>5.3600000000000002E-4</c:v>
                  </c:pt>
                  <c:pt idx="28">
                    <c:v>5.0500000000000002E-4</c:v>
                  </c:pt>
                  <c:pt idx="29">
                    <c:v>4.0200000000000001E-4</c:v>
                  </c:pt>
                  <c:pt idx="30">
                    <c:v>5.2499999999999997E-4</c:v>
                  </c:pt>
                  <c:pt idx="31">
                    <c:v>4.0200000000000001E-4</c:v>
                  </c:pt>
                  <c:pt idx="32">
                    <c:v>4.4099999999999999E-4</c:v>
                  </c:pt>
                  <c:pt idx="33">
                    <c:v>2E-3</c:v>
                  </c:pt>
                  <c:pt idx="34">
                    <c:v>6.0000000000000001E-3</c:v>
                  </c:pt>
                  <c:pt idx="35">
                    <c:v>4.0000000000000001E-3</c:v>
                  </c:pt>
                  <c:pt idx="36">
                    <c:v>4.5300000000000001E-4</c:v>
                  </c:pt>
                  <c:pt idx="37">
                    <c:v>5.3200000000000003E-4</c:v>
                  </c:pt>
                  <c:pt idx="38">
                    <c:v>1.15E-3</c:v>
                  </c:pt>
                  <c:pt idx="39">
                    <c:v>1.32E-3</c:v>
                  </c:pt>
                  <c:pt idx="40">
                    <c:v>9.2299999999999999E-4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  <c:pt idx="44">
                    <c:v>9.7900000000000005E-4</c:v>
                  </c:pt>
                  <c:pt idx="45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29698</c:v>
                </c:pt>
                <c:pt idx="2">
                  <c:v>32625</c:v>
                </c:pt>
                <c:pt idx="3">
                  <c:v>32625.5</c:v>
                </c:pt>
                <c:pt idx="4">
                  <c:v>32639.5</c:v>
                </c:pt>
                <c:pt idx="5">
                  <c:v>32640</c:v>
                </c:pt>
                <c:pt idx="6">
                  <c:v>36943</c:v>
                </c:pt>
                <c:pt idx="7">
                  <c:v>36972</c:v>
                </c:pt>
                <c:pt idx="8">
                  <c:v>38085</c:v>
                </c:pt>
                <c:pt idx="9">
                  <c:v>38155</c:v>
                </c:pt>
                <c:pt idx="10">
                  <c:v>40154.5</c:v>
                </c:pt>
                <c:pt idx="11">
                  <c:v>43214.5</c:v>
                </c:pt>
                <c:pt idx="12">
                  <c:v>45359</c:v>
                </c:pt>
                <c:pt idx="13">
                  <c:v>46366</c:v>
                </c:pt>
                <c:pt idx="14">
                  <c:v>46366.5</c:v>
                </c:pt>
                <c:pt idx="15">
                  <c:v>46380.5</c:v>
                </c:pt>
                <c:pt idx="16">
                  <c:v>46381</c:v>
                </c:pt>
                <c:pt idx="17">
                  <c:v>46532</c:v>
                </c:pt>
                <c:pt idx="18">
                  <c:v>47470.5</c:v>
                </c:pt>
                <c:pt idx="19">
                  <c:v>47471</c:v>
                </c:pt>
                <c:pt idx="20">
                  <c:v>47474</c:v>
                </c:pt>
                <c:pt idx="21">
                  <c:v>47474.5</c:v>
                </c:pt>
                <c:pt idx="22">
                  <c:v>47502.5</c:v>
                </c:pt>
                <c:pt idx="23">
                  <c:v>47503</c:v>
                </c:pt>
                <c:pt idx="24">
                  <c:v>47506</c:v>
                </c:pt>
                <c:pt idx="25">
                  <c:v>47506.5</c:v>
                </c:pt>
                <c:pt idx="26">
                  <c:v>47517</c:v>
                </c:pt>
                <c:pt idx="27">
                  <c:v>47538</c:v>
                </c:pt>
                <c:pt idx="28">
                  <c:v>47538.5</c:v>
                </c:pt>
                <c:pt idx="29">
                  <c:v>49615</c:v>
                </c:pt>
                <c:pt idx="30">
                  <c:v>49615.5</c:v>
                </c:pt>
                <c:pt idx="31">
                  <c:v>49655</c:v>
                </c:pt>
                <c:pt idx="32">
                  <c:v>49655.5</c:v>
                </c:pt>
                <c:pt idx="33">
                  <c:v>49666</c:v>
                </c:pt>
                <c:pt idx="34">
                  <c:v>49677.5</c:v>
                </c:pt>
                <c:pt idx="35">
                  <c:v>49678</c:v>
                </c:pt>
                <c:pt idx="36">
                  <c:v>49684</c:v>
                </c:pt>
                <c:pt idx="37">
                  <c:v>49684.5</c:v>
                </c:pt>
                <c:pt idx="38">
                  <c:v>50649.5</c:v>
                </c:pt>
                <c:pt idx="39">
                  <c:v>50650</c:v>
                </c:pt>
                <c:pt idx="40">
                  <c:v>50807</c:v>
                </c:pt>
                <c:pt idx="41">
                  <c:v>51711.5</c:v>
                </c:pt>
                <c:pt idx="42">
                  <c:v>51729</c:v>
                </c:pt>
                <c:pt idx="43">
                  <c:v>51729.5</c:v>
                </c:pt>
                <c:pt idx="44">
                  <c:v>51963.5</c:v>
                </c:pt>
                <c:pt idx="45">
                  <c:v>52844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2A-49CC-BAC2-FA24596FB2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6.0000000000000001E-3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1.0999999999999999E-2</c:v>
                  </c:pt>
                  <c:pt idx="12">
                    <c:v>4.0000000000000001E-3</c:v>
                  </c:pt>
                  <c:pt idx="13">
                    <c:v>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1.6000000000000001E-4</c:v>
                  </c:pt>
                  <c:pt idx="17">
                    <c:v>1.5E-3</c:v>
                  </c:pt>
                  <c:pt idx="18">
                    <c:v>1.25E-3</c:v>
                  </c:pt>
                  <c:pt idx="19">
                    <c:v>1.3500000000000001E-3</c:v>
                  </c:pt>
                  <c:pt idx="20">
                    <c:v>6.7000000000000002E-4</c:v>
                  </c:pt>
                  <c:pt idx="21">
                    <c:v>5.6099999999999998E-4</c:v>
                  </c:pt>
                  <c:pt idx="22">
                    <c:v>8.7000000000000001E-4</c:v>
                  </c:pt>
                  <c:pt idx="23">
                    <c:v>1.2600000000000001E-3</c:v>
                  </c:pt>
                  <c:pt idx="24">
                    <c:v>5.7399999999999997E-4</c:v>
                  </c:pt>
                  <c:pt idx="25">
                    <c:v>7.5600000000000005E-4</c:v>
                  </c:pt>
                  <c:pt idx="26">
                    <c:v>1.6999999999999999E-3</c:v>
                  </c:pt>
                  <c:pt idx="27">
                    <c:v>5.3600000000000002E-4</c:v>
                  </c:pt>
                  <c:pt idx="28">
                    <c:v>5.0500000000000002E-4</c:v>
                  </c:pt>
                  <c:pt idx="29">
                    <c:v>4.0200000000000001E-4</c:v>
                  </c:pt>
                  <c:pt idx="30">
                    <c:v>5.2499999999999997E-4</c:v>
                  </c:pt>
                  <c:pt idx="31">
                    <c:v>4.0200000000000001E-4</c:v>
                  </c:pt>
                  <c:pt idx="32">
                    <c:v>4.4099999999999999E-4</c:v>
                  </c:pt>
                  <c:pt idx="33">
                    <c:v>2E-3</c:v>
                  </c:pt>
                  <c:pt idx="34">
                    <c:v>6.0000000000000001E-3</c:v>
                  </c:pt>
                  <c:pt idx="35">
                    <c:v>4.0000000000000001E-3</c:v>
                  </c:pt>
                  <c:pt idx="36">
                    <c:v>4.5300000000000001E-4</c:v>
                  </c:pt>
                  <c:pt idx="37">
                    <c:v>5.3200000000000003E-4</c:v>
                  </c:pt>
                  <c:pt idx="38">
                    <c:v>1.15E-3</c:v>
                  </c:pt>
                  <c:pt idx="39">
                    <c:v>1.32E-3</c:v>
                  </c:pt>
                  <c:pt idx="40">
                    <c:v>9.2299999999999999E-4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  <c:pt idx="44">
                    <c:v>9.7900000000000005E-4</c:v>
                  </c:pt>
                  <c:pt idx="45">
                    <c:v>1.3999999999999999E-4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6.0000000000000001E-3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1.0999999999999999E-2</c:v>
                  </c:pt>
                  <c:pt idx="12">
                    <c:v>4.0000000000000001E-3</c:v>
                  </c:pt>
                  <c:pt idx="13">
                    <c:v>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1.6000000000000001E-4</c:v>
                  </c:pt>
                  <c:pt idx="17">
                    <c:v>1.5E-3</c:v>
                  </c:pt>
                  <c:pt idx="18">
                    <c:v>1.25E-3</c:v>
                  </c:pt>
                  <c:pt idx="19">
                    <c:v>1.3500000000000001E-3</c:v>
                  </c:pt>
                  <c:pt idx="20">
                    <c:v>6.7000000000000002E-4</c:v>
                  </c:pt>
                  <c:pt idx="21">
                    <c:v>5.6099999999999998E-4</c:v>
                  </c:pt>
                  <c:pt idx="22">
                    <c:v>8.7000000000000001E-4</c:v>
                  </c:pt>
                  <c:pt idx="23">
                    <c:v>1.2600000000000001E-3</c:v>
                  </c:pt>
                  <c:pt idx="24">
                    <c:v>5.7399999999999997E-4</c:v>
                  </c:pt>
                  <c:pt idx="25">
                    <c:v>7.5600000000000005E-4</c:v>
                  </c:pt>
                  <c:pt idx="26">
                    <c:v>1.6999999999999999E-3</c:v>
                  </c:pt>
                  <c:pt idx="27">
                    <c:v>5.3600000000000002E-4</c:v>
                  </c:pt>
                  <c:pt idx="28">
                    <c:v>5.0500000000000002E-4</c:v>
                  </c:pt>
                  <c:pt idx="29">
                    <c:v>4.0200000000000001E-4</c:v>
                  </c:pt>
                  <c:pt idx="30">
                    <c:v>5.2499999999999997E-4</c:v>
                  </c:pt>
                  <c:pt idx="31">
                    <c:v>4.0200000000000001E-4</c:v>
                  </c:pt>
                  <c:pt idx="32">
                    <c:v>4.4099999999999999E-4</c:v>
                  </c:pt>
                  <c:pt idx="33">
                    <c:v>2E-3</c:v>
                  </c:pt>
                  <c:pt idx="34">
                    <c:v>6.0000000000000001E-3</c:v>
                  </c:pt>
                  <c:pt idx="35">
                    <c:v>4.0000000000000001E-3</c:v>
                  </c:pt>
                  <c:pt idx="36">
                    <c:v>4.5300000000000001E-4</c:v>
                  </c:pt>
                  <c:pt idx="37">
                    <c:v>5.3200000000000003E-4</c:v>
                  </c:pt>
                  <c:pt idx="38">
                    <c:v>1.15E-3</c:v>
                  </c:pt>
                  <c:pt idx="39">
                    <c:v>1.32E-3</c:v>
                  </c:pt>
                  <c:pt idx="40">
                    <c:v>9.2299999999999999E-4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  <c:pt idx="44">
                    <c:v>9.7900000000000005E-4</c:v>
                  </c:pt>
                  <c:pt idx="45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29698</c:v>
                </c:pt>
                <c:pt idx="2">
                  <c:v>32625</c:v>
                </c:pt>
                <c:pt idx="3">
                  <c:v>32625.5</c:v>
                </c:pt>
                <c:pt idx="4">
                  <c:v>32639.5</c:v>
                </c:pt>
                <c:pt idx="5">
                  <c:v>32640</c:v>
                </c:pt>
                <c:pt idx="6">
                  <c:v>36943</c:v>
                </c:pt>
                <c:pt idx="7">
                  <c:v>36972</c:v>
                </c:pt>
                <c:pt idx="8">
                  <c:v>38085</c:v>
                </c:pt>
                <c:pt idx="9">
                  <c:v>38155</c:v>
                </c:pt>
                <c:pt idx="10">
                  <c:v>40154.5</c:v>
                </c:pt>
                <c:pt idx="11">
                  <c:v>43214.5</c:v>
                </c:pt>
                <c:pt idx="12">
                  <c:v>45359</c:v>
                </c:pt>
                <c:pt idx="13">
                  <c:v>46366</c:v>
                </c:pt>
                <c:pt idx="14">
                  <c:v>46366.5</c:v>
                </c:pt>
                <c:pt idx="15">
                  <c:v>46380.5</c:v>
                </c:pt>
                <c:pt idx="16">
                  <c:v>46381</c:v>
                </c:pt>
                <c:pt idx="17">
                  <c:v>46532</c:v>
                </c:pt>
                <c:pt idx="18">
                  <c:v>47470.5</c:v>
                </c:pt>
                <c:pt idx="19">
                  <c:v>47471</c:v>
                </c:pt>
                <c:pt idx="20">
                  <c:v>47474</c:v>
                </c:pt>
                <c:pt idx="21">
                  <c:v>47474.5</c:v>
                </c:pt>
                <c:pt idx="22">
                  <c:v>47502.5</c:v>
                </c:pt>
                <c:pt idx="23">
                  <c:v>47503</c:v>
                </c:pt>
                <c:pt idx="24">
                  <c:v>47506</c:v>
                </c:pt>
                <c:pt idx="25">
                  <c:v>47506.5</c:v>
                </c:pt>
                <c:pt idx="26">
                  <c:v>47517</c:v>
                </c:pt>
                <c:pt idx="27">
                  <c:v>47538</c:v>
                </c:pt>
                <c:pt idx="28">
                  <c:v>47538.5</c:v>
                </c:pt>
                <c:pt idx="29">
                  <c:v>49615</c:v>
                </c:pt>
                <c:pt idx="30">
                  <c:v>49615.5</c:v>
                </c:pt>
                <c:pt idx="31">
                  <c:v>49655</c:v>
                </c:pt>
                <c:pt idx="32">
                  <c:v>49655.5</c:v>
                </c:pt>
                <c:pt idx="33">
                  <c:v>49666</c:v>
                </c:pt>
                <c:pt idx="34">
                  <c:v>49677.5</c:v>
                </c:pt>
                <c:pt idx="35">
                  <c:v>49678</c:v>
                </c:pt>
                <c:pt idx="36">
                  <c:v>49684</c:v>
                </c:pt>
                <c:pt idx="37">
                  <c:v>49684.5</c:v>
                </c:pt>
                <c:pt idx="38">
                  <c:v>50649.5</c:v>
                </c:pt>
                <c:pt idx="39">
                  <c:v>50650</c:v>
                </c:pt>
                <c:pt idx="40">
                  <c:v>50807</c:v>
                </c:pt>
                <c:pt idx="41">
                  <c:v>51711.5</c:v>
                </c:pt>
                <c:pt idx="42">
                  <c:v>51729</c:v>
                </c:pt>
                <c:pt idx="43">
                  <c:v>51729.5</c:v>
                </c:pt>
                <c:pt idx="44">
                  <c:v>51963.5</c:v>
                </c:pt>
                <c:pt idx="45">
                  <c:v>52844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-1.7694420006591827E-2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2A-49CC-BAC2-FA24596FB2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6.0000000000000001E-3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1.0999999999999999E-2</c:v>
                  </c:pt>
                  <c:pt idx="12">
                    <c:v>4.0000000000000001E-3</c:v>
                  </c:pt>
                  <c:pt idx="13">
                    <c:v>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1.6000000000000001E-4</c:v>
                  </c:pt>
                  <c:pt idx="17">
                    <c:v>1.5E-3</c:v>
                  </c:pt>
                  <c:pt idx="18">
                    <c:v>1.25E-3</c:v>
                  </c:pt>
                  <c:pt idx="19">
                    <c:v>1.3500000000000001E-3</c:v>
                  </c:pt>
                  <c:pt idx="20">
                    <c:v>6.7000000000000002E-4</c:v>
                  </c:pt>
                  <c:pt idx="21">
                    <c:v>5.6099999999999998E-4</c:v>
                  </c:pt>
                  <c:pt idx="22">
                    <c:v>8.7000000000000001E-4</c:v>
                  </c:pt>
                  <c:pt idx="23">
                    <c:v>1.2600000000000001E-3</c:v>
                  </c:pt>
                  <c:pt idx="24">
                    <c:v>5.7399999999999997E-4</c:v>
                  </c:pt>
                  <c:pt idx="25">
                    <c:v>7.5600000000000005E-4</c:v>
                  </c:pt>
                  <c:pt idx="26">
                    <c:v>1.6999999999999999E-3</c:v>
                  </c:pt>
                  <c:pt idx="27">
                    <c:v>5.3600000000000002E-4</c:v>
                  </c:pt>
                  <c:pt idx="28">
                    <c:v>5.0500000000000002E-4</c:v>
                  </c:pt>
                  <c:pt idx="29">
                    <c:v>4.0200000000000001E-4</c:v>
                  </c:pt>
                  <c:pt idx="30">
                    <c:v>5.2499999999999997E-4</c:v>
                  </c:pt>
                  <c:pt idx="31">
                    <c:v>4.0200000000000001E-4</c:v>
                  </c:pt>
                  <c:pt idx="32">
                    <c:v>4.4099999999999999E-4</c:v>
                  </c:pt>
                  <c:pt idx="33">
                    <c:v>2E-3</c:v>
                  </c:pt>
                  <c:pt idx="34">
                    <c:v>6.0000000000000001E-3</c:v>
                  </c:pt>
                  <c:pt idx="35">
                    <c:v>4.0000000000000001E-3</c:v>
                  </c:pt>
                  <c:pt idx="36">
                    <c:v>4.5300000000000001E-4</c:v>
                  </c:pt>
                  <c:pt idx="37">
                    <c:v>5.3200000000000003E-4</c:v>
                  </c:pt>
                  <c:pt idx="38">
                    <c:v>1.15E-3</c:v>
                  </c:pt>
                  <c:pt idx="39">
                    <c:v>1.32E-3</c:v>
                  </c:pt>
                  <c:pt idx="40">
                    <c:v>9.2299999999999999E-4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  <c:pt idx="44">
                    <c:v>9.7900000000000005E-4</c:v>
                  </c:pt>
                  <c:pt idx="45">
                    <c:v>1.3999999999999999E-4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6.0000000000000001E-3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1.0999999999999999E-2</c:v>
                  </c:pt>
                  <c:pt idx="12">
                    <c:v>4.0000000000000001E-3</c:v>
                  </c:pt>
                  <c:pt idx="13">
                    <c:v>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1.6000000000000001E-4</c:v>
                  </c:pt>
                  <c:pt idx="17">
                    <c:v>1.5E-3</c:v>
                  </c:pt>
                  <c:pt idx="18">
                    <c:v>1.25E-3</c:v>
                  </c:pt>
                  <c:pt idx="19">
                    <c:v>1.3500000000000001E-3</c:v>
                  </c:pt>
                  <c:pt idx="20">
                    <c:v>6.7000000000000002E-4</c:v>
                  </c:pt>
                  <c:pt idx="21">
                    <c:v>5.6099999999999998E-4</c:v>
                  </c:pt>
                  <c:pt idx="22">
                    <c:v>8.7000000000000001E-4</c:v>
                  </c:pt>
                  <c:pt idx="23">
                    <c:v>1.2600000000000001E-3</c:v>
                  </c:pt>
                  <c:pt idx="24">
                    <c:v>5.7399999999999997E-4</c:v>
                  </c:pt>
                  <c:pt idx="25">
                    <c:v>7.5600000000000005E-4</c:v>
                  </c:pt>
                  <c:pt idx="26">
                    <c:v>1.6999999999999999E-3</c:v>
                  </c:pt>
                  <c:pt idx="27">
                    <c:v>5.3600000000000002E-4</c:v>
                  </c:pt>
                  <c:pt idx="28">
                    <c:v>5.0500000000000002E-4</c:v>
                  </c:pt>
                  <c:pt idx="29">
                    <c:v>4.0200000000000001E-4</c:v>
                  </c:pt>
                  <c:pt idx="30">
                    <c:v>5.2499999999999997E-4</c:v>
                  </c:pt>
                  <c:pt idx="31">
                    <c:v>4.0200000000000001E-4</c:v>
                  </c:pt>
                  <c:pt idx="32">
                    <c:v>4.4099999999999999E-4</c:v>
                  </c:pt>
                  <c:pt idx="33">
                    <c:v>2E-3</c:v>
                  </c:pt>
                  <c:pt idx="34">
                    <c:v>6.0000000000000001E-3</c:v>
                  </c:pt>
                  <c:pt idx="35">
                    <c:v>4.0000000000000001E-3</c:v>
                  </c:pt>
                  <c:pt idx="36">
                    <c:v>4.5300000000000001E-4</c:v>
                  </c:pt>
                  <c:pt idx="37">
                    <c:v>5.3200000000000003E-4</c:v>
                  </c:pt>
                  <c:pt idx="38">
                    <c:v>1.15E-3</c:v>
                  </c:pt>
                  <c:pt idx="39">
                    <c:v>1.32E-3</c:v>
                  </c:pt>
                  <c:pt idx="40">
                    <c:v>9.2299999999999999E-4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  <c:pt idx="44">
                    <c:v>9.7900000000000005E-4</c:v>
                  </c:pt>
                  <c:pt idx="45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29698</c:v>
                </c:pt>
                <c:pt idx="2">
                  <c:v>32625</c:v>
                </c:pt>
                <c:pt idx="3">
                  <c:v>32625.5</c:v>
                </c:pt>
                <c:pt idx="4">
                  <c:v>32639.5</c:v>
                </c:pt>
                <c:pt idx="5">
                  <c:v>32640</c:v>
                </c:pt>
                <c:pt idx="6">
                  <c:v>36943</c:v>
                </c:pt>
                <c:pt idx="7">
                  <c:v>36972</c:v>
                </c:pt>
                <c:pt idx="8">
                  <c:v>38085</c:v>
                </c:pt>
                <c:pt idx="9">
                  <c:v>38155</c:v>
                </c:pt>
                <c:pt idx="10">
                  <c:v>40154.5</c:v>
                </c:pt>
                <c:pt idx="11">
                  <c:v>43214.5</c:v>
                </c:pt>
                <c:pt idx="12">
                  <c:v>45359</c:v>
                </c:pt>
                <c:pt idx="13">
                  <c:v>46366</c:v>
                </c:pt>
                <c:pt idx="14">
                  <c:v>46366.5</c:v>
                </c:pt>
                <c:pt idx="15">
                  <c:v>46380.5</c:v>
                </c:pt>
                <c:pt idx="16">
                  <c:v>46381</c:v>
                </c:pt>
                <c:pt idx="17">
                  <c:v>46532</c:v>
                </c:pt>
                <c:pt idx="18">
                  <c:v>47470.5</c:v>
                </c:pt>
                <c:pt idx="19">
                  <c:v>47471</c:v>
                </c:pt>
                <c:pt idx="20">
                  <c:v>47474</c:v>
                </c:pt>
                <c:pt idx="21">
                  <c:v>47474.5</c:v>
                </c:pt>
                <c:pt idx="22">
                  <c:v>47502.5</c:v>
                </c:pt>
                <c:pt idx="23">
                  <c:v>47503</c:v>
                </c:pt>
                <c:pt idx="24">
                  <c:v>47506</c:v>
                </c:pt>
                <c:pt idx="25">
                  <c:v>47506.5</c:v>
                </c:pt>
                <c:pt idx="26">
                  <c:v>47517</c:v>
                </c:pt>
                <c:pt idx="27">
                  <c:v>47538</c:v>
                </c:pt>
                <c:pt idx="28">
                  <c:v>47538.5</c:v>
                </c:pt>
                <c:pt idx="29">
                  <c:v>49615</c:v>
                </c:pt>
                <c:pt idx="30">
                  <c:v>49615.5</c:v>
                </c:pt>
                <c:pt idx="31">
                  <c:v>49655</c:v>
                </c:pt>
                <c:pt idx="32">
                  <c:v>49655.5</c:v>
                </c:pt>
                <c:pt idx="33">
                  <c:v>49666</c:v>
                </c:pt>
                <c:pt idx="34">
                  <c:v>49677.5</c:v>
                </c:pt>
                <c:pt idx="35">
                  <c:v>49678</c:v>
                </c:pt>
                <c:pt idx="36">
                  <c:v>49684</c:v>
                </c:pt>
                <c:pt idx="37">
                  <c:v>49684.5</c:v>
                </c:pt>
                <c:pt idx="38">
                  <c:v>50649.5</c:v>
                </c:pt>
                <c:pt idx="39">
                  <c:v>50650</c:v>
                </c:pt>
                <c:pt idx="40">
                  <c:v>50807</c:v>
                </c:pt>
                <c:pt idx="41">
                  <c:v>51711.5</c:v>
                </c:pt>
                <c:pt idx="42">
                  <c:v>51729</c:v>
                </c:pt>
                <c:pt idx="43">
                  <c:v>51729.5</c:v>
                </c:pt>
                <c:pt idx="44">
                  <c:v>51963.5</c:v>
                </c:pt>
                <c:pt idx="45">
                  <c:v>52844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2A-49CC-BAC2-FA24596FB2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6.0000000000000001E-3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1.0999999999999999E-2</c:v>
                  </c:pt>
                  <c:pt idx="12">
                    <c:v>4.0000000000000001E-3</c:v>
                  </c:pt>
                  <c:pt idx="13">
                    <c:v>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1.6000000000000001E-4</c:v>
                  </c:pt>
                  <c:pt idx="17">
                    <c:v>1.5E-3</c:v>
                  </c:pt>
                  <c:pt idx="18">
                    <c:v>1.25E-3</c:v>
                  </c:pt>
                  <c:pt idx="19">
                    <c:v>1.3500000000000001E-3</c:v>
                  </c:pt>
                  <c:pt idx="20">
                    <c:v>6.7000000000000002E-4</c:v>
                  </c:pt>
                  <c:pt idx="21">
                    <c:v>5.6099999999999998E-4</c:v>
                  </c:pt>
                  <c:pt idx="22">
                    <c:v>8.7000000000000001E-4</c:v>
                  </c:pt>
                  <c:pt idx="23">
                    <c:v>1.2600000000000001E-3</c:v>
                  </c:pt>
                  <c:pt idx="24">
                    <c:v>5.7399999999999997E-4</c:v>
                  </c:pt>
                  <c:pt idx="25">
                    <c:v>7.5600000000000005E-4</c:v>
                  </c:pt>
                  <c:pt idx="26">
                    <c:v>1.6999999999999999E-3</c:v>
                  </c:pt>
                  <c:pt idx="27">
                    <c:v>5.3600000000000002E-4</c:v>
                  </c:pt>
                  <c:pt idx="28">
                    <c:v>5.0500000000000002E-4</c:v>
                  </c:pt>
                  <c:pt idx="29">
                    <c:v>4.0200000000000001E-4</c:v>
                  </c:pt>
                  <c:pt idx="30">
                    <c:v>5.2499999999999997E-4</c:v>
                  </c:pt>
                  <c:pt idx="31">
                    <c:v>4.0200000000000001E-4</c:v>
                  </c:pt>
                  <c:pt idx="32">
                    <c:v>4.4099999999999999E-4</c:v>
                  </c:pt>
                  <c:pt idx="33">
                    <c:v>2E-3</c:v>
                  </c:pt>
                  <c:pt idx="34">
                    <c:v>6.0000000000000001E-3</c:v>
                  </c:pt>
                  <c:pt idx="35">
                    <c:v>4.0000000000000001E-3</c:v>
                  </c:pt>
                  <c:pt idx="36">
                    <c:v>4.5300000000000001E-4</c:v>
                  </c:pt>
                  <c:pt idx="37">
                    <c:v>5.3200000000000003E-4</c:v>
                  </c:pt>
                  <c:pt idx="38">
                    <c:v>1.15E-3</c:v>
                  </c:pt>
                  <c:pt idx="39">
                    <c:v>1.32E-3</c:v>
                  </c:pt>
                  <c:pt idx="40">
                    <c:v>9.2299999999999999E-4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  <c:pt idx="44">
                    <c:v>9.7900000000000005E-4</c:v>
                  </c:pt>
                  <c:pt idx="45">
                    <c:v>1.3999999999999999E-4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6.0000000000000001E-3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1.0999999999999999E-2</c:v>
                  </c:pt>
                  <c:pt idx="12">
                    <c:v>4.0000000000000001E-3</c:v>
                  </c:pt>
                  <c:pt idx="13">
                    <c:v>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1.6000000000000001E-4</c:v>
                  </c:pt>
                  <c:pt idx="17">
                    <c:v>1.5E-3</c:v>
                  </c:pt>
                  <c:pt idx="18">
                    <c:v>1.25E-3</c:v>
                  </c:pt>
                  <c:pt idx="19">
                    <c:v>1.3500000000000001E-3</c:v>
                  </c:pt>
                  <c:pt idx="20">
                    <c:v>6.7000000000000002E-4</c:v>
                  </c:pt>
                  <c:pt idx="21">
                    <c:v>5.6099999999999998E-4</c:v>
                  </c:pt>
                  <c:pt idx="22">
                    <c:v>8.7000000000000001E-4</c:v>
                  </c:pt>
                  <c:pt idx="23">
                    <c:v>1.2600000000000001E-3</c:v>
                  </c:pt>
                  <c:pt idx="24">
                    <c:v>5.7399999999999997E-4</c:v>
                  </c:pt>
                  <c:pt idx="25">
                    <c:v>7.5600000000000005E-4</c:v>
                  </c:pt>
                  <c:pt idx="26">
                    <c:v>1.6999999999999999E-3</c:v>
                  </c:pt>
                  <c:pt idx="27">
                    <c:v>5.3600000000000002E-4</c:v>
                  </c:pt>
                  <c:pt idx="28">
                    <c:v>5.0500000000000002E-4</c:v>
                  </c:pt>
                  <c:pt idx="29">
                    <c:v>4.0200000000000001E-4</c:v>
                  </c:pt>
                  <c:pt idx="30">
                    <c:v>5.2499999999999997E-4</c:v>
                  </c:pt>
                  <c:pt idx="31">
                    <c:v>4.0200000000000001E-4</c:v>
                  </c:pt>
                  <c:pt idx="32">
                    <c:v>4.4099999999999999E-4</c:v>
                  </c:pt>
                  <c:pt idx="33">
                    <c:v>2E-3</c:v>
                  </c:pt>
                  <c:pt idx="34">
                    <c:v>6.0000000000000001E-3</c:v>
                  </c:pt>
                  <c:pt idx="35">
                    <c:v>4.0000000000000001E-3</c:v>
                  </c:pt>
                  <c:pt idx="36">
                    <c:v>4.5300000000000001E-4</c:v>
                  </c:pt>
                  <c:pt idx="37">
                    <c:v>5.3200000000000003E-4</c:v>
                  </c:pt>
                  <c:pt idx="38">
                    <c:v>1.15E-3</c:v>
                  </c:pt>
                  <c:pt idx="39">
                    <c:v>1.32E-3</c:v>
                  </c:pt>
                  <c:pt idx="40">
                    <c:v>9.2299999999999999E-4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  <c:pt idx="44">
                    <c:v>9.7900000000000005E-4</c:v>
                  </c:pt>
                  <c:pt idx="45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29698</c:v>
                </c:pt>
                <c:pt idx="2">
                  <c:v>32625</c:v>
                </c:pt>
                <c:pt idx="3">
                  <c:v>32625.5</c:v>
                </c:pt>
                <c:pt idx="4">
                  <c:v>32639.5</c:v>
                </c:pt>
                <c:pt idx="5">
                  <c:v>32640</c:v>
                </c:pt>
                <c:pt idx="6">
                  <c:v>36943</c:v>
                </c:pt>
                <c:pt idx="7">
                  <c:v>36972</c:v>
                </c:pt>
                <c:pt idx="8">
                  <c:v>38085</c:v>
                </c:pt>
                <c:pt idx="9">
                  <c:v>38155</c:v>
                </c:pt>
                <c:pt idx="10">
                  <c:v>40154.5</c:v>
                </c:pt>
                <c:pt idx="11">
                  <c:v>43214.5</c:v>
                </c:pt>
                <c:pt idx="12">
                  <c:v>45359</c:v>
                </c:pt>
                <c:pt idx="13">
                  <c:v>46366</c:v>
                </c:pt>
                <c:pt idx="14">
                  <c:v>46366.5</c:v>
                </c:pt>
                <c:pt idx="15">
                  <c:v>46380.5</c:v>
                </c:pt>
                <c:pt idx="16">
                  <c:v>46381</c:v>
                </c:pt>
                <c:pt idx="17">
                  <c:v>46532</c:v>
                </c:pt>
                <c:pt idx="18">
                  <c:v>47470.5</c:v>
                </c:pt>
                <c:pt idx="19">
                  <c:v>47471</c:v>
                </c:pt>
                <c:pt idx="20">
                  <c:v>47474</c:v>
                </c:pt>
                <c:pt idx="21">
                  <c:v>47474.5</c:v>
                </c:pt>
                <c:pt idx="22">
                  <c:v>47502.5</c:v>
                </c:pt>
                <c:pt idx="23">
                  <c:v>47503</c:v>
                </c:pt>
                <c:pt idx="24">
                  <c:v>47506</c:v>
                </c:pt>
                <c:pt idx="25">
                  <c:v>47506.5</c:v>
                </c:pt>
                <c:pt idx="26">
                  <c:v>47517</c:v>
                </c:pt>
                <c:pt idx="27">
                  <c:v>47538</c:v>
                </c:pt>
                <c:pt idx="28">
                  <c:v>47538.5</c:v>
                </c:pt>
                <c:pt idx="29">
                  <c:v>49615</c:v>
                </c:pt>
                <c:pt idx="30">
                  <c:v>49615.5</c:v>
                </c:pt>
                <c:pt idx="31">
                  <c:v>49655</c:v>
                </c:pt>
                <c:pt idx="32">
                  <c:v>49655.5</c:v>
                </c:pt>
                <c:pt idx="33">
                  <c:v>49666</c:v>
                </c:pt>
                <c:pt idx="34">
                  <c:v>49677.5</c:v>
                </c:pt>
                <c:pt idx="35">
                  <c:v>49678</c:v>
                </c:pt>
                <c:pt idx="36">
                  <c:v>49684</c:v>
                </c:pt>
                <c:pt idx="37">
                  <c:v>49684.5</c:v>
                </c:pt>
                <c:pt idx="38">
                  <c:v>50649.5</c:v>
                </c:pt>
                <c:pt idx="39">
                  <c:v>50650</c:v>
                </c:pt>
                <c:pt idx="40">
                  <c:v>50807</c:v>
                </c:pt>
                <c:pt idx="41">
                  <c:v>51711.5</c:v>
                </c:pt>
                <c:pt idx="42">
                  <c:v>51729</c:v>
                </c:pt>
                <c:pt idx="43">
                  <c:v>51729.5</c:v>
                </c:pt>
                <c:pt idx="44">
                  <c:v>51963.5</c:v>
                </c:pt>
                <c:pt idx="45">
                  <c:v>52844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2">
                  <c:v>-2.1906250003667083E-2</c:v>
                </c:pt>
                <c:pt idx="3">
                  <c:v>-1.7490894999355078E-2</c:v>
                </c:pt>
                <c:pt idx="4">
                  <c:v>-2.2660955000901595E-2</c:v>
                </c:pt>
                <c:pt idx="5">
                  <c:v>-1.854559999628691E-2</c:v>
                </c:pt>
                <c:pt idx="6">
                  <c:v>-2.9200470002251677E-2</c:v>
                </c:pt>
                <c:pt idx="7">
                  <c:v>-2.7109880000352859E-2</c:v>
                </c:pt>
                <c:pt idx="8">
                  <c:v>-3.0529650000971742E-2</c:v>
                </c:pt>
                <c:pt idx="9">
                  <c:v>-2.8379950010275934E-2</c:v>
                </c:pt>
                <c:pt idx="10">
                  <c:v>-2.7375305005989503E-2</c:v>
                </c:pt>
                <c:pt idx="11">
                  <c:v>-3.1402705004438758E-2</c:v>
                </c:pt>
                <c:pt idx="12">
                  <c:v>-3.2945110004220624E-2</c:v>
                </c:pt>
                <c:pt idx="13">
                  <c:v>-3.1380140004330315E-2</c:v>
                </c:pt>
                <c:pt idx="14">
                  <c:v>-3.3034785003110301E-2</c:v>
                </c:pt>
                <c:pt idx="15">
                  <c:v>-3.1914845007122494E-2</c:v>
                </c:pt>
                <c:pt idx="16">
                  <c:v>-3.1479490004130639E-2</c:v>
                </c:pt>
                <c:pt idx="17">
                  <c:v>-3.0122280004434288E-2</c:v>
                </c:pt>
                <c:pt idx="18">
                  <c:v>-3.1780945108039305E-2</c:v>
                </c:pt>
                <c:pt idx="19">
                  <c:v>-3.0735590182302985E-2</c:v>
                </c:pt>
                <c:pt idx="22">
                  <c:v>-3.0848224931105506E-2</c:v>
                </c:pt>
                <c:pt idx="23">
                  <c:v>-3.005287004634738E-2</c:v>
                </c:pt>
                <c:pt idx="26">
                  <c:v>-2.8872929877252318E-2</c:v>
                </c:pt>
                <c:pt idx="33">
                  <c:v>-3.2077139789180364E-2</c:v>
                </c:pt>
                <c:pt idx="34">
                  <c:v>-3.2523974790819921E-2</c:v>
                </c:pt>
                <c:pt idx="35">
                  <c:v>-3.2108620005601551E-2</c:v>
                </c:pt>
                <c:pt idx="38">
                  <c:v>-3.3733855103491805E-2</c:v>
                </c:pt>
                <c:pt idx="39">
                  <c:v>-3.3008499820425641E-2</c:v>
                </c:pt>
                <c:pt idx="40">
                  <c:v>-3.2682029821444303E-2</c:v>
                </c:pt>
                <c:pt idx="41">
                  <c:v>-3.4859835068346001E-2</c:v>
                </c:pt>
                <c:pt idx="42">
                  <c:v>-3.4322410014283378E-2</c:v>
                </c:pt>
                <c:pt idx="43">
                  <c:v>-3.3907055229065008E-2</c:v>
                </c:pt>
                <c:pt idx="44">
                  <c:v>-3.3659914981399197E-2</c:v>
                </c:pt>
                <c:pt idx="45">
                  <c:v>-3.4785112220561132E-2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2A-49CC-BAC2-FA24596FB2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6.0000000000000001E-3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1.0999999999999999E-2</c:v>
                  </c:pt>
                  <c:pt idx="12">
                    <c:v>4.0000000000000001E-3</c:v>
                  </c:pt>
                  <c:pt idx="13">
                    <c:v>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1.6000000000000001E-4</c:v>
                  </c:pt>
                  <c:pt idx="17">
                    <c:v>1.5E-3</c:v>
                  </c:pt>
                  <c:pt idx="18">
                    <c:v>1.25E-3</c:v>
                  </c:pt>
                  <c:pt idx="19">
                    <c:v>1.3500000000000001E-3</c:v>
                  </c:pt>
                  <c:pt idx="20">
                    <c:v>6.7000000000000002E-4</c:v>
                  </c:pt>
                  <c:pt idx="21">
                    <c:v>5.6099999999999998E-4</c:v>
                  </c:pt>
                  <c:pt idx="22">
                    <c:v>8.7000000000000001E-4</c:v>
                  </c:pt>
                  <c:pt idx="23">
                    <c:v>1.2600000000000001E-3</c:v>
                  </c:pt>
                  <c:pt idx="24">
                    <c:v>5.7399999999999997E-4</c:v>
                  </c:pt>
                  <c:pt idx="25">
                    <c:v>7.5600000000000005E-4</c:v>
                  </c:pt>
                  <c:pt idx="26">
                    <c:v>1.6999999999999999E-3</c:v>
                  </c:pt>
                  <c:pt idx="27">
                    <c:v>5.3600000000000002E-4</c:v>
                  </c:pt>
                  <c:pt idx="28">
                    <c:v>5.0500000000000002E-4</c:v>
                  </c:pt>
                  <c:pt idx="29">
                    <c:v>4.0200000000000001E-4</c:v>
                  </c:pt>
                  <c:pt idx="30">
                    <c:v>5.2499999999999997E-4</c:v>
                  </c:pt>
                  <c:pt idx="31">
                    <c:v>4.0200000000000001E-4</c:v>
                  </c:pt>
                  <c:pt idx="32">
                    <c:v>4.4099999999999999E-4</c:v>
                  </c:pt>
                  <c:pt idx="33">
                    <c:v>2E-3</c:v>
                  </c:pt>
                  <c:pt idx="34">
                    <c:v>6.0000000000000001E-3</c:v>
                  </c:pt>
                  <c:pt idx="35">
                    <c:v>4.0000000000000001E-3</c:v>
                  </c:pt>
                  <c:pt idx="36">
                    <c:v>4.5300000000000001E-4</c:v>
                  </c:pt>
                  <c:pt idx="37">
                    <c:v>5.3200000000000003E-4</c:v>
                  </c:pt>
                  <c:pt idx="38">
                    <c:v>1.15E-3</c:v>
                  </c:pt>
                  <c:pt idx="39">
                    <c:v>1.32E-3</c:v>
                  </c:pt>
                  <c:pt idx="40">
                    <c:v>9.2299999999999999E-4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  <c:pt idx="44">
                    <c:v>9.7900000000000005E-4</c:v>
                  </c:pt>
                  <c:pt idx="45">
                    <c:v>1.3999999999999999E-4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6.0000000000000001E-3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1.0999999999999999E-2</c:v>
                  </c:pt>
                  <c:pt idx="12">
                    <c:v>4.0000000000000001E-3</c:v>
                  </c:pt>
                  <c:pt idx="13">
                    <c:v>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1.6000000000000001E-4</c:v>
                  </c:pt>
                  <c:pt idx="17">
                    <c:v>1.5E-3</c:v>
                  </c:pt>
                  <c:pt idx="18">
                    <c:v>1.25E-3</c:v>
                  </c:pt>
                  <c:pt idx="19">
                    <c:v>1.3500000000000001E-3</c:v>
                  </c:pt>
                  <c:pt idx="20">
                    <c:v>6.7000000000000002E-4</c:v>
                  </c:pt>
                  <c:pt idx="21">
                    <c:v>5.6099999999999998E-4</c:v>
                  </c:pt>
                  <c:pt idx="22">
                    <c:v>8.7000000000000001E-4</c:v>
                  </c:pt>
                  <c:pt idx="23">
                    <c:v>1.2600000000000001E-3</c:v>
                  </c:pt>
                  <c:pt idx="24">
                    <c:v>5.7399999999999997E-4</c:v>
                  </c:pt>
                  <c:pt idx="25">
                    <c:v>7.5600000000000005E-4</c:v>
                  </c:pt>
                  <c:pt idx="26">
                    <c:v>1.6999999999999999E-3</c:v>
                  </c:pt>
                  <c:pt idx="27">
                    <c:v>5.3600000000000002E-4</c:v>
                  </c:pt>
                  <c:pt idx="28">
                    <c:v>5.0500000000000002E-4</c:v>
                  </c:pt>
                  <c:pt idx="29">
                    <c:v>4.0200000000000001E-4</c:v>
                  </c:pt>
                  <c:pt idx="30">
                    <c:v>5.2499999999999997E-4</c:v>
                  </c:pt>
                  <c:pt idx="31">
                    <c:v>4.0200000000000001E-4</c:v>
                  </c:pt>
                  <c:pt idx="32">
                    <c:v>4.4099999999999999E-4</c:v>
                  </c:pt>
                  <c:pt idx="33">
                    <c:v>2E-3</c:v>
                  </c:pt>
                  <c:pt idx="34">
                    <c:v>6.0000000000000001E-3</c:v>
                  </c:pt>
                  <c:pt idx="35">
                    <c:v>4.0000000000000001E-3</c:v>
                  </c:pt>
                  <c:pt idx="36">
                    <c:v>4.5300000000000001E-4</c:v>
                  </c:pt>
                  <c:pt idx="37">
                    <c:v>5.3200000000000003E-4</c:v>
                  </c:pt>
                  <c:pt idx="38">
                    <c:v>1.15E-3</c:v>
                  </c:pt>
                  <c:pt idx="39">
                    <c:v>1.32E-3</c:v>
                  </c:pt>
                  <c:pt idx="40">
                    <c:v>9.2299999999999999E-4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  <c:pt idx="44">
                    <c:v>9.7900000000000005E-4</c:v>
                  </c:pt>
                  <c:pt idx="45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29698</c:v>
                </c:pt>
                <c:pt idx="2">
                  <c:v>32625</c:v>
                </c:pt>
                <c:pt idx="3">
                  <c:v>32625.5</c:v>
                </c:pt>
                <c:pt idx="4">
                  <c:v>32639.5</c:v>
                </c:pt>
                <c:pt idx="5">
                  <c:v>32640</c:v>
                </c:pt>
                <c:pt idx="6">
                  <c:v>36943</c:v>
                </c:pt>
                <c:pt idx="7">
                  <c:v>36972</c:v>
                </c:pt>
                <c:pt idx="8">
                  <c:v>38085</c:v>
                </c:pt>
                <c:pt idx="9">
                  <c:v>38155</c:v>
                </c:pt>
                <c:pt idx="10">
                  <c:v>40154.5</c:v>
                </c:pt>
                <c:pt idx="11">
                  <c:v>43214.5</c:v>
                </c:pt>
                <c:pt idx="12">
                  <c:v>45359</c:v>
                </c:pt>
                <c:pt idx="13">
                  <c:v>46366</c:v>
                </c:pt>
                <c:pt idx="14">
                  <c:v>46366.5</c:v>
                </c:pt>
                <c:pt idx="15">
                  <c:v>46380.5</c:v>
                </c:pt>
                <c:pt idx="16">
                  <c:v>46381</c:v>
                </c:pt>
                <c:pt idx="17">
                  <c:v>46532</c:v>
                </c:pt>
                <c:pt idx="18">
                  <c:v>47470.5</c:v>
                </c:pt>
                <c:pt idx="19">
                  <c:v>47471</c:v>
                </c:pt>
                <c:pt idx="20">
                  <c:v>47474</c:v>
                </c:pt>
                <c:pt idx="21">
                  <c:v>47474.5</c:v>
                </c:pt>
                <c:pt idx="22">
                  <c:v>47502.5</c:v>
                </c:pt>
                <c:pt idx="23">
                  <c:v>47503</c:v>
                </c:pt>
                <c:pt idx="24">
                  <c:v>47506</c:v>
                </c:pt>
                <c:pt idx="25">
                  <c:v>47506.5</c:v>
                </c:pt>
                <c:pt idx="26">
                  <c:v>47517</c:v>
                </c:pt>
                <c:pt idx="27">
                  <c:v>47538</c:v>
                </c:pt>
                <c:pt idx="28">
                  <c:v>47538.5</c:v>
                </c:pt>
                <c:pt idx="29">
                  <c:v>49615</c:v>
                </c:pt>
                <c:pt idx="30">
                  <c:v>49615.5</c:v>
                </c:pt>
                <c:pt idx="31">
                  <c:v>49655</c:v>
                </c:pt>
                <c:pt idx="32">
                  <c:v>49655.5</c:v>
                </c:pt>
                <c:pt idx="33">
                  <c:v>49666</c:v>
                </c:pt>
                <c:pt idx="34">
                  <c:v>49677.5</c:v>
                </c:pt>
                <c:pt idx="35">
                  <c:v>49678</c:v>
                </c:pt>
                <c:pt idx="36">
                  <c:v>49684</c:v>
                </c:pt>
                <c:pt idx="37">
                  <c:v>49684.5</c:v>
                </c:pt>
                <c:pt idx="38">
                  <c:v>50649.5</c:v>
                </c:pt>
                <c:pt idx="39">
                  <c:v>50650</c:v>
                </c:pt>
                <c:pt idx="40">
                  <c:v>50807</c:v>
                </c:pt>
                <c:pt idx="41">
                  <c:v>51711.5</c:v>
                </c:pt>
                <c:pt idx="42">
                  <c:v>51729</c:v>
                </c:pt>
                <c:pt idx="43">
                  <c:v>51729.5</c:v>
                </c:pt>
                <c:pt idx="44">
                  <c:v>51963.5</c:v>
                </c:pt>
                <c:pt idx="45">
                  <c:v>52844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  <c:pt idx="20">
                  <c:v>-3.0484462455206085E-2</c:v>
                </c:pt>
                <c:pt idx="21">
                  <c:v>-3.1053959406563081E-2</c:v>
                </c:pt>
                <c:pt idx="24">
                  <c:v>-3.0307668406749144E-2</c:v>
                </c:pt>
                <c:pt idx="25">
                  <c:v>-3.0775060266023502E-2</c:v>
                </c:pt>
                <c:pt idx="27">
                  <c:v>-3.0503622707328759E-2</c:v>
                </c:pt>
                <c:pt idx="28">
                  <c:v>-3.0619837976701092E-2</c:v>
                </c:pt>
                <c:pt idx="29">
                  <c:v>-3.2033241288445424E-2</c:v>
                </c:pt>
                <c:pt idx="30">
                  <c:v>-3.2676851493306458E-2</c:v>
                </c:pt>
                <c:pt idx="31">
                  <c:v>-3.2151705439900979E-2</c:v>
                </c:pt>
                <c:pt idx="32">
                  <c:v>-3.2663894387951586E-2</c:v>
                </c:pt>
                <c:pt idx="36">
                  <c:v>-3.1810524429602083E-2</c:v>
                </c:pt>
                <c:pt idx="37">
                  <c:v>-3.2697166519938037E-2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2A-49CC-BAC2-FA24596FB2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6.0000000000000001E-3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1.0999999999999999E-2</c:v>
                  </c:pt>
                  <c:pt idx="12">
                    <c:v>4.0000000000000001E-3</c:v>
                  </c:pt>
                  <c:pt idx="13">
                    <c:v>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1.6000000000000001E-4</c:v>
                  </c:pt>
                  <c:pt idx="17">
                    <c:v>1.5E-3</c:v>
                  </c:pt>
                  <c:pt idx="18">
                    <c:v>1.25E-3</c:v>
                  </c:pt>
                  <c:pt idx="19">
                    <c:v>1.3500000000000001E-3</c:v>
                  </c:pt>
                  <c:pt idx="20">
                    <c:v>6.7000000000000002E-4</c:v>
                  </c:pt>
                  <c:pt idx="21">
                    <c:v>5.6099999999999998E-4</c:v>
                  </c:pt>
                  <c:pt idx="22">
                    <c:v>8.7000000000000001E-4</c:v>
                  </c:pt>
                  <c:pt idx="23">
                    <c:v>1.2600000000000001E-3</c:v>
                  </c:pt>
                  <c:pt idx="24">
                    <c:v>5.7399999999999997E-4</c:v>
                  </c:pt>
                  <c:pt idx="25">
                    <c:v>7.5600000000000005E-4</c:v>
                  </c:pt>
                  <c:pt idx="26">
                    <c:v>1.6999999999999999E-3</c:v>
                  </c:pt>
                  <c:pt idx="27">
                    <c:v>5.3600000000000002E-4</c:v>
                  </c:pt>
                  <c:pt idx="28">
                    <c:v>5.0500000000000002E-4</c:v>
                  </c:pt>
                  <c:pt idx="29">
                    <c:v>4.0200000000000001E-4</c:v>
                  </c:pt>
                  <c:pt idx="30">
                    <c:v>5.2499999999999997E-4</c:v>
                  </c:pt>
                  <c:pt idx="31">
                    <c:v>4.0200000000000001E-4</c:v>
                  </c:pt>
                  <c:pt idx="32">
                    <c:v>4.4099999999999999E-4</c:v>
                  </c:pt>
                  <c:pt idx="33">
                    <c:v>2E-3</c:v>
                  </c:pt>
                  <c:pt idx="34">
                    <c:v>6.0000000000000001E-3</c:v>
                  </c:pt>
                  <c:pt idx="35">
                    <c:v>4.0000000000000001E-3</c:v>
                  </c:pt>
                  <c:pt idx="36">
                    <c:v>4.5300000000000001E-4</c:v>
                  </c:pt>
                  <c:pt idx="37">
                    <c:v>5.3200000000000003E-4</c:v>
                  </c:pt>
                  <c:pt idx="38">
                    <c:v>1.15E-3</c:v>
                  </c:pt>
                  <c:pt idx="39">
                    <c:v>1.32E-3</c:v>
                  </c:pt>
                  <c:pt idx="40">
                    <c:v>9.2299999999999999E-4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  <c:pt idx="44">
                    <c:v>9.7900000000000005E-4</c:v>
                  </c:pt>
                  <c:pt idx="45">
                    <c:v>1.3999999999999999E-4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6.0000000000000001E-3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1.0999999999999999E-2</c:v>
                  </c:pt>
                  <c:pt idx="12">
                    <c:v>4.0000000000000001E-3</c:v>
                  </c:pt>
                  <c:pt idx="13">
                    <c:v>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1.6000000000000001E-4</c:v>
                  </c:pt>
                  <c:pt idx="17">
                    <c:v>1.5E-3</c:v>
                  </c:pt>
                  <c:pt idx="18">
                    <c:v>1.25E-3</c:v>
                  </c:pt>
                  <c:pt idx="19">
                    <c:v>1.3500000000000001E-3</c:v>
                  </c:pt>
                  <c:pt idx="20">
                    <c:v>6.7000000000000002E-4</c:v>
                  </c:pt>
                  <c:pt idx="21">
                    <c:v>5.6099999999999998E-4</c:v>
                  </c:pt>
                  <c:pt idx="22">
                    <c:v>8.7000000000000001E-4</c:v>
                  </c:pt>
                  <c:pt idx="23">
                    <c:v>1.2600000000000001E-3</c:v>
                  </c:pt>
                  <c:pt idx="24">
                    <c:v>5.7399999999999997E-4</c:v>
                  </c:pt>
                  <c:pt idx="25">
                    <c:v>7.5600000000000005E-4</c:v>
                  </c:pt>
                  <c:pt idx="26">
                    <c:v>1.6999999999999999E-3</c:v>
                  </c:pt>
                  <c:pt idx="27">
                    <c:v>5.3600000000000002E-4</c:v>
                  </c:pt>
                  <c:pt idx="28">
                    <c:v>5.0500000000000002E-4</c:v>
                  </c:pt>
                  <c:pt idx="29">
                    <c:v>4.0200000000000001E-4</c:v>
                  </c:pt>
                  <c:pt idx="30">
                    <c:v>5.2499999999999997E-4</c:v>
                  </c:pt>
                  <c:pt idx="31">
                    <c:v>4.0200000000000001E-4</c:v>
                  </c:pt>
                  <c:pt idx="32">
                    <c:v>4.4099999999999999E-4</c:v>
                  </c:pt>
                  <c:pt idx="33">
                    <c:v>2E-3</c:v>
                  </c:pt>
                  <c:pt idx="34">
                    <c:v>6.0000000000000001E-3</c:v>
                  </c:pt>
                  <c:pt idx="35">
                    <c:v>4.0000000000000001E-3</c:v>
                  </c:pt>
                  <c:pt idx="36">
                    <c:v>4.5300000000000001E-4</c:v>
                  </c:pt>
                  <c:pt idx="37">
                    <c:v>5.3200000000000003E-4</c:v>
                  </c:pt>
                  <c:pt idx="38">
                    <c:v>1.15E-3</c:v>
                  </c:pt>
                  <c:pt idx="39">
                    <c:v>1.32E-3</c:v>
                  </c:pt>
                  <c:pt idx="40">
                    <c:v>9.2299999999999999E-4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  <c:pt idx="44">
                    <c:v>9.7900000000000005E-4</c:v>
                  </c:pt>
                  <c:pt idx="45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29698</c:v>
                </c:pt>
                <c:pt idx="2">
                  <c:v>32625</c:v>
                </c:pt>
                <c:pt idx="3">
                  <c:v>32625.5</c:v>
                </c:pt>
                <c:pt idx="4">
                  <c:v>32639.5</c:v>
                </c:pt>
                <c:pt idx="5">
                  <c:v>32640</c:v>
                </c:pt>
                <c:pt idx="6">
                  <c:v>36943</c:v>
                </c:pt>
                <c:pt idx="7">
                  <c:v>36972</c:v>
                </c:pt>
                <c:pt idx="8">
                  <c:v>38085</c:v>
                </c:pt>
                <c:pt idx="9">
                  <c:v>38155</c:v>
                </c:pt>
                <c:pt idx="10">
                  <c:v>40154.5</c:v>
                </c:pt>
                <c:pt idx="11">
                  <c:v>43214.5</c:v>
                </c:pt>
                <c:pt idx="12">
                  <c:v>45359</c:v>
                </c:pt>
                <c:pt idx="13">
                  <c:v>46366</c:v>
                </c:pt>
                <c:pt idx="14">
                  <c:v>46366.5</c:v>
                </c:pt>
                <c:pt idx="15">
                  <c:v>46380.5</c:v>
                </c:pt>
                <c:pt idx="16">
                  <c:v>46381</c:v>
                </c:pt>
                <c:pt idx="17">
                  <c:v>46532</c:v>
                </c:pt>
                <c:pt idx="18">
                  <c:v>47470.5</c:v>
                </c:pt>
                <c:pt idx="19">
                  <c:v>47471</c:v>
                </c:pt>
                <c:pt idx="20">
                  <c:v>47474</c:v>
                </c:pt>
                <c:pt idx="21">
                  <c:v>47474.5</c:v>
                </c:pt>
                <c:pt idx="22">
                  <c:v>47502.5</c:v>
                </c:pt>
                <c:pt idx="23">
                  <c:v>47503</c:v>
                </c:pt>
                <c:pt idx="24">
                  <c:v>47506</c:v>
                </c:pt>
                <c:pt idx="25">
                  <c:v>47506.5</c:v>
                </c:pt>
                <c:pt idx="26">
                  <c:v>47517</c:v>
                </c:pt>
                <c:pt idx="27">
                  <c:v>47538</c:v>
                </c:pt>
                <c:pt idx="28">
                  <c:v>47538.5</c:v>
                </c:pt>
                <c:pt idx="29">
                  <c:v>49615</c:v>
                </c:pt>
                <c:pt idx="30">
                  <c:v>49615.5</c:v>
                </c:pt>
                <c:pt idx="31">
                  <c:v>49655</c:v>
                </c:pt>
                <c:pt idx="32">
                  <c:v>49655.5</c:v>
                </c:pt>
                <c:pt idx="33">
                  <c:v>49666</c:v>
                </c:pt>
                <c:pt idx="34">
                  <c:v>49677.5</c:v>
                </c:pt>
                <c:pt idx="35">
                  <c:v>49678</c:v>
                </c:pt>
                <c:pt idx="36">
                  <c:v>49684</c:v>
                </c:pt>
                <c:pt idx="37">
                  <c:v>49684.5</c:v>
                </c:pt>
                <c:pt idx="38">
                  <c:v>50649.5</c:v>
                </c:pt>
                <c:pt idx="39">
                  <c:v>50650</c:v>
                </c:pt>
                <c:pt idx="40">
                  <c:v>50807</c:v>
                </c:pt>
                <c:pt idx="41">
                  <c:v>51711.5</c:v>
                </c:pt>
                <c:pt idx="42">
                  <c:v>51729</c:v>
                </c:pt>
                <c:pt idx="43">
                  <c:v>51729.5</c:v>
                </c:pt>
                <c:pt idx="44">
                  <c:v>51963.5</c:v>
                </c:pt>
                <c:pt idx="45">
                  <c:v>52844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2A-49CC-BAC2-FA24596FB2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6.0000000000000001E-3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1.0999999999999999E-2</c:v>
                  </c:pt>
                  <c:pt idx="12">
                    <c:v>4.0000000000000001E-3</c:v>
                  </c:pt>
                  <c:pt idx="13">
                    <c:v>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1.6000000000000001E-4</c:v>
                  </c:pt>
                  <c:pt idx="17">
                    <c:v>1.5E-3</c:v>
                  </c:pt>
                  <c:pt idx="18">
                    <c:v>1.25E-3</c:v>
                  </c:pt>
                  <c:pt idx="19">
                    <c:v>1.3500000000000001E-3</c:v>
                  </c:pt>
                  <c:pt idx="20">
                    <c:v>6.7000000000000002E-4</c:v>
                  </c:pt>
                  <c:pt idx="21">
                    <c:v>5.6099999999999998E-4</c:v>
                  </c:pt>
                  <c:pt idx="22">
                    <c:v>8.7000000000000001E-4</c:v>
                  </c:pt>
                  <c:pt idx="23">
                    <c:v>1.2600000000000001E-3</c:v>
                  </c:pt>
                  <c:pt idx="24">
                    <c:v>5.7399999999999997E-4</c:v>
                  </c:pt>
                  <c:pt idx="25">
                    <c:v>7.5600000000000005E-4</c:v>
                  </c:pt>
                  <c:pt idx="26">
                    <c:v>1.6999999999999999E-3</c:v>
                  </c:pt>
                  <c:pt idx="27">
                    <c:v>5.3600000000000002E-4</c:v>
                  </c:pt>
                  <c:pt idx="28">
                    <c:v>5.0500000000000002E-4</c:v>
                  </c:pt>
                  <c:pt idx="29">
                    <c:v>4.0200000000000001E-4</c:v>
                  </c:pt>
                  <c:pt idx="30">
                    <c:v>5.2499999999999997E-4</c:v>
                  </c:pt>
                  <c:pt idx="31">
                    <c:v>4.0200000000000001E-4</c:v>
                  </c:pt>
                  <c:pt idx="32">
                    <c:v>4.4099999999999999E-4</c:v>
                  </c:pt>
                  <c:pt idx="33">
                    <c:v>2E-3</c:v>
                  </c:pt>
                  <c:pt idx="34">
                    <c:v>6.0000000000000001E-3</c:v>
                  </c:pt>
                  <c:pt idx="35">
                    <c:v>4.0000000000000001E-3</c:v>
                  </c:pt>
                  <c:pt idx="36">
                    <c:v>4.5300000000000001E-4</c:v>
                  </c:pt>
                  <c:pt idx="37">
                    <c:v>5.3200000000000003E-4</c:v>
                  </c:pt>
                  <c:pt idx="38">
                    <c:v>1.15E-3</c:v>
                  </c:pt>
                  <c:pt idx="39">
                    <c:v>1.32E-3</c:v>
                  </c:pt>
                  <c:pt idx="40">
                    <c:v>9.2299999999999999E-4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  <c:pt idx="44">
                    <c:v>9.7900000000000005E-4</c:v>
                  </c:pt>
                  <c:pt idx="45">
                    <c:v>1.3999999999999999E-4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7.0000000000000001E-3</c:v>
                  </c:pt>
                  <c:pt idx="7">
                    <c:v>6.0000000000000001E-3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0</c:v>
                  </c:pt>
                  <c:pt idx="11">
                    <c:v>1.0999999999999999E-2</c:v>
                  </c:pt>
                  <c:pt idx="12">
                    <c:v>4.0000000000000001E-3</c:v>
                  </c:pt>
                  <c:pt idx="13">
                    <c:v>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1.6000000000000001E-4</c:v>
                  </c:pt>
                  <c:pt idx="17">
                    <c:v>1.5E-3</c:v>
                  </c:pt>
                  <c:pt idx="18">
                    <c:v>1.25E-3</c:v>
                  </c:pt>
                  <c:pt idx="19">
                    <c:v>1.3500000000000001E-3</c:v>
                  </c:pt>
                  <c:pt idx="20">
                    <c:v>6.7000000000000002E-4</c:v>
                  </c:pt>
                  <c:pt idx="21">
                    <c:v>5.6099999999999998E-4</c:v>
                  </c:pt>
                  <c:pt idx="22">
                    <c:v>8.7000000000000001E-4</c:v>
                  </c:pt>
                  <c:pt idx="23">
                    <c:v>1.2600000000000001E-3</c:v>
                  </c:pt>
                  <c:pt idx="24">
                    <c:v>5.7399999999999997E-4</c:v>
                  </c:pt>
                  <c:pt idx="25">
                    <c:v>7.5600000000000005E-4</c:v>
                  </c:pt>
                  <c:pt idx="26">
                    <c:v>1.6999999999999999E-3</c:v>
                  </c:pt>
                  <c:pt idx="27">
                    <c:v>5.3600000000000002E-4</c:v>
                  </c:pt>
                  <c:pt idx="28">
                    <c:v>5.0500000000000002E-4</c:v>
                  </c:pt>
                  <c:pt idx="29">
                    <c:v>4.0200000000000001E-4</c:v>
                  </c:pt>
                  <c:pt idx="30">
                    <c:v>5.2499999999999997E-4</c:v>
                  </c:pt>
                  <c:pt idx="31">
                    <c:v>4.0200000000000001E-4</c:v>
                  </c:pt>
                  <c:pt idx="32">
                    <c:v>4.4099999999999999E-4</c:v>
                  </c:pt>
                  <c:pt idx="33">
                    <c:v>2E-3</c:v>
                  </c:pt>
                  <c:pt idx="34">
                    <c:v>6.0000000000000001E-3</c:v>
                  </c:pt>
                  <c:pt idx="35">
                    <c:v>4.0000000000000001E-3</c:v>
                  </c:pt>
                  <c:pt idx="36">
                    <c:v>4.5300000000000001E-4</c:v>
                  </c:pt>
                  <c:pt idx="37">
                    <c:v>5.3200000000000003E-4</c:v>
                  </c:pt>
                  <c:pt idx="38">
                    <c:v>1.15E-3</c:v>
                  </c:pt>
                  <c:pt idx="39">
                    <c:v>1.32E-3</c:v>
                  </c:pt>
                  <c:pt idx="40">
                    <c:v>9.2299999999999999E-4</c:v>
                  </c:pt>
                  <c:pt idx="41">
                    <c:v>5.0000000000000001E-3</c:v>
                  </c:pt>
                  <c:pt idx="42">
                    <c:v>3.0000000000000001E-3</c:v>
                  </c:pt>
                  <c:pt idx="43">
                    <c:v>3.0000000000000001E-3</c:v>
                  </c:pt>
                  <c:pt idx="44">
                    <c:v>9.7900000000000005E-4</c:v>
                  </c:pt>
                  <c:pt idx="45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29698</c:v>
                </c:pt>
                <c:pt idx="2">
                  <c:v>32625</c:v>
                </c:pt>
                <c:pt idx="3">
                  <c:v>32625.5</c:v>
                </c:pt>
                <c:pt idx="4">
                  <c:v>32639.5</c:v>
                </c:pt>
                <c:pt idx="5">
                  <c:v>32640</c:v>
                </c:pt>
                <c:pt idx="6">
                  <c:v>36943</c:v>
                </c:pt>
                <c:pt idx="7">
                  <c:v>36972</c:v>
                </c:pt>
                <c:pt idx="8">
                  <c:v>38085</c:v>
                </c:pt>
                <c:pt idx="9">
                  <c:v>38155</c:v>
                </c:pt>
                <c:pt idx="10">
                  <c:v>40154.5</c:v>
                </c:pt>
                <c:pt idx="11">
                  <c:v>43214.5</c:v>
                </c:pt>
                <c:pt idx="12">
                  <c:v>45359</c:v>
                </c:pt>
                <c:pt idx="13">
                  <c:v>46366</c:v>
                </c:pt>
                <c:pt idx="14">
                  <c:v>46366.5</c:v>
                </c:pt>
                <c:pt idx="15">
                  <c:v>46380.5</c:v>
                </c:pt>
                <c:pt idx="16">
                  <c:v>46381</c:v>
                </c:pt>
                <c:pt idx="17">
                  <c:v>46532</c:v>
                </c:pt>
                <c:pt idx="18">
                  <c:v>47470.5</c:v>
                </c:pt>
                <c:pt idx="19">
                  <c:v>47471</c:v>
                </c:pt>
                <c:pt idx="20">
                  <c:v>47474</c:v>
                </c:pt>
                <c:pt idx="21">
                  <c:v>47474.5</c:v>
                </c:pt>
                <c:pt idx="22">
                  <c:v>47502.5</c:v>
                </c:pt>
                <c:pt idx="23">
                  <c:v>47503</c:v>
                </c:pt>
                <c:pt idx="24">
                  <c:v>47506</c:v>
                </c:pt>
                <c:pt idx="25">
                  <c:v>47506.5</c:v>
                </c:pt>
                <c:pt idx="26">
                  <c:v>47517</c:v>
                </c:pt>
                <c:pt idx="27">
                  <c:v>47538</c:v>
                </c:pt>
                <c:pt idx="28">
                  <c:v>47538.5</c:v>
                </c:pt>
                <c:pt idx="29">
                  <c:v>49615</c:v>
                </c:pt>
                <c:pt idx="30">
                  <c:v>49615.5</c:v>
                </c:pt>
                <c:pt idx="31">
                  <c:v>49655</c:v>
                </c:pt>
                <c:pt idx="32">
                  <c:v>49655.5</c:v>
                </c:pt>
                <c:pt idx="33">
                  <c:v>49666</c:v>
                </c:pt>
                <c:pt idx="34">
                  <c:v>49677.5</c:v>
                </c:pt>
                <c:pt idx="35">
                  <c:v>49678</c:v>
                </c:pt>
                <c:pt idx="36">
                  <c:v>49684</c:v>
                </c:pt>
                <c:pt idx="37">
                  <c:v>49684.5</c:v>
                </c:pt>
                <c:pt idx="38">
                  <c:v>50649.5</c:v>
                </c:pt>
                <c:pt idx="39">
                  <c:v>50650</c:v>
                </c:pt>
                <c:pt idx="40">
                  <c:v>50807</c:v>
                </c:pt>
                <c:pt idx="41">
                  <c:v>51711.5</c:v>
                </c:pt>
                <c:pt idx="42">
                  <c:v>51729</c:v>
                </c:pt>
                <c:pt idx="43">
                  <c:v>51729.5</c:v>
                </c:pt>
                <c:pt idx="44">
                  <c:v>51963.5</c:v>
                </c:pt>
                <c:pt idx="45">
                  <c:v>52844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2A-49CC-BAC2-FA24596FB2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29698</c:v>
                </c:pt>
                <c:pt idx="2">
                  <c:v>32625</c:v>
                </c:pt>
                <c:pt idx="3">
                  <c:v>32625.5</c:v>
                </c:pt>
                <c:pt idx="4">
                  <c:v>32639.5</c:v>
                </c:pt>
                <c:pt idx="5">
                  <c:v>32640</c:v>
                </c:pt>
                <c:pt idx="6">
                  <c:v>36943</c:v>
                </c:pt>
                <c:pt idx="7">
                  <c:v>36972</c:v>
                </c:pt>
                <c:pt idx="8">
                  <c:v>38085</c:v>
                </c:pt>
                <c:pt idx="9">
                  <c:v>38155</c:v>
                </c:pt>
                <c:pt idx="10">
                  <c:v>40154.5</c:v>
                </c:pt>
                <c:pt idx="11">
                  <c:v>43214.5</c:v>
                </c:pt>
                <c:pt idx="12">
                  <c:v>45359</c:v>
                </c:pt>
                <c:pt idx="13">
                  <c:v>46366</c:v>
                </c:pt>
                <c:pt idx="14">
                  <c:v>46366.5</c:v>
                </c:pt>
                <c:pt idx="15">
                  <c:v>46380.5</c:v>
                </c:pt>
                <c:pt idx="16">
                  <c:v>46381</c:v>
                </c:pt>
                <c:pt idx="17">
                  <c:v>46532</c:v>
                </c:pt>
                <c:pt idx="18">
                  <c:v>47470.5</c:v>
                </c:pt>
                <c:pt idx="19">
                  <c:v>47471</c:v>
                </c:pt>
                <c:pt idx="20">
                  <c:v>47474</c:v>
                </c:pt>
                <c:pt idx="21">
                  <c:v>47474.5</c:v>
                </c:pt>
                <c:pt idx="22">
                  <c:v>47502.5</c:v>
                </c:pt>
                <c:pt idx="23">
                  <c:v>47503</c:v>
                </c:pt>
                <c:pt idx="24">
                  <c:v>47506</c:v>
                </c:pt>
                <c:pt idx="25">
                  <c:v>47506.5</c:v>
                </c:pt>
                <c:pt idx="26">
                  <c:v>47517</c:v>
                </c:pt>
                <c:pt idx="27">
                  <c:v>47538</c:v>
                </c:pt>
                <c:pt idx="28">
                  <c:v>47538.5</c:v>
                </c:pt>
                <c:pt idx="29">
                  <c:v>49615</c:v>
                </c:pt>
                <c:pt idx="30">
                  <c:v>49615.5</c:v>
                </c:pt>
                <c:pt idx="31">
                  <c:v>49655</c:v>
                </c:pt>
                <c:pt idx="32">
                  <c:v>49655.5</c:v>
                </c:pt>
                <c:pt idx="33">
                  <c:v>49666</c:v>
                </c:pt>
                <c:pt idx="34">
                  <c:v>49677.5</c:v>
                </c:pt>
                <c:pt idx="35">
                  <c:v>49678</c:v>
                </c:pt>
                <c:pt idx="36">
                  <c:v>49684</c:v>
                </c:pt>
                <c:pt idx="37">
                  <c:v>49684.5</c:v>
                </c:pt>
                <c:pt idx="38">
                  <c:v>50649.5</c:v>
                </c:pt>
                <c:pt idx="39">
                  <c:v>50650</c:v>
                </c:pt>
                <c:pt idx="40">
                  <c:v>50807</c:v>
                </c:pt>
                <c:pt idx="41">
                  <c:v>51711.5</c:v>
                </c:pt>
                <c:pt idx="42">
                  <c:v>51729</c:v>
                </c:pt>
                <c:pt idx="43">
                  <c:v>51729.5</c:v>
                </c:pt>
                <c:pt idx="44">
                  <c:v>51963.5</c:v>
                </c:pt>
                <c:pt idx="45">
                  <c:v>52844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-9.6493739677687082E-4</c:v>
                </c:pt>
                <c:pt idx="1">
                  <c:v>-2.0012520692509424E-2</c:v>
                </c:pt>
                <c:pt idx="2">
                  <c:v>-2.1889828130943298E-2</c:v>
                </c:pt>
                <c:pt idx="3">
                  <c:v>-2.1890148818923899E-2</c:v>
                </c:pt>
                <c:pt idx="4">
                  <c:v>-2.1899128082380707E-2</c:v>
                </c:pt>
                <c:pt idx="5">
                  <c:v>-2.1899448770361308E-2</c:v>
                </c:pt>
                <c:pt idx="6">
                  <c:v>-2.4659289531407072E-2</c:v>
                </c:pt>
                <c:pt idx="7">
                  <c:v>-2.467788943428189E-2</c:v>
                </c:pt>
                <c:pt idx="8">
                  <c:v>-2.5391740879098047E-2</c:v>
                </c:pt>
                <c:pt idx="9">
                  <c:v>-2.5436637196382082E-2</c:v>
                </c:pt>
                <c:pt idx="10">
                  <c:v>-2.6719068430802489E-2</c:v>
                </c:pt>
                <c:pt idx="11">
                  <c:v>-2.8681678872076032E-2</c:v>
                </c:pt>
                <c:pt idx="12">
                  <c:v>-3.0057109620870513E-2</c:v>
                </c:pt>
                <c:pt idx="13">
                  <c:v>-3.070297521379942E-2</c:v>
                </c:pt>
                <c:pt idx="14">
                  <c:v>-3.0703295901780017E-2</c:v>
                </c:pt>
                <c:pt idx="15">
                  <c:v>-3.0712275165236825E-2</c:v>
                </c:pt>
                <c:pt idx="16">
                  <c:v>-3.0712595853217426E-2</c:v>
                </c:pt>
                <c:pt idx="17">
                  <c:v>-3.0809443623358704E-2</c:v>
                </c:pt>
                <c:pt idx="18">
                  <c:v>-3.1411374962945375E-2</c:v>
                </c:pt>
                <c:pt idx="19">
                  <c:v>-3.1411695650925976E-2</c:v>
                </c:pt>
                <c:pt idx="20">
                  <c:v>-3.1413619778809576E-2</c:v>
                </c:pt>
                <c:pt idx="21">
                  <c:v>-3.1413940466790177E-2</c:v>
                </c:pt>
                <c:pt idx="22">
                  <c:v>-3.1431898993703786E-2</c:v>
                </c:pt>
                <c:pt idx="23">
                  <c:v>-3.1432219681684387E-2</c:v>
                </c:pt>
                <c:pt idx="24">
                  <c:v>-3.1434143809567994E-2</c:v>
                </c:pt>
                <c:pt idx="25">
                  <c:v>-3.1434464497548595E-2</c:v>
                </c:pt>
                <c:pt idx="26">
                  <c:v>-3.1441198945141198E-2</c:v>
                </c:pt>
                <c:pt idx="27">
                  <c:v>-3.1454667840326411E-2</c:v>
                </c:pt>
                <c:pt idx="28">
                  <c:v>-3.1454988528307012E-2</c:v>
                </c:pt>
                <c:pt idx="29">
                  <c:v>-3.278680571173985E-2</c:v>
                </c:pt>
                <c:pt idx="30">
                  <c:v>-3.2787126399720451E-2</c:v>
                </c:pt>
                <c:pt idx="31">
                  <c:v>-3.2812460750187872E-2</c:v>
                </c:pt>
                <c:pt idx="32">
                  <c:v>-3.2812781438168473E-2</c:v>
                </c:pt>
                <c:pt idx="33">
                  <c:v>-3.2819515885761083E-2</c:v>
                </c:pt>
                <c:pt idx="34">
                  <c:v>-3.2826891709314882E-2</c:v>
                </c:pt>
                <c:pt idx="35">
                  <c:v>-3.2827212397295483E-2</c:v>
                </c:pt>
                <c:pt idx="36">
                  <c:v>-3.2831060653062683E-2</c:v>
                </c:pt>
                <c:pt idx="37">
                  <c:v>-3.2831381341043284E-2</c:v>
                </c:pt>
                <c:pt idx="38">
                  <c:v>-3.3450309143601781E-2</c:v>
                </c:pt>
                <c:pt idx="39">
                  <c:v>-3.3450629831582382E-2</c:v>
                </c:pt>
                <c:pt idx="40">
                  <c:v>-3.3551325857490849E-2</c:v>
                </c:pt>
                <c:pt idx="41">
                  <c:v>-3.4131450414396705E-2</c:v>
                </c:pt>
                <c:pt idx="42">
                  <c:v>-3.4142674493717717E-2</c:v>
                </c:pt>
                <c:pt idx="43">
                  <c:v>-3.4142995181698318E-2</c:v>
                </c:pt>
                <c:pt idx="44">
                  <c:v>-3.4293077156619237E-2</c:v>
                </c:pt>
                <c:pt idx="45">
                  <c:v>-3.4857808690456279E-2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2A-49CC-BAC2-FA24596FB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85640"/>
        <c:axId val="1"/>
      </c:scatterChart>
      <c:valAx>
        <c:axId val="812785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85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38100</xdr:rowOff>
    </xdr:from>
    <xdr:to>
      <xdr:col>17</xdr:col>
      <xdr:colOff>114300</xdr:colOff>
      <xdr:row>17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2495DFD-2F2F-BF8D-42D5-98249EC81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23"/>
  <sheetViews>
    <sheetView tabSelected="1" workbookViewId="0">
      <pane xSplit="13" ySplit="22" topLeftCell="N44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7.28515625" customWidth="1"/>
    <col min="4" max="4" width="9.42578125" customWidth="1"/>
    <col min="5" max="5" width="11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5.28515625" customWidth="1"/>
  </cols>
  <sheetData>
    <row r="1" spans="1:20" ht="20.25" x14ac:dyDescent="0.3">
      <c r="A1" s="1" t="s">
        <v>39</v>
      </c>
      <c r="T1" s="35"/>
    </row>
    <row r="2" spans="1:20" ht="12.95" customHeight="1" x14ac:dyDescent="0.2">
      <c r="A2" t="s">
        <v>26</v>
      </c>
      <c r="B2" t="s">
        <v>40</v>
      </c>
      <c r="C2" s="2"/>
    </row>
    <row r="3" spans="1:20" ht="12.95" customHeight="1" thickBot="1" x14ac:dyDescent="0.25">
      <c r="C3" s="25" t="s">
        <v>36</v>
      </c>
    </row>
    <row r="4" spans="1:20" ht="12.95" customHeight="1" thickTop="1" thickBot="1" x14ac:dyDescent="0.25">
      <c r="A4" s="4" t="s">
        <v>38</v>
      </c>
      <c r="C4" s="7">
        <v>52500.116999999998</v>
      </c>
      <c r="D4" s="8">
        <v>0.34316854000000002</v>
      </c>
    </row>
    <row r="5" spans="1:20" ht="12.95" customHeight="1" thickTop="1" x14ac:dyDescent="0.2">
      <c r="A5" s="10" t="s">
        <v>30</v>
      </c>
      <c r="B5" s="11"/>
      <c r="C5" s="12">
        <v>-9.5</v>
      </c>
      <c r="D5" s="11" t="s">
        <v>31</v>
      </c>
    </row>
    <row r="6" spans="1:20" ht="12.95" customHeight="1" x14ac:dyDescent="0.2">
      <c r="A6" s="4" t="s">
        <v>4</v>
      </c>
    </row>
    <row r="7" spans="1:20" ht="12.95" customHeight="1" x14ac:dyDescent="0.2">
      <c r="A7" t="s">
        <v>5</v>
      </c>
      <c r="C7" s="35">
        <v>42308.693120000004</v>
      </c>
      <c r="D7" s="35" t="s">
        <v>64</v>
      </c>
      <c r="E7">
        <v>52500.116999999998</v>
      </c>
    </row>
    <row r="8" spans="1:20" ht="12.95" customHeight="1" x14ac:dyDescent="0.2">
      <c r="A8" t="s">
        <v>6</v>
      </c>
      <c r="C8" s="35">
        <v>0.34316929000000002</v>
      </c>
      <c r="D8" s="35" t="s">
        <v>64</v>
      </c>
      <c r="E8">
        <v>0.34316854000000002</v>
      </c>
    </row>
    <row r="9" spans="1:20" ht="12.95" customHeight="1" x14ac:dyDescent="0.2">
      <c r="A9" s="23" t="s">
        <v>34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20" ht="12.95" customHeight="1" thickBot="1" x14ac:dyDescent="0.25">
      <c r="A10" s="11"/>
      <c r="B10" s="11"/>
      <c r="C10" s="3" t="s">
        <v>22</v>
      </c>
      <c r="D10" s="3" t="s">
        <v>23</v>
      </c>
      <c r="E10" s="11"/>
    </row>
    <row r="11" spans="1:20" ht="12.95" customHeight="1" x14ac:dyDescent="0.2">
      <c r="A11" s="11" t="s">
        <v>18</v>
      </c>
      <c r="B11" s="11"/>
      <c r="C11" s="20">
        <f ca="1">INTERCEPT(INDIRECT($D$9):G975,INDIRECT($C$9):F975)</f>
        <v>-9.6493739677687082E-4</v>
      </c>
      <c r="D11" s="2"/>
      <c r="E11" s="11"/>
    </row>
    <row r="12" spans="1:20" ht="12.95" customHeight="1" x14ac:dyDescent="0.2">
      <c r="A12" s="11" t="s">
        <v>19</v>
      </c>
      <c r="B12" s="11"/>
      <c r="C12" s="20">
        <f ca="1">SLOPE(INDIRECT($D$9):G975,INDIRECT($C$9):F975)</f>
        <v>-6.4137596120050355E-7</v>
      </c>
      <c r="D12" s="2"/>
      <c r="E12" s="11"/>
    </row>
    <row r="13" spans="1:20" ht="12.95" customHeight="1" x14ac:dyDescent="0.2">
      <c r="A13" s="11" t="s">
        <v>21</v>
      </c>
      <c r="B13" s="11"/>
      <c r="C13" s="2" t="s">
        <v>16</v>
      </c>
      <c r="E13" s="63" t="s">
        <v>62</v>
      </c>
      <c r="F13" s="64" t="s">
        <v>63</v>
      </c>
    </row>
    <row r="14" spans="1:20" ht="12.95" customHeight="1" x14ac:dyDescent="0.2">
      <c r="A14" s="11"/>
      <c r="B14" s="11"/>
      <c r="C14" s="11"/>
      <c r="E14" s="65" t="s">
        <v>44</v>
      </c>
      <c r="F14" s="66">
        <v>1</v>
      </c>
    </row>
    <row r="15" spans="1:20" ht="12.95" customHeight="1" x14ac:dyDescent="0.2">
      <c r="A15" s="13" t="s">
        <v>20</v>
      </c>
      <c r="B15" s="11"/>
      <c r="C15" s="14">
        <f ca="1">(C7+C11)+(C8+C12)*INT(MAX(F21:F3516))</f>
        <v>60443.09622295131</v>
      </c>
      <c r="E15" s="65" t="s">
        <v>32</v>
      </c>
      <c r="F15" s="67">
        <f ca="1">NOW()+15018.5+$C$5/24</f>
        <v>60519.774424305557</v>
      </c>
    </row>
    <row r="16" spans="1:20" ht="12.95" customHeight="1" x14ac:dyDescent="0.2">
      <c r="A16" s="16" t="s">
        <v>7</v>
      </c>
      <c r="B16" s="11"/>
      <c r="C16" s="17">
        <f ca="1">+C8+C12</f>
        <v>0.34316864862403884</v>
      </c>
      <c r="E16" s="65" t="s">
        <v>45</v>
      </c>
      <c r="F16" s="67">
        <f ca="1">ROUND(2*(F15-$C$7)/$C$8,0)/2+F14</f>
        <v>53068.5</v>
      </c>
    </row>
    <row r="17" spans="1:17" ht="12.95" customHeight="1" thickBot="1" x14ac:dyDescent="0.25">
      <c r="A17" s="15" t="s">
        <v>29</v>
      </c>
      <c r="B17" s="11"/>
      <c r="C17" s="11">
        <f>COUNT(C21:C2174)</f>
        <v>46</v>
      </c>
      <c r="E17" s="65" t="s">
        <v>33</v>
      </c>
      <c r="F17" s="68">
        <f ca="1">ROUND(2*(F15-$C$15)/$C$16,0)/2+F14</f>
        <v>224.5</v>
      </c>
    </row>
    <row r="18" spans="1:17" ht="12.95" customHeight="1" thickTop="1" thickBot="1" x14ac:dyDescent="0.25">
      <c r="A18" s="16" t="s">
        <v>8</v>
      </c>
      <c r="B18" s="11"/>
      <c r="C18" s="18">
        <f ca="1">+C15</f>
        <v>60443.09622295131</v>
      </c>
      <c r="D18" s="19">
        <f ca="1">+C16</f>
        <v>0.34316864862403884</v>
      </c>
      <c r="E18" s="72" t="s">
        <v>60</v>
      </c>
      <c r="F18" s="69">
        <f ca="1">+$C$15+$C$16*$F$17-15018.5-$C$5/24</f>
        <v>45502.03341790074</v>
      </c>
    </row>
    <row r="19" spans="1:17" ht="12.95" customHeight="1" thickTop="1" x14ac:dyDescent="0.2">
      <c r="E19" s="70" t="s">
        <v>61</v>
      </c>
      <c r="F19" s="71">
        <f ca="1">+($C$15+$C$16*$F$17) -($C$16/2)-15018.5-$C$5/24</f>
        <v>45501.861833576426</v>
      </c>
    </row>
    <row r="20" spans="1:17" ht="12.95" customHeight="1" thickBot="1" x14ac:dyDescent="0.25">
      <c r="A20" s="3" t="s">
        <v>9</v>
      </c>
      <c r="B20" s="3" t="s">
        <v>10</v>
      </c>
      <c r="C20" s="3" t="s">
        <v>11</v>
      </c>
      <c r="D20" s="3" t="s">
        <v>15</v>
      </c>
      <c r="E20" s="3" t="s">
        <v>12</v>
      </c>
      <c r="F20" s="3" t="s">
        <v>13</v>
      </c>
      <c r="G20" s="3" t="s">
        <v>14</v>
      </c>
      <c r="H20" s="6" t="s">
        <v>64</v>
      </c>
      <c r="I20" s="6" t="s">
        <v>50</v>
      </c>
      <c r="J20" s="6" t="s">
        <v>2</v>
      </c>
      <c r="K20" s="6" t="s">
        <v>3</v>
      </c>
      <c r="L20" s="6" t="s">
        <v>56</v>
      </c>
      <c r="M20" s="6" t="s">
        <v>27</v>
      </c>
      <c r="N20" s="6" t="s">
        <v>28</v>
      </c>
      <c r="O20" s="6" t="s">
        <v>25</v>
      </c>
      <c r="P20" s="5" t="s">
        <v>24</v>
      </c>
      <c r="Q20" s="3" t="s">
        <v>17</v>
      </c>
    </row>
    <row r="21" spans="1:17" s="35" customFormat="1" ht="12.95" customHeight="1" x14ac:dyDescent="0.2">
      <c r="A21" s="73" t="s">
        <v>64</v>
      </c>
      <c r="B21" s="55"/>
      <c r="C21" s="46">
        <v>42308.693120000004</v>
      </c>
      <c r="D21" s="46"/>
      <c r="E21" s="35">
        <f>+(C21-C$7)/C$8</f>
        <v>0</v>
      </c>
      <c r="F21" s="35">
        <f>ROUND(2*E21,0)/2</f>
        <v>0</v>
      </c>
      <c r="G21" s="35">
        <f>+C21-(C$7+F21*C$8)</f>
        <v>0</v>
      </c>
      <c r="H21" s="35">
        <f>+G21</f>
        <v>0</v>
      </c>
      <c r="O21" s="35">
        <f ca="1">+C$11+C$12*$F21</f>
        <v>-9.6493739677687082E-4</v>
      </c>
      <c r="Q21" s="36">
        <f>+C21-15018.5</f>
        <v>27290.193120000004</v>
      </c>
    </row>
    <row r="22" spans="1:17" s="35" customFormat="1" ht="12.95" customHeight="1" x14ac:dyDescent="0.2">
      <c r="A22" s="26" t="s">
        <v>37</v>
      </c>
      <c r="B22" s="54" t="s">
        <v>35</v>
      </c>
      <c r="C22" s="43">
        <v>52500.116999999998</v>
      </c>
      <c r="D22" s="44"/>
      <c r="E22" s="35">
        <f>+(C22-C$7)/C$8</f>
        <v>29697.948438218333</v>
      </c>
      <c r="F22" s="35">
        <f>ROUND(2*E22,0)/2</f>
        <v>29698</v>
      </c>
      <c r="G22" s="35">
        <f>+C22-(C$7+F22*C$8)</f>
        <v>-1.7694420006591827E-2</v>
      </c>
      <c r="I22" s="35">
        <f>+G22</f>
        <v>-1.7694420006591827E-2</v>
      </c>
      <c r="O22" s="35">
        <f ca="1">+C$11+C$12*$F22</f>
        <v>-2.0012520692509424E-2</v>
      </c>
      <c r="Q22" s="36">
        <f>+C22-15018.5</f>
        <v>37481.616999999998</v>
      </c>
    </row>
    <row r="23" spans="1:17" s="35" customFormat="1" ht="12.95" customHeight="1" x14ac:dyDescent="0.2">
      <c r="A23" s="27" t="s">
        <v>41</v>
      </c>
      <c r="B23" s="54" t="s">
        <v>35</v>
      </c>
      <c r="C23" s="43">
        <v>53504.569300000003</v>
      </c>
      <c r="D23" s="43">
        <v>2.9999999999999997E-4</v>
      </c>
      <c r="E23" s="35">
        <f>+(C23-C$7)/C$8</f>
        <v>32624.936164888179</v>
      </c>
      <c r="F23" s="35">
        <f>ROUND(2*E23,0)/2</f>
        <v>32625</v>
      </c>
      <c r="G23" s="35">
        <f>+C23-(C$7+F23*C$8)</f>
        <v>-2.1906250003667083E-2</v>
      </c>
      <c r="K23" s="35">
        <f>+G23</f>
        <v>-2.1906250003667083E-2</v>
      </c>
      <c r="O23" s="35">
        <f ca="1">+C$11+C$12*$F23</f>
        <v>-2.1889828130943298E-2</v>
      </c>
      <c r="Q23" s="36">
        <f>+C23-15018.5</f>
        <v>38486.069300000003</v>
      </c>
    </row>
    <row r="24" spans="1:17" s="35" customFormat="1" ht="12.95" customHeight="1" x14ac:dyDescent="0.2">
      <c r="A24" s="27" t="s">
        <v>41</v>
      </c>
      <c r="B24" s="54" t="s">
        <v>42</v>
      </c>
      <c r="C24" s="43">
        <v>53504.745300000002</v>
      </c>
      <c r="D24" s="43">
        <v>6.9999999999999999E-4</v>
      </c>
      <c r="E24" s="35">
        <f>+(C24-C$7)/C$8</f>
        <v>32625.449031292977</v>
      </c>
      <c r="F24" s="35">
        <f>ROUND(2*E24,0)/2</f>
        <v>32625.5</v>
      </c>
      <c r="G24" s="35">
        <f>+C24-(C$7+F24*C$8)</f>
        <v>-1.7490894999355078E-2</v>
      </c>
      <c r="K24" s="35">
        <f>+G24</f>
        <v>-1.7490894999355078E-2</v>
      </c>
      <c r="O24" s="35">
        <f ca="1">+C$11+C$12*$F24</f>
        <v>-2.1890148818923899E-2</v>
      </c>
      <c r="Q24" s="36">
        <f>+C24-15018.5</f>
        <v>38486.245300000002</v>
      </c>
    </row>
    <row r="25" spans="1:17" s="35" customFormat="1" ht="12.95" customHeight="1" x14ac:dyDescent="0.2">
      <c r="A25" s="27" t="s">
        <v>41</v>
      </c>
      <c r="B25" s="54" t="s">
        <v>42</v>
      </c>
      <c r="C25" s="43">
        <v>53509.544500000004</v>
      </c>
      <c r="D25" s="43">
        <v>4.0000000000000002E-4</v>
      </c>
      <c r="E25" s="35">
        <f>+(C25-C$7)/C$8</f>
        <v>32639.433965667497</v>
      </c>
      <c r="F25" s="35">
        <f>ROUND(2*E25,0)/2</f>
        <v>32639.5</v>
      </c>
      <c r="G25" s="35">
        <f>+C25-(C$7+F25*C$8)</f>
        <v>-2.2660955000901595E-2</v>
      </c>
      <c r="K25" s="35">
        <f>+G25</f>
        <v>-2.2660955000901595E-2</v>
      </c>
      <c r="O25" s="35">
        <f ca="1">+C$11+C$12*$F25</f>
        <v>-2.1899128082380707E-2</v>
      </c>
      <c r="Q25" s="36">
        <f>+C25-15018.5</f>
        <v>38491.044500000004</v>
      </c>
    </row>
    <row r="26" spans="1:17" s="35" customFormat="1" ht="12.95" customHeight="1" x14ac:dyDescent="0.2">
      <c r="A26" s="27" t="s">
        <v>41</v>
      </c>
      <c r="B26" s="54" t="s">
        <v>35</v>
      </c>
      <c r="C26" s="43">
        <v>53509.720200000003</v>
      </c>
      <c r="D26" s="43">
        <v>6.9999999999999999E-4</v>
      </c>
      <c r="E26" s="35">
        <f>+(C26-C$7)/C$8</f>
        <v>32639.945957868196</v>
      </c>
      <c r="F26" s="35">
        <f>ROUND(2*E26,0)/2</f>
        <v>32640</v>
      </c>
      <c r="G26" s="35">
        <f>+C26-(C$7+F26*C$8)</f>
        <v>-1.854559999628691E-2</v>
      </c>
      <c r="K26" s="35">
        <f>+G26</f>
        <v>-1.854559999628691E-2</v>
      </c>
      <c r="O26" s="35">
        <f ca="1">+C$11+C$12*$F26</f>
        <v>-2.1899448770361308E-2</v>
      </c>
      <c r="Q26" s="36">
        <f>+C26-15018.5</f>
        <v>38491.220200000003</v>
      </c>
    </row>
    <row r="27" spans="1:17" s="35" customFormat="1" x14ac:dyDescent="0.2">
      <c r="A27" s="28" t="s">
        <v>43</v>
      </c>
      <c r="B27" s="55" t="s">
        <v>35</v>
      </c>
      <c r="C27" s="45">
        <v>54986.366999999998</v>
      </c>
      <c r="D27" s="45">
        <v>7.0000000000000001E-3</v>
      </c>
      <c r="E27" s="35">
        <f>+(C27-C$7)/C$8</f>
        <v>36942.91490943142</v>
      </c>
      <c r="F27" s="35">
        <f>ROUND(2*E27,0)/2</f>
        <v>36943</v>
      </c>
      <c r="G27" s="35">
        <f>+C27-(C$7+F27*C$8)</f>
        <v>-2.9200470002251677E-2</v>
      </c>
      <c r="K27" s="35">
        <f>+G27</f>
        <v>-2.9200470002251677E-2</v>
      </c>
      <c r="O27" s="35">
        <f ca="1">+C$11+C$12*$F27</f>
        <v>-2.4659289531407072E-2</v>
      </c>
      <c r="Q27" s="36">
        <f>+C27-15018.5</f>
        <v>39967.866999999998</v>
      </c>
    </row>
    <row r="28" spans="1:17" s="35" customFormat="1" x14ac:dyDescent="0.2">
      <c r="A28" s="28" t="s">
        <v>43</v>
      </c>
      <c r="B28" s="55" t="s">
        <v>35</v>
      </c>
      <c r="C28" s="45">
        <v>54996.321000000004</v>
      </c>
      <c r="D28" s="45">
        <v>6.0000000000000001E-3</v>
      </c>
      <c r="E28" s="35">
        <f>+(C28-C$7)/C$8</f>
        <v>36971.921001439259</v>
      </c>
      <c r="F28" s="35">
        <f>ROUND(2*E28,0)/2</f>
        <v>36972</v>
      </c>
      <c r="G28" s="35">
        <f>+C28-(C$7+F28*C$8)</f>
        <v>-2.7109880000352859E-2</v>
      </c>
      <c r="K28" s="35">
        <f>+G28</f>
        <v>-2.7109880000352859E-2</v>
      </c>
      <c r="O28" s="35">
        <f ca="1">+C$11+C$12*$F28</f>
        <v>-2.467788943428189E-2</v>
      </c>
      <c r="Q28" s="36">
        <f>+C28-15018.5</f>
        <v>39977.821000000004</v>
      </c>
    </row>
    <row r="29" spans="1:17" s="35" customFormat="1" x14ac:dyDescent="0.2">
      <c r="A29" s="28" t="s">
        <v>46</v>
      </c>
      <c r="B29" s="55" t="s">
        <v>35</v>
      </c>
      <c r="C29" s="46">
        <v>55378.264999999999</v>
      </c>
      <c r="D29" s="46">
        <v>5.0000000000000001E-3</v>
      </c>
      <c r="E29" s="35">
        <f>+(C29-C$7)/C$8</f>
        <v>38084.911036182741</v>
      </c>
      <c r="F29" s="35">
        <f>ROUND(2*E29,0)/2</f>
        <v>38085</v>
      </c>
      <c r="G29" s="35">
        <f>+C29-(C$7+F29*C$8)</f>
        <v>-3.0529650000971742E-2</v>
      </c>
      <c r="K29" s="35">
        <f>+G29</f>
        <v>-3.0529650000971742E-2</v>
      </c>
      <c r="O29" s="35">
        <f ca="1">+C$11+C$12*$F29</f>
        <v>-2.5391740879098047E-2</v>
      </c>
      <c r="Q29" s="36">
        <f>+C29-15018.5</f>
        <v>40359.764999999999</v>
      </c>
    </row>
    <row r="30" spans="1:17" s="35" customFormat="1" x14ac:dyDescent="0.2">
      <c r="A30" s="28" t="s">
        <v>46</v>
      </c>
      <c r="B30" s="55" t="s">
        <v>35</v>
      </c>
      <c r="C30" s="46">
        <v>55402.288999999997</v>
      </c>
      <c r="D30" s="46">
        <v>5.0000000000000001E-3</v>
      </c>
      <c r="E30" s="35">
        <f>+(C30-C$7)/C$8</f>
        <v>38154.917300437904</v>
      </c>
      <c r="F30" s="35">
        <f>ROUND(2*E30,0)/2</f>
        <v>38155</v>
      </c>
      <c r="G30" s="35">
        <f>+C30-(C$7+F30*C$8)</f>
        <v>-2.8379950010275934E-2</v>
      </c>
      <c r="K30" s="35">
        <f>+G30</f>
        <v>-2.8379950010275934E-2</v>
      </c>
      <c r="O30" s="35">
        <f ca="1">+C$11+C$12*$F30</f>
        <v>-2.5436637196382082E-2</v>
      </c>
      <c r="Q30" s="36">
        <f>+C30-15018.5</f>
        <v>40383.788999999997</v>
      </c>
    </row>
    <row r="31" spans="1:17" s="35" customFormat="1" x14ac:dyDescent="0.2">
      <c r="A31" s="30" t="s">
        <v>47</v>
      </c>
      <c r="B31" s="56" t="s">
        <v>42</v>
      </c>
      <c r="C31" s="47">
        <v>56088.457000000002</v>
      </c>
      <c r="D31" s="47" t="s">
        <v>48</v>
      </c>
      <c r="E31" s="35">
        <f>+(C31-C$7)/C$8</f>
        <v>40154.420227987175</v>
      </c>
      <c r="F31" s="35">
        <f>ROUND(2*E31,0)/2</f>
        <v>40154.5</v>
      </c>
      <c r="G31" s="35">
        <f>+C31-(C$7+F31*C$8)</f>
        <v>-2.7375305005989503E-2</v>
      </c>
      <c r="K31" s="35">
        <f>+G31</f>
        <v>-2.7375305005989503E-2</v>
      </c>
      <c r="O31" s="35">
        <f ca="1">+C$11+C$12*$F31</f>
        <v>-2.6719068430802489E-2</v>
      </c>
      <c r="Q31" s="36">
        <f>+C31-15018.5</f>
        <v>41069.957000000002</v>
      </c>
    </row>
    <row r="32" spans="1:17" s="35" customFormat="1" x14ac:dyDescent="0.2">
      <c r="A32" s="31" t="s">
        <v>49</v>
      </c>
      <c r="B32" s="57" t="s">
        <v>42</v>
      </c>
      <c r="C32" s="48">
        <v>57138.550999999999</v>
      </c>
      <c r="D32" s="48">
        <v>1.0999999999999999E-2</v>
      </c>
      <c r="E32" s="35">
        <f>+(C32-C$7)/C$8</f>
        <v>43214.408492088543</v>
      </c>
      <c r="F32" s="35">
        <f>ROUND(2*E32,0)/2</f>
        <v>43214.5</v>
      </c>
      <c r="G32" s="35">
        <f>+C32-(C$7+F32*C$8)</f>
        <v>-3.1402705004438758E-2</v>
      </c>
      <c r="K32" s="35">
        <f>+G32</f>
        <v>-3.1402705004438758E-2</v>
      </c>
      <c r="O32" s="35">
        <f ca="1">+C$11+C$12*$F32</f>
        <v>-2.8681678872076032E-2</v>
      </c>
      <c r="Q32" s="36">
        <f>+C32-15018.5</f>
        <v>42120.050999999999</v>
      </c>
    </row>
    <row r="33" spans="1:20" s="35" customFormat="1" x14ac:dyDescent="0.2">
      <c r="A33" s="37" t="s">
        <v>0</v>
      </c>
      <c r="B33" s="58" t="s">
        <v>35</v>
      </c>
      <c r="C33" s="49">
        <v>57874.476000000002</v>
      </c>
      <c r="D33" s="49">
        <v>4.0000000000000001E-3</v>
      </c>
      <c r="E33" s="35">
        <f>+(C33-C$7)/C$8</f>
        <v>45358.903997499307</v>
      </c>
      <c r="F33" s="35">
        <f>ROUND(2*E33,0)/2</f>
        <v>45359</v>
      </c>
      <c r="G33" s="35">
        <f>+C33-(C$7+F33*C$8)</f>
        <v>-3.2945110004220624E-2</v>
      </c>
      <c r="K33" s="35">
        <f>+G33</f>
        <v>-3.2945110004220624E-2</v>
      </c>
      <c r="O33" s="35">
        <f ca="1">+C$11+C$12*$F33</f>
        <v>-3.0057109620870513E-2</v>
      </c>
      <c r="Q33" s="36">
        <f>+C33-15018.5</f>
        <v>42855.976000000002</v>
      </c>
    </row>
    <row r="34" spans="1:20" s="35" customFormat="1" x14ac:dyDescent="0.2">
      <c r="A34" s="38" t="s">
        <v>1</v>
      </c>
      <c r="B34" s="59" t="s">
        <v>42</v>
      </c>
      <c r="C34" s="49">
        <v>58220.049039999998</v>
      </c>
      <c r="D34" s="49">
        <v>1E-4</v>
      </c>
      <c r="E34" s="35">
        <f>+(C34-C$7)/C$8</f>
        <v>46365.908557843257</v>
      </c>
      <c r="F34" s="35">
        <f>ROUND(2*E34,0)/2</f>
        <v>46366</v>
      </c>
      <c r="G34" s="35">
        <f>+C34-(C$7+F34*C$8)</f>
        <v>-3.1380140004330315E-2</v>
      </c>
      <c r="K34" s="35">
        <f>+G34</f>
        <v>-3.1380140004330315E-2</v>
      </c>
      <c r="O34" s="35">
        <f ca="1">+C$11+C$12*$F34</f>
        <v>-3.070297521379942E-2</v>
      </c>
      <c r="Q34" s="36">
        <f>+C34-15018.5</f>
        <v>43201.549039999998</v>
      </c>
    </row>
    <row r="35" spans="1:20" s="35" customFormat="1" x14ac:dyDescent="0.2">
      <c r="A35" s="38" t="s">
        <v>1</v>
      </c>
      <c r="B35" s="59" t="s">
        <v>42</v>
      </c>
      <c r="C35" s="49">
        <v>58220.218970000002</v>
      </c>
      <c r="D35" s="49">
        <v>2.3000000000000001E-4</v>
      </c>
      <c r="E35" s="35">
        <f>+(C35-C$7)/C$8</f>
        <v>46366.40373618513</v>
      </c>
      <c r="F35" s="35">
        <f>ROUND(2*E35,0)/2</f>
        <v>46366.5</v>
      </c>
      <c r="G35" s="35">
        <f>+C35-(C$7+F35*C$8)</f>
        <v>-3.3034785003110301E-2</v>
      </c>
      <c r="K35" s="35">
        <f>+G35</f>
        <v>-3.3034785003110301E-2</v>
      </c>
      <c r="O35" s="35">
        <f ca="1">+C$11+C$12*$F35</f>
        <v>-3.0703295901780017E-2</v>
      </c>
      <c r="Q35" s="36">
        <f>+C35-15018.5</f>
        <v>43201.718970000002</v>
      </c>
    </row>
    <row r="36" spans="1:20" s="35" customFormat="1" ht="12" customHeight="1" x14ac:dyDescent="0.2">
      <c r="A36" s="38" t="s">
        <v>1</v>
      </c>
      <c r="B36" s="59" t="s">
        <v>35</v>
      </c>
      <c r="C36" s="49">
        <v>58225.024460000001</v>
      </c>
      <c r="D36" s="49">
        <v>2.0000000000000001E-4</v>
      </c>
      <c r="E36" s="35">
        <f>+(C36-C$7)/C$8</f>
        <v>46380.406999705585</v>
      </c>
      <c r="F36" s="35">
        <f>ROUND(2*E36,0)/2</f>
        <v>46380.5</v>
      </c>
      <c r="G36" s="35">
        <f>+C36-(C$7+F36*C$8)</f>
        <v>-3.1914845007122494E-2</v>
      </c>
      <c r="K36" s="35">
        <f>+G36</f>
        <v>-3.1914845007122494E-2</v>
      </c>
      <c r="O36" s="35">
        <f ca="1">+C$11+C$12*$F36</f>
        <v>-3.0712275165236825E-2</v>
      </c>
      <c r="Q36" s="36">
        <f>+C36-15018.5</f>
        <v>43206.524460000001</v>
      </c>
    </row>
    <row r="37" spans="1:20" s="35" customFormat="1" ht="12" customHeight="1" x14ac:dyDescent="0.2">
      <c r="A37" s="38" t="s">
        <v>1</v>
      </c>
      <c r="B37" s="59" t="s">
        <v>35</v>
      </c>
      <c r="C37" s="49">
        <v>58225.196479999999</v>
      </c>
      <c r="D37" s="49">
        <v>1.6000000000000001E-4</v>
      </c>
      <c r="E37" s="35">
        <f>+(C37-C$7)/C$8</f>
        <v>46380.908268336003</v>
      </c>
      <c r="F37" s="35">
        <f>ROUND(2*E37,0)/2</f>
        <v>46381</v>
      </c>
      <c r="G37" s="35">
        <f>+C37-(C$7+F37*C$8)</f>
        <v>-3.1479490004130639E-2</v>
      </c>
      <c r="K37" s="35">
        <f>+G37</f>
        <v>-3.1479490004130639E-2</v>
      </c>
      <c r="O37" s="35">
        <f ca="1">+C$11+C$12*$F37</f>
        <v>-3.0712595853217426E-2</v>
      </c>
      <c r="Q37" s="36">
        <f>+C37-15018.5</f>
        <v>43206.696479999999</v>
      </c>
    </row>
    <row r="38" spans="1:20" s="35" customFormat="1" ht="12" customHeight="1" x14ac:dyDescent="0.2">
      <c r="A38" s="38" t="s">
        <v>1</v>
      </c>
      <c r="B38" s="59" t="s">
        <v>35</v>
      </c>
      <c r="C38" s="49">
        <v>58277.0164</v>
      </c>
      <c r="D38" s="49">
        <v>1.5E-3</v>
      </c>
      <c r="E38" s="35">
        <f>+(C38-C$7)/C$8</f>
        <v>46531.912223264488</v>
      </c>
      <c r="F38" s="35">
        <f>ROUND(2*E38,0)/2</f>
        <v>46532</v>
      </c>
      <c r="G38" s="35">
        <f>+C38-(C$7+F38*C$8)</f>
        <v>-3.0122280004434288E-2</v>
      </c>
      <c r="K38" s="35">
        <f>+G38</f>
        <v>-3.0122280004434288E-2</v>
      </c>
      <c r="O38" s="35">
        <f ca="1">+C$11+C$12*$F38</f>
        <v>-3.0809443623358704E-2</v>
      </c>
      <c r="Q38" s="36">
        <f>+C38-15018.5</f>
        <v>43258.5164</v>
      </c>
    </row>
    <row r="39" spans="1:20" s="35" customFormat="1" ht="12" customHeight="1" x14ac:dyDescent="0.2">
      <c r="A39" s="32" t="s">
        <v>51</v>
      </c>
      <c r="B39" s="33" t="s">
        <v>42</v>
      </c>
      <c r="C39" s="40">
        <v>58599.079119999893</v>
      </c>
      <c r="D39" s="41">
        <v>1.25E-3</v>
      </c>
      <c r="E39" s="35">
        <f>+(C39-C$7)/C$8</f>
        <v>47470.407389891705</v>
      </c>
      <c r="F39" s="35">
        <f>ROUND(2*E39,0)/2</f>
        <v>47470.5</v>
      </c>
      <c r="G39" s="35">
        <f>+C39-(C$7+F39*C$8)</f>
        <v>-3.1780945108039305E-2</v>
      </c>
      <c r="K39" s="35">
        <f>+G39</f>
        <v>-3.1780945108039305E-2</v>
      </c>
      <c r="O39" s="35">
        <f ca="1">+C$11+C$12*$F39</f>
        <v>-3.1411374962945375E-2</v>
      </c>
      <c r="Q39" s="36">
        <f>+C39-15018.5</f>
        <v>43580.579119999893</v>
      </c>
    </row>
    <row r="40" spans="1:20" s="35" customFormat="1" ht="12" customHeight="1" x14ac:dyDescent="0.2">
      <c r="A40" s="32" t="s">
        <v>51</v>
      </c>
      <c r="B40" s="33" t="s">
        <v>35</v>
      </c>
      <c r="C40" s="40">
        <v>58599.251749999821</v>
      </c>
      <c r="D40" s="41">
        <v>1.3500000000000001E-3</v>
      </c>
      <c r="E40" s="35">
        <f>+(C40-C$7)/C$8</f>
        <v>47470.910436070248</v>
      </c>
      <c r="F40" s="35">
        <f>ROUND(2*E40,0)/2</f>
        <v>47471</v>
      </c>
      <c r="G40" s="35">
        <f>+C40-(C$7+F40*C$8)</f>
        <v>-3.0735590182302985E-2</v>
      </c>
      <c r="K40" s="35">
        <f>+G40</f>
        <v>-3.0735590182302985E-2</v>
      </c>
      <c r="O40" s="35">
        <f ca="1">+C$11+C$12*$F40</f>
        <v>-3.1411695650925976E-2</v>
      </c>
      <c r="Q40" s="36">
        <f>+C40-15018.5</f>
        <v>43580.751749999821</v>
      </c>
    </row>
    <row r="41" spans="1:20" s="35" customFormat="1" ht="12" customHeight="1" x14ac:dyDescent="0.2">
      <c r="A41" s="34" t="s">
        <v>55</v>
      </c>
      <c r="B41" s="60" t="s">
        <v>35</v>
      </c>
      <c r="C41" s="50">
        <v>58600.281508997548</v>
      </c>
      <c r="D41" s="51">
        <v>6.7000000000000002E-4</v>
      </c>
      <c r="E41" s="35">
        <f>+(C41-C$7)/C$8</f>
        <v>47473.911167859878</v>
      </c>
      <c r="F41" s="35">
        <f>ROUND(2*E41,0)/2</f>
        <v>47474</v>
      </c>
      <c r="G41" s="35">
        <f>+C41-(C$7+F41*C$8)</f>
        <v>-3.0484462455206085E-2</v>
      </c>
      <c r="L41" s="35">
        <f>+G41</f>
        <v>-3.0484462455206085E-2</v>
      </c>
      <c r="O41" s="35">
        <f ca="1">+C$11+C$12*$F41</f>
        <v>-3.1413619778809576E-2</v>
      </c>
      <c r="Q41" s="36">
        <f>+C41-15018.5</f>
        <v>43581.781508997548</v>
      </c>
      <c r="T41" s="39" t="s">
        <v>58</v>
      </c>
    </row>
    <row r="42" spans="1:20" s="35" customFormat="1" ht="12" customHeight="1" x14ac:dyDescent="0.2">
      <c r="A42" s="34" t="s">
        <v>55</v>
      </c>
      <c r="B42" s="60" t="s">
        <v>42</v>
      </c>
      <c r="C42" s="50">
        <v>58600.452524145599</v>
      </c>
      <c r="D42" s="51">
        <v>5.6099999999999998E-4</v>
      </c>
      <c r="E42" s="35">
        <f>+(C42-C$7)/C$8</f>
        <v>47474.409508337987</v>
      </c>
      <c r="F42" s="35">
        <f>ROUND(2*E42,0)/2</f>
        <v>47474.5</v>
      </c>
      <c r="G42" s="35">
        <f>+C42-(C$7+F42*C$8)</f>
        <v>-3.1053959406563081E-2</v>
      </c>
      <c r="L42" s="35">
        <f>+G42</f>
        <v>-3.1053959406563081E-2</v>
      </c>
      <c r="O42" s="35">
        <f ca="1">+C$11+C$12*$F42</f>
        <v>-3.1413940466790177E-2</v>
      </c>
      <c r="Q42" s="36">
        <f>+C42-15018.5</f>
        <v>43581.952524145599</v>
      </c>
      <c r="T42" s="39" t="s">
        <v>58</v>
      </c>
    </row>
    <row r="43" spans="1:20" s="35" customFormat="1" ht="12" customHeight="1" x14ac:dyDescent="0.2">
      <c r="A43" s="32" t="s">
        <v>51</v>
      </c>
      <c r="B43" s="33" t="s">
        <v>42</v>
      </c>
      <c r="C43" s="40">
        <v>58610.061470000073</v>
      </c>
      <c r="D43" s="41">
        <v>8.7000000000000001E-4</v>
      </c>
      <c r="E43" s="35">
        <f>+(C43-C$7)/C$8</f>
        <v>47502.41010785105</v>
      </c>
      <c r="F43" s="35">
        <f>ROUND(2*E43,0)/2</f>
        <v>47502.5</v>
      </c>
      <c r="G43" s="35">
        <f>+C43-(C$7+F43*C$8)</f>
        <v>-3.0848224931105506E-2</v>
      </c>
      <c r="K43" s="35">
        <f>+G43</f>
        <v>-3.0848224931105506E-2</v>
      </c>
      <c r="O43" s="35">
        <f ca="1">+C$11+C$12*$F43</f>
        <v>-3.1431898993703786E-2</v>
      </c>
      <c r="Q43" s="36">
        <f>+C43-15018.5</f>
        <v>43591.561470000073</v>
      </c>
      <c r="T43" s="39"/>
    </row>
    <row r="44" spans="1:20" s="35" customFormat="1" ht="12" customHeight="1" x14ac:dyDescent="0.2">
      <c r="A44" s="32" t="s">
        <v>51</v>
      </c>
      <c r="B44" s="33" t="s">
        <v>35</v>
      </c>
      <c r="C44" s="40">
        <v>58610.233849999961</v>
      </c>
      <c r="D44" s="41">
        <v>1.2600000000000001E-3</v>
      </c>
      <c r="E44" s="35">
        <f>+(C44-C$7)/C$8</f>
        <v>47502.912425526061</v>
      </c>
      <c r="F44" s="35">
        <f>ROUND(2*E44,0)/2</f>
        <v>47503</v>
      </c>
      <c r="G44" s="35">
        <f>+C44-(C$7+F44*C$8)</f>
        <v>-3.005287004634738E-2</v>
      </c>
      <c r="K44" s="35">
        <f>+G44</f>
        <v>-3.005287004634738E-2</v>
      </c>
      <c r="O44" s="35">
        <f ca="1">+C$11+C$12*$F44</f>
        <v>-3.1432219681684387E-2</v>
      </c>
      <c r="Q44" s="36">
        <f>+C44-15018.5</f>
        <v>43591.733849999961</v>
      </c>
      <c r="T44" s="39"/>
    </row>
    <row r="45" spans="1:20" s="35" customFormat="1" ht="12" customHeight="1" x14ac:dyDescent="0.2">
      <c r="A45" s="34" t="s">
        <v>55</v>
      </c>
      <c r="B45" s="60" t="s">
        <v>35</v>
      </c>
      <c r="C45" s="50">
        <v>58611.2631030716</v>
      </c>
      <c r="D45" s="51">
        <v>5.7399999999999997E-4</v>
      </c>
      <c r="E45" s="35">
        <f>+(C45-C$7)/C$8</f>
        <v>47505.911683040154</v>
      </c>
      <c r="F45" s="35">
        <f>ROUND(2*E45,0)/2</f>
        <v>47506</v>
      </c>
      <c r="G45" s="35">
        <f>+C45-(C$7+F45*C$8)</f>
        <v>-3.0307668406749144E-2</v>
      </c>
      <c r="L45" s="35">
        <f>+G45</f>
        <v>-3.0307668406749144E-2</v>
      </c>
      <c r="O45" s="35">
        <f ca="1">+C$11+C$12*$F45</f>
        <v>-3.1434143809567994E-2</v>
      </c>
      <c r="Q45" s="36">
        <f>+C45-15018.5</f>
        <v>43592.7631030716</v>
      </c>
      <c r="T45" s="39" t="s">
        <v>58</v>
      </c>
    </row>
    <row r="46" spans="1:20" s="35" customFormat="1" ht="12" customHeight="1" x14ac:dyDescent="0.2">
      <c r="A46" s="34" t="s">
        <v>55</v>
      </c>
      <c r="B46" s="60" t="s">
        <v>42</v>
      </c>
      <c r="C46" s="50">
        <v>58611.434220324736</v>
      </c>
      <c r="D46" s="51">
        <v>7.5600000000000005E-4</v>
      </c>
      <c r="E46" s="35">
        <f>+(C46-C$7)/C$8</f>
        <v>47506.410321053881</v>
      </c>
      <c r="F46" s="35">
        <f>ROUND(2*E46,0)/2</f>
        <v>47506.5</v>
      </c>
      <c r="G46" s="35">
        <f>+C46-(C$7+F46*C$8)</f>
        <v>-3.0775060266023502E-2</v>
      </c>
      <c r="L46" s="35">
        <f>+G46</f>
        <v>-3.0775060266023502E-2</v>
      </c>
      <c r="O46" s="35">
        <f ca="1">+C$11+C$12*$F46</f>
        <v>-3.1434464497548595E-2</v>
      </c>
      <c r="Q46" s="36">
        <f>+C46-15018.5</f>
        <v>43592.934220324736</v>
      </c>
      <c r="T46" s="39" t="s">
        <v>58</v>
      </c>
    </row>
    <row r="47" spans="1:20" s="35" customFormat="1" ht="12" customHeight="1" x14ac:dyDescent="0.2">
      <c r="A47" s="32" t="s">
        <v>51</v>
      </c>
      <c r="B47" s="33" t="s">
        <v>35</v>
      </c>
      <c r="C47" s="40">
        <v>58615.039400000125</v>
      </c>
      <c r="D47" s="41">
        <v>1.6999999999999999E-3</v>
      </c>
      <c r="E47" s="35">
        <f>+(C47-C$7)/C$8</f>
        <v>47516.915863887822</v>
      </c>
      <c r="F47" s="35">
        <f>ROUND(2*E47,0)/2</f>
        <v>47517</v>
      </c>
      <c r="G47" s="35">
        <f>+C47-(C$7+F47*C$8)</f>
        <v>-2.8872929877252318E-2</v>
      </c>
      <c r="K47" s="35">
        <f>+G47</f>
        <v>-2.8872929877252318E-2</v>
      </c>
      <c r="O47" s="35">
        <f ca="1">+C$11+C$12*$F47</f>
        <v>-3.1441198945141198E-2</v>
      </c>
      <c r="Q47" s="36">
        <f>+C47-15018.5</f>
        <v>43596.539400000125</v>
      </c>
      <c r="T47" s="39"/>
    </row>
    <row r="48" spans="1:20" s="35" customFormat="1" ht="12" customHeight="1" x14ac:dyDescent="0.2">
      <c r="A48" s="34" t="s">
        <v>55</v>
      </c>
      <c r="B48" s="60" t="s">
        <v>35</v>
      </c>
      <c r="C48" s="50">
        <v>58622.244324397296</v>
      </c>
      <c r="D48" s="51">
        <v>5.3600000000000002E-4</v>
      </c>
      <c r="E48" s="35">
        <f>+(C48-C$7)/C$8</f>
        <v>47537.911112026639</v>
      </c>
      <c r="F48" s="35">
        <f>ROUND(2*E48,0)/2</f>
        <v>47538</v>
      </c>
      <c r="G48" s="35">
        <f>+C48-(C$7+F48*C$8)</f>
        <v>-3.0503622707328759E-2</v>
      </c>
      <c r="L48" s="35">
        <f>+G48</f>
        <v>-3.0503622707328759E-2</v>
      </c>
      <c r="O48" s="35">
        <f ca="1">+C$11+C$12*$F48</f>
        <v>-3.1454667840326411E-2</v>
      </c>
      <c r="Q48" s="36">
        <f>+C48-15018.5</f>
        <v>43603.744324397296</v>
      </c>
      <c r="T48" s="39" t="s">
        <v>58</v>
      </c>
    </row>
    <row r="49" spans="1:20" s="35" customFormat="1" ht="12" customHeight="1" x14ac:dyDescent="0.2">
      <c r="A49" s="34" t="s">
        <v>55</v>
      </c>
      <c r="B49" s="60" t="s">
        <v>42</v>
      </c>
      <c r="C49" s="50">
        <v>58622.415792827029</v>
      </c>
      <c r="D49" s="51">
        <v>5.0500000000000002E-4</v>
      </c>
      <c r="E49" s="35">
        <f>+(C49-C$7)/C$8</f>
        <v>47538.410773373762</v>
      </c>
      <c r="F49" s="35">
        <f>ROUND(2*E49,0)/2</f>
        <v>47538.5</v>
      </c>
      <c r="G49" s="35">
        <f>+C49-(C$7+F49*C$8)</f>
        <v>-3.0619837976701092E-2</v>
      </c>
      <c r="L49" s="35">
        <f>+G49</f>
        <v>-3.0619837976701092E-2</v>
      </c>
      <c r="O49" s="35">
        <f ca="1">+C$11+C$12*$F49</f>
        <v>-3.1454988528307012E-2</v>
      </c>
      <c r="Q49" s="36">
        <f>+C49-15018.5</f>
        <v>43603.915792827029</v>
      </c>
      <c r="T49" s="39" t="s">
        <v>58</v>
      </c>
    </row>
    <row r="50" spans="1:20" s="35" customFormat="1" ht="12" customHeight="1" x14ac:dyDescent="0.2">
      <c r="A50" s="34" t="s">
        <v>55</v>
      </c>
      <c r="B50" s="60" t="s">
        <v>35</v>
      </c>
      <c r="C50" s="50">
        <v>59335.005410108715</v>
      </c>
      <c r="D50" s="51">
        <v>4.0200000000000001E-4</v>
      </c>
      <c r="E50" s="35">
        <f>+(C50-C$7)/C$8</f>
        <v>49614.906654697195</v>
      </c>
      <c r="F50" s="35">
        <f>ROUND(2*E50,0)/2</f>
        <v>49615</v>
      </c>
      <c r="G50" s="35">
        <f>+C50-(C$7+F50*C$8)</f>
        <v>-3.2033241288445424E-2</v>
      </c>
      <c r="L50" s="35">
        <f>+G50</f>
        <v>-3.2033241288445424E-2</v>
      </c>
      <c r="O50" s="35">
        <f ca="1">+C$11+C$12*$F50</f>
        <v>-3.278680571173985E-2</v>
      </c>
      <c r="Q50" s="36">
        <f>+C50-15018.5</f>
        <v>44316.505410108715</v>
      </c>
      <c r="T50" s="39" t="s">
        <v>58</v>
      </c>
    </row>
    <row r="51" spans="1:20" s="35" customFormat="1" ht="12" customHeight="1" x14ac:dyDescent="0.2">
      <c r="A51" s="34" t="s">
        <v>55</v>
      </c>
      <c r="B51" s="60" t="s">
        <v>42</v>
      </c>
      <c r="C51" s="50">
        <v>59335.176351143513</v>
      </c>
      <c r="D51" s="51">
        <v>5.2499999999999997E-4</v>
      </c>
      <c r="E51" s="35">
        <f>+(C51-C$7)/C$8</f>
        <v>49615.404779208271</v>
      </c>
      <c r="F51" s="35">
        <f>ROUND(2*E51,0)/2</f>
        <v>49615.5</v>
      </c>
      <c r="G51" s="35">
        <f>+C51-(C$7+F51*C$8)</f>
        <v>-3.2676851493306458E-2</v>
      </c>
      <c r="L51" s="35">
        <f>+G51</f>
        <v>-3.2676851493306458E-2</v>
      </c>
      <c r="O51" s="35">
        <f ca="1">+C$11+C$12*$F51</f>
        <v>-3.2787126399720451E-2</v>
      </c>
      <c r="Q51" s="36">
        <f>+C51-15018.5</f>
        <v>44316.676351143513</v>
      </c>
      <c r="T51" s="39" t="s">
        <v>58</v>
      </c>
    </row>
    <row r="52" spans="1:20" s="35" customFormat="1" x14ac:dyDescent="0.2">
      <c r="A52" s="34" t="s">
        <v>55</v>
      </c>
      <c r="B52" s="60" t="s">
        <v>35</v>
      </c>
      <c r="C52" s="50">
        <v>59348.732063244563</v>
      </c>
      <c r="D52" s="51">
        <v>4.0200000000000001E-4</v>
      </c>
      <c r="E52" s="35">
        <f>+(C52-C$7)/C$8</f>
        <v>49654.906309491031</v>
      </c>
      <c r="F52" s="35">
        <f>ROUND(2*E52,0)/2</f>
        <v>49655</v>
      </c>
      <c r="G52" s="35">
        <f>+C52-(C$7+F52*C$8)</f>
        <v>-3.2151705439900979E-2</v>
      </c>
      <c r="L52" s="35">
        <f>+G52</f>
        <v>-3.2151705439900979E-2</v>
      </c>
      <c r="O52" s="35">
        <f ca="1">+C$11+C$12*$F52</f>
        <v>-3.2812460750187872E-2</v>
      </c>
      <c r="Q52" s="36">
        <f>+C52-15018.5</f>
        <v>44330.232063244563</v>
      </c>
      <c r="T52" s="39" t="s">
        <v>58</v>
      </c>
    </row>
    <row r="53" spans="1:20" s="35" customFormat="1" ht="12.75" customHeight="1" x14ac:dyDescent="0.2">
      <c r="A53" s="34" t="s">
        <v>55</v>
      </c>
      <c r="B53" s="60" t="s">
        <v>42</v>
      </c>
      <c r="C53" s="50">
        <v>59348.903135700617</v>
      </c>
      <c r="D53" s="51">
        <v>4.4099999999999999E-4</v>
      </c>
      <c r="E53" s="35">
        <f>+(C53-C$7)/C$8</f>
        <v>49655.404816965449</v>
      </c>
      <c r="F53" s="35">
        <f>ROUND(2*E53,0)/2</f>
        <v>49655.5</v>
      </c>
      <c r="G53" s="35">
        <f>+C53-(C$7+F53*C$8)</f>
        <v>-3.2663894387951586E-2</v>
      </c>
      <c r="L53" s="35">
        <f>+G53</f>
        <v>-3.2663894387951586E-2</v>
      </c>
      <c r="O53" s="35">
        <f ca="1">+C$11+C$12*$F53</f>
        <v>-3.2812781438168473E-2</v>
      </c>
      <c r="Q53" s="36">
        <f>+C53-15018.5</f>
        <v>44330.403135700617</v>
      </c>
      <c r="T53" s="39" t="s">
        <v>58</v>
      </c>
    </row>
    <row r="54" spans="1:20" s="35" customFormat="1" x14ac:dyDescent="0.2">
      <c r="A54" s="32" t="s">
        <v>52</v>
      </c>
      <c r="B54" s="33" t="s">
        <v>35</v>
      </c>
      <c r="C54" s="40">
        <v>59352.507000000216</v>
      </c>
      <c r="D54" s="41">
        <v>2E-3</v>
      </c>
      <c r="E54" s="35">
        <f>+(C54-C$7)/C$8</f>
        <v>49665.906526776365</v>
      </c>
      <c r="F54" s="35">
        <f>ROUND(2*E54,0)/2</f>
        <v>49666</v>
      </c>
      <c r="G54" s="35">
        <f>+C54-(C$7+F54*C$8)</f>
        <v>-3.2077139789180364E-2</v>
      </c>
      <c r="K54" s="35">
        <f>+G54</f>
        <v>-3.2077139789180364E-2</v>
      </c>
      <c r="O54" s="35">
        <f ca="1">+C$11+C$12*$F54</f>
        <v>-3.2819515885761083E-2</v>
      </c>
      <c r="Q54" s="36">
        <f>+C54-15018.5</f>
        <v>44334.007000000216</v>
      </c>
      <c r="T54" s="39"/>
    </row>
    <row r="55" spans="1:20" s="35" customFormat="1" x14ac:dyDescent="0.2">
      <c r="A55" s="32" t="s">
        <v>52</v>
      </c>
      <c r="B55" s="33" t="s">
        <v>42</v>
      </c>
      <c r="C55" s="40">
        <v>59356.453000000212</v>
      </c>
      <c r="D55" s="41">
        <v>6.0000000000000001E-3</v>
      </c>
      <c r="E55" s="35">
        <f>+(C55-C$7)/C$8</f>
        <v>49677.405224693059</v>
      </c>
      <c r="F55" s="35">
        <f>ROUND(2*E55,0)/2</f>
        <v>49677.5</v>
      </c>
      <c r="G55" s="35">
        <f>+C55-(C$7+F55*C$8)</f>
        <v>-3.2523974790819921E-2</v>
      </c>
      <c r="K55" s="35">
        <f>+G55</f>
        <v>-3.2523974790819921E-2</v>
      </c>
      <c r="O55" s="35">
        <f ca="1">+C$11+C$12*$F55</f>
        <v>-3.2826891709314882E-2</v>
      </c>
      <c r="Q55" s="36">
        <f>+C55-15018.5</f>
        <v>44337.953000000212</v>
      </c>
      <c r="T55" s="39"/>
    </row>
    <row r="56" spans="1:20" s="35" customFormat="1" x14ac:dyDescent="0.2">
      <c r="A56" s="32" t="s">
        <v>52</v>
      </c>
      <c r="B56" s="33" t="s">
        <v>35</v>
      </c>
      <c r="C56" s="40">
        <v>59356.625</v>
      </c>
      <c r="D56" s="41">
        <v>4.0000000000000001E-3</v>
      </c>
      <c r="E56" s="35">
        <f>+(C56-C$7)/C$8</f>
        <v>49677.906435042583</v>
      </c>
      <c r="F56" s="35">
        <f>ROUND(2*E56,0)/2</f>
        <v>49678</v>
      </c>
      <c r="G56" s="35">
        <f>+C56-(C$7+F56*C$8)</f>
        <v>-3.2108620005601551E-2</v>
      </c>
      <c r="K56" s="35">
        <f>+G56</f>
        <v>-3.2108620005601551E-2</v>
      </c>
      <c r="O56" s="35">
        <f ca="1">+C$11+C$12*$F56</f>
        <v>-3.2827212397295483E-2</v>
      </c>
      <c r="Q56" s="36">
        <f>+C56-15018.5</f>
        <v>44338.125</v>
      </c>
      <c r="T56" s="39"/>
    </row>
    <row r="57" spans="1:20" s="35" customFormat="1" x14ac:dyDescent="0.2">
      <c r="A57" s="34" t="s">
        <v>55</v>
      </c>
      <c r="B57" s="60" t="s">
        <v>35</v>
      </c>
      <c r="C57" s="50">
        <v>59358.684313835576</v>
      </c>
      <c r="D57" s="51">
        <v>4.5300000000000001E-4</v>
      </c>
      <c r="E57" s="35">
        <f>+(C57-C$7)/C$8</f>
        <v>49683.907303697168</v>
      </c>
      <c r="F57" s="35">
        <f>ROUND(2*E57,0)/2</f>
        <v>49684</v>
      </c>
      <c r="G57" s="35">
        <f>+C57-(C$7+F57*C$8)</f>
        <v>-3.1810524429602083E-2</v>
      </c>
      <c r="L57" s="35">
        <f>+G57</f>
        <v>-3.1810524429602083E-2</v>
      </c>
      <c r="O57" s="35">
        <f ca="1">+C$11+C$12*$F57</f>
        <v>-3.2831060653062683E-2</v>
      </c>
      <c r="Q57" s="36">
        <f>+C57-15018.5</f>
        <v>44340.184313835576</v>
      </c>
      <c r="T57" s="39" t="s">
        <v>58</v>
      </c>
    </row>
    <row r="58" spans="1:20" s="35" customFormat="1" x14ac:dyDescent="0.2">
      <c r="A58" s="34" t="s">
        <v>55</v>
      </c>
      <c r="B58" s="60" t="s">
        <v>42</v>
      </c>
      <c r="C58" s="50">
        <v>59358.855011838488</v>
      </c>
      <c r="D58" s="51">
        <v>5.3200000000000003E-4</v>
      </c>
      <c r="E58" s="35">
        <f>+(C58-C$7)/C$8</f>
        <v>49684.40472001001</v>
      </c>
      <c r="F58" s="35">
        <f>ROUND(2*E58,0)/2</f>
        <v>49684.5</v>
      </c>
      <c r="G58" s="35">
        <f>+C58-(C$7+F58*C$8)</f>
        <v>-3.2697166519938037E-2</v>
      </c>
      <c r="L58" s="35">
        <f>+G58</f>
        <v>-3.2697166519938037E-2</v>
      </c>
      <c r="O58" s="35">
        <f ca="1">+C$11+C$12*$F58</f>
        <v>-3.2831381341043284E-2</v>
      </c>
      <c r="Q58" s="36">
        <f>+C58-15018.5</f>
        <v>44340.355011838488</v>
      </c>
      <c r="T58" s="39" t="s">
        <v>58</v>
      </c>
    </row>
    <row r="59" spans="1:20" s="35" customFormat="1" ht="15" customHeight="1" x14ac:dyDescent="0.2">
      <c r="A59" s="34" t="s">
        <v>53</v>
      </c>
      <c r="B59" s="60" t="s">
        <v>42</v>
      </c>
      <c r="C59" s="52">
        <v>59690.012339999899</v>
      </c>
      <c r="D59" s="51">
        <v>1.15E-3</v>
      </c>
      <c r="E59" s="35">
        <f>+(C59-C$7)/C$8</f>
        <v>50649.401699085298</v>
      </c>
      <c r="F59" s="35">
        <f>ROUND(2*E59,0)/2</f>
        <v>50649.5</v>
      </c>
      <c r="G59" s="35">
        <f>+C59-(C$7+F59*C$8)</f>
        <v>-3.3733855103491805E-2</v>
      </c>
      <c r="K59" s="35">
        <f>+G59</f>
        <v>-3.3733855103491805E-2</v>
      </c>
      <c r="O59" s="35">
        <f ca="1">+C$11+C$12*$F59</f>
        <v>-3.3450309143601781E-2</v>
      </c>
      <c r="Q59" s="36">
        <f>+C59-15018.5</f>
        <v>44671.512339999899</v>
      </c>
      <c r="T59" s="39" t="s">
        <v>58</v>
      </c>
    </row>
    <row r="60" spans="1:20" s="35" customFormat="1" x14ac:dyDescent="0.2">
      <c r="A60" s="34" t="s">
        <v>53</v>
      </c>
      <c r="B60" s="60" t="s">
        <v>35</v>
      </c>
      <c r="C60" s="52">
        <v>59690.184650000185</v>
      </c>
      <c r="D60" s="51">
        <v>1.32E-3</v>
      </c>
      <c r="E60" s="35">
        <f>+(C60-C$7)/C$8</f>
        <v>50649.903812780511</v>
      </c>
      <c r="F60" s="35">
        <f>ROUND(2*E60,0)/2</f>
        <v>50650</v>
      </c>
      <c r="G60" s="35">
        <f>+C60-(C$7+F60*C$8)</f>
        <v>-3.3008499820425641E-2</v>
      </c>
      <c r="K60" s="35">
        <f>+G60</f>
        <v>-3.3008499820425641E-2</v>
      </c>
      <c r="O60" s="35">
        <f ca="1">+C$11+C$12*$F60</f>
        <v>-3.3450629831582382E-2</v>
      </c>
      <c r="Q60" s="36">
        <f>+C60-15018.5</f>
        <v>44671.684650000185</v>
      </c>
      <c r="T60" s="39" t="s">
        <v>58</v>
      </c>
    </row>
    <row r="61" spans="1:20" s="35" customFormat="1" x14ac:dyDescent="0.2">
      <c r="A61" s="34" t="s">
        <v>54</v>
      </c>
      <c r="B61" s="60" t="s">
        <v>35</v>
      </c>
      <c r="C61" s="52">
        <v>59744.062555000186</v>
      </c>
      <c r="D61" s="51">
        <v>9.2299999999999999E-4</v>
      </c>
      <c r="E61" s="35">
        <f>+(C61-C$7)/C$8</f>
        <v>50806.904764118553</v>
      </c>
      <c r="F61" s="35">
        <f>ROUND(2*E61,0)/2</f>
        <v>50807</v>
      </c>
      <c r="G61" s="35">
        <f>+C61-(C$7+F61*C$8)</f>
        <v>-3.2682029821444303E-2</v>
      </c>
      <c r="K61" s="35">
        <f>+G61</f>
        <v>-3.2682029821444303E-2</v>
      </c>
      <c r="O61" s="35">
        <f ca="1">+C$11+C$12*$F61</f>
        <v>-3.3551325857490849E-2</v>
      </c>
      <c r="Q61" s="36">
        <f>+C61-15018.5</f>
        <v>44725.562555000186</v>
      </c>
      <c r="T61" s="39" t="s">
        <v>58</v>
      </c>
    </row>
    <row r="62" spans="1:20" s="35" customFormat="1" x14ac:dyDescent="0.2">
      <c r="A62" s="62" t="s">
        <v>57</v>
      </c>
      <c r="B62" s="61" t="s">
        <v>42</v>
      </c>
      <c r="C62" s="42">
        <v>60054.456999999937</v>
      </c>
      <c r="D62" s="41">
        <v>5.0000000000000001E-3</v>
      </c>
      <c r="E62" s="35">
        <f>+(C62-C$7)/C$8</f>
        <v>51711.398417964301</v>
      </c>
      <c r="F62" s="35">
        <f>ROUND(2*E62,0)/2</f>
        <v>51711.5</v>
      </c>
      <c r="G62" s="35">
        <f>+C62-(C$7+F62*C$8)</f>
        <v>-3.4859835068346001E-2</v>
      </c>
      <c r="K62" s="35">
        <f>+G62</f>
        <v>-3.4859835068346001E-2</v>
      </c>
      <c r="O62" s="35">
        <f ca="1">+C$11+C$12*$F62</f>
        <v>-3.4131450414396705E-2</v>
      </c>
      <c r="Q62" s="36">
        <f>+C62-15018.5</f>
        <v>45035.956999999937</v>
      </c>
      <c r="T62" s="39" t="s">
        <v>58</v>
      </c>
    </row>
    <row r="63" spans="1:20" s="35" customFormat="1" x14ac:dyDescent="0.2">
      <c r="A63" s="62" t="s">
        <v>57</v>
      </c>
      <c r="B63" s="61" t="s">
        <v>35</v>
      </c>
      <c r="C63" s="42">
        <v>60060.462999999989</v>
      </c>
      <c r="D63" s="41">
        <v>3.0000000000000001E-3</v>
      </c>
      <c r="E63" s="35">
        <f>+(C63-C$7)/C$8</f>
        <v>51728.899984028249</v>
      </c>
      <c r="F63" s="35">
        <f>ROUND(2*E63,0)/2</f>
        <v>51729</v>
      </c>
      <c r="G63" s="35">
        <f>+C63-(C$7+F63*C$8)</f>
        <v>-3.4322410014283378E-2</v>
      </c>
      <c r="K63" s="35">
        <f>+G63</f>
        <v>-3.4322410014283378E-2</v>
      </c>
      <c r="O63" s="35">
        <f ca="1">+C$11+C$12*$F63</f>
        <v>-3.4142674493717717E-2</v>
      </c>
      <c r="Q63" s="36">
        <f>+C63-15018.5</f>
        <v>45041.962999999989</v>
      </c>
      <c r="T63" s="39" t="s">
        <v>58</v>
      </c>
    </row>
    <row r="64" spans="1:20" s="35" customFormat="1" x14ac:dyDescent="0.2">
      <c r="A64" s="62" t="s">
        <v>57</v>
      </c>
      <c r="B64" s="61" t="s">
        <v>42</v>
      </c>
      <c r="C64" s="42">
        <v>60060.634999999776</v>
      </c>
      <c r="D64" s="41">
        <v>3.0000000000000001E-3</v>
      </c>
      <c r="E64" s="35">
        <f>+(C64-C$7)/C$8</f>
        <v>51729.401194377773</v>
      </c>
      <c r="F64" s="35">
        <f>ROUND(2*E64,0)/2</f>
        <v>51729.5</v>
      </c>
      <c r="G64" s="35">
        <f>+C64-(C$7+F64*C$8)</f>
        <v>-3.3907055229065008E-2</v>
      </c>
      <c r="K64" s="35">
        <f>+G64</f>
        <v>-3.3907055229065008E-2</v>
      </c>
      <c r="O64" s="35">
        <f ca="1">+C$11+C$12*$F64</f>
        <v>-3.4142995181698318E-2</v>
      </c>
      <c r="Q64" s="36">
        <f>+C64-15018.5</f>
        <v>45042.134999999776</v>
      </c>
      <c r="T64" s="39" t="s">
        <v>58</v>
      </c>
    </row>
    <row r="65" spans="1:20" s="35" customFormat="1" x14ac:dyDescent="0.2">
      <c r="A65" s="34" t="s">
        <v>54</v>
      </c>
      <c r="B65" s="60" t="s">
        <v>42</v>
      </c>
      <c r="C65" s="53">
        <v>60140.936861000024</v>
      </c>
      <c r="D65" s="53">
        <v>9.7900000000000005E-4</v>
      </c>
      <c r="E65" s="35">
        <f>+(C65-C$7)/C$8</f>
        <v>51963.401914547831</v>
      </c>
      <c r="F65" s="35">
        <f>ROUND(2*E65,0)/2</f>
        <v>51963.5</v>
      </c>
      <c r="G65" s="35">
        <f>+C65-(C$7+F65*C$8)</f>
        <v>-3.3659914981399197E-2</v>
      </c>
      <c r="K65" s="35">
        <f>+G65</f>
        <v>-3.3659914981399197E-2</v>
      </c>
      <c r="O65" s="35">
        <f ca="1">+C$11+C$12*$F65</f>
        <v>-3.4293077156619237E-2</v>
      </c>
      <c r="Q65" s="36">
        <f>+C65-15018.5</f>
        <v>45122.436861000024</v>
      </c>
      <c r="T65" s="39" t="s">
        <v>58</v>
      </c>
    </row>
    <row r="66" spans="1:20" s="35" customFormat="1" x14ac:dyDescent="0.2">
      <c r="A66" s="34" t="s">
        <v>59</v>
      </c>
      <c r="B66" s="60" t="s">
        <v>35</v>
      </c>
      <c r="C66" s="51">
        <v>60443.096295647789</v>
      </c>
      <c r="D66" s="51">
        <v>1.3999999999999999E-4</v>
      </c>
      <c r="E66" s="35">
        <f>+(C66-C$7)/C$8</f>
        <v>52843.898635707716</v>
      </c>
      <c r="F66" s="35">
        <f>ROUND(2*E66,0)/2</f>
        <v>52844</v>
      </c>
      <c r="G66" s="35">
        <f>+C66-(C$7+F66*C$8)</f>
        <v>-3.4785112220561132E-2</v>
      </c>
      <c r="K66" s="35">
        <f>+G66</f>
        <v>-3.4785112220561132E-2</v>
      </c>
      <c r="O66" s="35">
        <f ca="1">+C$11+C$12*$F66</f>
        <v>-3.4857808690456279E-2</v>
      </c>
      <c r="Q66" s="36">
        <f>+C66-15018.5</f>
        <v>45424.596295647789</v>
      </c>
      <c r="T66" s="39" t="s">
        <v>58</v>
      </c>
    </row>
    <row r="67" spans="1:20" s="35" customFormat="1" x14ac:dyDescent="0.2">
      <c r="B67" s="55"/>
      <c r="C67" s="46"/>
      <c r="D67" s="46"/>
    </row>
    <row r="68" spans="1:20" s="35" customFormat="1" x14ac:dyDescent="0.2">
      <c r="B68" s="55"/>
      <c r="C68" s="46"/>
      <c r="D68" s="46"/>
    </row>
    <row r="69" spans="1:20" s="35" customFormat="1" x14ac:dyDescent="0.2">
      <c r="B69" s="55"/>
      <c r="C69" s="46"/>
      <c r="D69" s="46"/>
    </row>
    <row r="70" spans="1:20" s="35" customFormat="1" x14ac:dyDescent="0.2">
      <c r="B70" s="55"/>
      <c r="C70" s="46"/>
      <c r="D70" s="46"/>
    </row>
    <row r="71" spans="1:20" s="35" customFormat="1" x14ac:dyDescent="0.2">
      <c r="B71" s="55"/>
      <c r="C71" s="46"/>
      <c r="D71" s="46"/>
    </row>
    <row r="72" spans="1:20" s="35" customFormat="1" x14ac:dyDescent="0.2">
      <c r="B72" s="55"/>
      <c r="C72" s="46"/>
      <c r="D72" s="46"/>
    </row>
    <row r="73" spans="1:20" s="35" customFormat="1" x14ac:dyDescent="0.2">
      <c r="B73" s="55"/>
      <c r="C73" s="46"/>
      <c r="D73" s="46"/>
    </row>
    <row r="74" spans="1:20" s="35" customFormat="1" x14ac:dyDescent="0.2">
      <c r="B74" s="55"/>
      <c r="C74" s="46"/>
      <c r="D74" s="46"/>
    </row>
    <row r="75" spans="1:20" s="35" customFormat="1" x14ac:dyDescent="0.2">
      <c r="C75" s="29"/>
      <c r="D75" s="29"/>
    </row>
    <row r="76" spans="1:20" s="35" customFormat="1" x14ac:dyDescent="0.2">
      <c r="C76" s="29"/>
      <c r="D76" s="29"/>
    </row>
    <row r="77" spans="1:20" s="35" customFormat="1" x14ac:dyDescent="0.2">
      <c r="C77" s="29"/>
      <c r="D77" s="29"/>
    </row>
    <row r="78" spans="1:20" s="35" customFormat="1" x14ac:dyDescent="0.2">
      <c r="C78" s="29"/>
      <c r="D78" s="29"/>
    </row>
    <row r="79" spans="1:20" x14ac:dyDescent="0.2">
      <c r="C79" s="9"/>
      <c r="D79" s="9"/>
    </row>
    <row r="80" spans="1:20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</sheetData>
  <sortState xmlns:xlrd2="http://schemas.microsoft.com/office/spreadsheetml/2017/richdata2" ref="A21:W69">
    <sortCondition ref="C21:C69"/>
  </sortState>
  <phoneticPr fontId="8" type="noConversion"/>
  <hyperlinks>
    <hyperlink ref="H64667" r:id="rId1" display="http://vsolj.cetus-net.org/bulletin.html" xr:uid="{00000000-0004-0000-0000-000000000000}"/>
    <hyperlink ref="H64660" r:id="rId2" display="https://www.aavso.org/ejaavso" xr:uid="{00000000-0004-0000-0000-000001000000}"/>
    <hyperlink ref="I64667" r:id="rId3" display="http://vsolj.cetus-net.org/bulletin.html" xr:uid="{00000000-0004-0000-0000-000002000000}"/>
    <hyperlink ref="AQ58318" r:id="rId4" display="http://cdsbib.u-strasbg.fr/cgi-bin/cdsbib?1990RMxAA..21..381G" xr:uid="{00000000-0004-0000-0000-000003000000}"/>
    <hyperlink ref="H64664" r:id="rId5" display="https://www.aavso.org/ejaavso" xr:uid="{00000000-0004-0000-0000-000004000000}"/>
    <hyperlink ref="AP5682" r:id="rId6" display="http://cdsbib.u-strasbg.fr/cgi-bin/cdsbib?1990RMxAA..21..381G" xr:uid="{00000000-0004-0000-0000-000005000000}"/>
    <hyperlink ref="AP5685" r:id="rId7" display="http://cdsbib.u-strasbg.fr/cgi-bin/cdsbib?1990RMxAA..21..381G" xr:uid="{00000000-0004-0000-0000-000006000000}"/>
    <hyperlink ref="AP5683" r:id="rId8" display="http://cdsbib.u-strasbg.fr/cgi-bin/cdsbib?1990RMxAA..21..381G" xr:uid="{00000000-0004-0000-0000-000007000000}"/>
    <hyperlink ref="AP5667" r:id="rId9" display="http://cdsbib.u-strasbg.fr/cgi-bin/cdsbib?1990RMxAA..21..381G" xr:uid="{00000000-0004-0000-0000-000008000000}"/>
    <hyperlink ref="AQ5896" r:id="rId10" display="http://cdsbib.u-strasbg.fr/cgi-bin/cdsbib?1990RMxAA..21..381G" xr:uid="{00000000-0004-0000-0000-000009000000}"/>
    <hyperlink ref="AQ5900" r:id="rId11" display="http://cdsbib.u-strasbg.fr/cgi-bin/cdsbib?1990RMxAA..21..381G" xr:uid="{00000000-0004-0000-0000-00000A000000}"/>
    <hyperlink ref="AQ44" r:id="rId12" display="http://cdsbib.u-strasbg.fr/cgi-bin/cdsbib?1990RMxAA..21..381G" xr:uid="{00000000-0004-0000-0000-00000B000000}"/>
    <hyperlink ref="I2788" r:id="rId13" display="http://vsolj.cetus-net.org/bulletin.html" xr:uid="{00000000-0004-0000-0000-00000C000000}"/>
    <hyperlink ref="H2788" r:id="rId14" display="http://vsolj.cetus-net.org/bulletin.html" xr:uid="{00000000-0004-0000-0000-00000D000000}"/>
    <hyperlink ref="AQ705" r:id="rId15" display="http://cdsbib.u-strasbg.fr/cgi-bin/cdsbib?1990RMxAA..21..381G" xr:uid="{00000000-0004-0000-0000-00000E000000}"/>
    <hyperlink ref="AQ704" r:id="rId16" display="http://cdsbib.u-strasbg.fr/cgi-bin/cdsbib?1990RMxAA..21..381G" xr:uid="{00000000-0004-0000-0000-00000F000000}"/>
    <hyperlink ref="AP3958" r:id="rId17" display="http://cdsbib.u-strasbg.fr/cgi-bin/cdsbib?1990RMxAA..21..381G" xr:uid="{00000000-0004-0000-0000-000010000000}"/>
    <hyperlink ref="AP3976" r:id="rId18" display="http://cdsbib.u-strasbg.fr/cgi-bin/cdsbib?1990RMxAA..21..381G" xr:uid="{00000000-0004-0000-0000-000011000000}"/>
    <hyperlink ref="AP3977" r:id="rId19" display="http://cdsbib.u-strasbg.fr/cgi-bin/cdsbib?1990RMxAA..21..381G" xr:uid="{00000000-0004-0000-0000-000012000000}"/>
    <hyperlink ref="AP3973" r:id="rId20" display="http://cdsbib.u-strasbg.fr/cgi-bin/cdsbib?1990RMxAA..21..381G" xr:uid="{00000000-0004-0000-0000-000013000000}"/>
  </hyperlinks>
  <pageMargins left="0.75" right="0.75" top="1" bottom="1" header="0.5" footer="0.5"/>
  <pageSetup paperSize="9" orientation="portrait" horizontalDpi="0" verticalDpi="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2024-07-28T06:35:10Z</dcterms:modified>
</cp:coreProperties>
</file>