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621071-05E6-4ABD-BBB4-3E573C3A0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/>
  <c r="J24" i="1"/>
  <c r="Q24" i="1"/>
  <c r="E25" i="1"/>
  <c r="F25" i="1"/>
  <c r="G25" i="1"/>
  <c r="J25" i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 s="1"/>
  <c r="J38" i="1" s="1"/>
  <c r="Q38" i="1"/>
  <c r="E39" i="1"/>
  <c r="F39" i="1"/>
  <c r="G39" i="1" s="1"/>
  <c r="J39" i="1" s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 s="1"/>
  <c r="J46" i="1" s="1"/>
  <c r="Q46" i="1"/>
  <c r="E47" i="1"/>
  <c r="F47" i="1"/>
  <c r="G47" i="1" s="1"/>
  <c r="J47" i="1" s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 s="1"/>
  <c r="J50" i="1" s="1"/>
  <c r="Q50" i="1"/>
  <c r="E51" i="1"/>
  <c r="F51" i="1"/>
  <c r="G51" i="1" s="1"/>
  <c r="J51" i="1" s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 s="1"/>
  <c r="J54" i="1" s="1"/>
  <c r="Q5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34" i="1"/>
  <c r="O46" i="1"/>
  <c r="O53" i="1"/>
  <c r="O22" i="1"/>
  <c r="O26" i="1"/>
  <c r="O42" i="1"/>
  <c r="O29" i="1"/>
  <c r="O37" i="1"/>
  <c r="O23" i="1"/>
  <c r="O27" i="1"/>
  <c r="O31" i="1"/>
  <c r="O35" i="1"/>
  <c r="O39" i="1"/>
  <c r="O43" i="1"/>
  <c r="O47" i="1"/>
  <c r="O51" i="1"/>
  <c r="O33" i="1"/>
  <c r="O45" i="1"/>
  <c r="O49" i="1"/>
  <c r="O30" i="1"/>
  <c r="O38" i="1"/>
  <c r="O50" i="1"/>
  <c r="O54" i="1"/>
  <c r="O25" i="1"/>
  <c r="O41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<sst xmlns="http://schemas.openxmlformats.org/spreadsheetml/2006/main" count="119" uniqueCount="52">
  <si>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</si>
  <si>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</si>
  <si>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</si>
  <si>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</si>
  <si>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</si>
  <si>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</si>
  <si>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</si>
  <si>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</si>
  <si>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</si>
  <si>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</si>
  <si>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</si>
  <si>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</si>
  <si>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</si>
  <si>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</si>
  <si>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</si>
  <si>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</si>
  <si>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</si>
  <si>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</si>
  <si>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</si>
  <si>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</si>
  <si>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</si>
  <si>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</si>
  <si>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</si>
  <si>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</si>
  <si>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</si>
  <si>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</si>
  <si>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</si>
  <si>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</si>
  <si>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</si>
  <si>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</si>
  <si>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</si>
  <si>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</si>
  <si>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</si>
  <si>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</si>
  <si>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</si>
  <si>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</si>
  <si>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</si>
  <si>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</si>
  <si>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</si>
  <si>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</si>
  <si>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</si>
  <si>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</si>
  <si>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</si>
  <si>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</si>
  <si>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</si>
  <si>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V1133 Cen</t>
  </si>
  <si>
    <t>BAV Journal 95</t>
  </si>
  <si>
    <t>I</t>
  </si>
  <si>
    <t>9.56-9.78</t>
  </si>
  <si>
    <t>EA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</si>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</sst>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V1133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6.2699998306925409E-3</c:v>
                </c:pt>
                <c:pt idx="2">
                  <c:v>5.1300000341143459E-3</c:v>
                </c:pt>
                <c:pt idx="3">
                  <c:v>4.7850000264588743E-3</c:v>
                </c:pt>
                <c:pt idx="4">
                  <c:v>3.1150000068009831E-3</c:v>
                </c:pt>
                <c:pt idx="5">
                  <c:v>4.8899999092100188E-3</c:v>
                </c:pt>
                <c:pt idx="6">
                  <c:v>3.7050000537419692E-3</c:v>
                </c:pt>
                <c:pt idx="7">
                  <c:v>3.0600000900449231E-3</c:v>
                </c:pt>
                <c:pt idx="8">
                  <c:v>3.5900001239497215E-3</c:v>
                </c:pt>
                <c:pt idx="9">
                  <c:v>4.209999788145069E-3</c:v>
                </c:pt>
                <c:pt idx="10">
                  <c:v>2.9799998810631223E-3</c:v>
                </c:pt>
                <c:pt idx="11">
                  <c:v>2.209999795013573E-3</c:v>
                </c:pt>
                <c:pt idx="12">
                  <c:v>2.2699998153257184E-3</c:v>
                </c:pt>
                <c:pt idx="13">
                  <c:v>1.2500001321313903E-4</c:v>
                </c:pt>
                <c:pt idx="14">
                  <c:v>-1.5999997413018718E-4</c:v>
                </c:pt>
                <c:pt idx="15">
                  <c:v>-1.3000002218177542E-4</c:v>
                </c:pt>
                <c:pt idx="16">
                  <c:v>-3.1549998820992187E-3</c:v>
                </c:pt>
                <c:pt idx="17">
                  <c:v>-2.0000001095468178E-3</c:v>
                </c:pt>
                <c:pt idx="18">
                  <c:v>-2.0800001875613816E-3</c:v>
                </c:pt>
                <c:pt idx="19">
                  <c:v>-2.5799999348237179E-3</c:v>
                </c:pt>
                <c:pt idx="20">
                  <c:v>-1.3069999913568608E-2</c:v>
                </c:pt>
                <c:pt idx="21">
                  <c:v>-1.4634999795816839E-2</c:v>
                </c:pt>
                <c:pt idx="22">
                  <c:v>-1.3480000023264438E-2</c:v>
                </c:pt>
                <c:pt idx="23">
                  <c:v>-1.7405000209691934E-2</c:v>
                </c:pt>
                <c:pt idx="24">
                  <c:v>-1.3579999984358437E-2</c:v>
                </c:pt>
                <c:pt idx="25">
                  <c:v>-1.9604999870352913E-2</c:v>
                </c:pt>
                <c:pt idx="26">
                  <c:v>-1.8714999918302055E-2</c:v>
                </c:pt>
                <c:pt idx="27">
                  <c:v>-1.9020000123418868E-2</c:v>
                </c:pt>
                <c:pt idx="28">
                  <c:v>-1.9905000015569385E-2</c:v>
                </c:pt>
                <c:pt idx="29">
                  <c:v>-1.9090000008873176E-2</c:v>
                </c:pt>
                <c:pt idx="30">
                  <c:v>-2.5125000080151949E-2</c:v>
                </c:pt>
                <c:pt idx="31">
                  <c:v>-2.1775000102934428E-2</c:v>
                </c:pt>
                <c:pt idx="32">
                  <c:v>-2.168500013067387E-2</c:v>
                </c:pt>
                <c:pt idx="33">
                  <c:v>-2.3355000092124101E-2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2.153491514180484E-2</c:v>
                </c:pt>
                <c:pt idx="1">
                  <c:v>3.2624009578718013E-3</c:v>
                </c:pt>
                <c:pt idx="2">
                  <c:v>3.2115733801696238E-3</c:v>
                </c:pt>
                <c:pt idx="3">
                  <c:v>3.1226251191908104E-3</c:v>
                </c:pt>
                <c:pt idx="4">
                  <c:v>8.0997033374170455E-4</c:v>
                </c:pt>
                <c:pt idx="5">
                  <c:v>6.1936691735853949E-4</c:v>
                </c:pt>
                <c:pt idx="6">
                  <c:v>4.7959107867754855E-4</c:v>
                </c:pt>
                <c:pt idx="7">
                  <c:v>3.9064281769873518E-4</c:v>
                </c:pt>
                <c:pt idx="8">
                  <c:v>1.1109114033675677E-4</c:v>
                </c:pt>
                <c:pt idx="9">
                  <c:v>9.4359849324016087E-6</c:v>
                </c:pt>
                <c:pt idx="10">
                  <c:v>-2.192881147274027E-4</c:v>
                </c:pt>
                <c:pt idx="11">
                  <c:v>-4.9883979208938112E-4</c:v>
                </c:pt>
                <c:pt idx="12">
                  <c:v>-5.496673697915587E-4</c:v>
                </c:pt>
                <c:pt idx="13">
                  <c:v>-2.671718738857496E-3</c:v>
                </c:pt>
                <c:pt idx="14">
                  <c:v>-2.811494577538487E-3</c:v>
                </c:pt>
                <c:pt idx="15">
                  <c:v>-3.0910462549004654E-3</c:v>
                </c:pt>
                <c:pt idx="16">
                  <c:v>-3.2816496712836339E-3</c:v>
                </c:pt>
                <c:pt idx="17">
                  <c:v>-3.3705979322624438E-3</c:v>
                </c:pt>
                <c:pt idx="18">
                  <c:v>-3.4722530876668024E-3</c:v>
                </c:pt>
                <c:pt idx="19">
                  <c:v>-3.9805288646885817E-3</c:v>
                </c:pt>
                <c:pt idx="20">
                  <c:v>-1.4323940927081835E-2</c:v>
                </c:pt>
                <c:pt idx="21">
                  <c:v>-1.4565371921167178E-2</c:v>
                </c:pt>
                <c:pt idx="22">
                  <c:v>-1.4654320182145991E-2</c:v>
                </c:pt>
                <c:pt idx="23">
                  <c:v>-1.484492359852916E-2</c:v>
                </c:pt>
                <c:pt idx="24">
                  <c:v>-1.5162595959167774E-2</c:v>
                </c:pt>
                <c:pt idx="25">
                  <c:v>-1.5353199375550942E-2</c:v>
                </c:pt>
                <c:pt idx="26">
                  <c:v>-1.7716681738702222E-2</c:v>
                </c:pt>
                <c:pt idx="27">
                  <c:v>-1.7754802421978855E-2</c:v>
                </c:pt>
                <c:pt idx="28">
                  <c:v>-1.7894578260659849E-2</c:v>
                </c:pt>
                <c:pt idx="29">
                  <c:v>-1.8034354099340837E-2</c:v>
                </c:pt>
                <c:pt idx="30">
                  <c:v>-1.8047060993766378E-2</c:v>
                </c:pt>
                <c:pt idx="31">
                  <c:v>-1.8174129938021824E-2</c:v>
                </c:pt>
                <c:pt idx="32">
                  <c:v>-1.8504509193085987E-2</c:v>
                </c:pt>
                <c:pt idx="33">
                  <c:v>-1.8784060870447962E-2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1438</c:v>
                      </c:pt>
                      <c:pt idx="2">
                        <c:v>1442</c:v>
                      </c:pt>
                      <c:pt idx="3">
                        <c:v>1449</c:v>
                      </c:pt>
                      <c:pt idx="4">
                        <c:v>1631</c:v>
                      </c:pt>
                      <c:pt idx="5">
                        <c:v>1646</c:v>
                      </c:pt>
                      <c:pt idx="6">
                        <c:v>1657</c:v>
                      </c:pt>
                      <c:pt idx="7">
                        <c:v>1664</c:v>
                      </c:pt>
                      <c:pt idx="8">
                        <c:v>1686</c:v>
                      </c:pt>
                      <c:pt idx="9">
                        <c:v>1694</c:v>
                      </c:pt>
                      <c:pt idx="10">
                        <c:v>1712</c:v>
                      </c:pt>
                      <c:pt idx="11">
                        <c:v>1734</c:v>
                      </c:pt>
                      <c:pt idx="12">
                        <c:v>1738</c:v>
                      </c:pt>
                      <c:pt idx="13">
                        <c:v>1905</c:v>
                      </c:pt>
                      <c:pt idx="14">
                        <c:v>1916</c:v>
                      </c:pt>
                      <c:pt idx="15">
                        <c:v>1938</c:v>
                      </c:pt>
                      <c:pt idx="16">
                        <c:v>1953</c:v>
                      </c:pt>
                      <c:pt idx="17">
                        <c:v>1960</c:v>
                      </c:pt>
                      <c:pt idx="18">
                        <c:v>1968</c:v>
                      </c:pt>
                      <c:pt idx="19">
                        <c:v>2008</c:v>
                      </c:pt>
                      <c:pt idx="20">
                        <c:v>2822</c:v>
                      </c:pt>
                      <c:pt idx="21">
                        <c:v>2841</c:v>
                      </c:pt>
                      <c:pt idx="22">
                        <c:v>2848</c:v>
                      </c:pt>
                      <c:pt idx="23">
                        <c:v>2863</c:v>
                      </c:pt>
                      <c:pt idx="24">
                        <c:v>2888</c:v>
                      </c:pt>
                      <c:pt idx="25">
                        <c:v>2903</c:v>
                      </c:pt>
                      <c:pt idx="26">
                        <c:v>3089</c:v>
                      </c:pt>
                      <c:pt idx="27">
                        <c:v>3092</c:v>
                      </c:pt>
                      <c:pt idx="28">
                        <c:v>3103</c:v>
                      </c:pt>
                      <c:pt idx="29">
                        <c:v>3114</c:v>
                      </c:pt>
                      <c:pt idx="30">
                        <c:v>3115</c:v>
                      </c:pt>
                      <c:pt idx="31">
                        <c:v>3125</c:v>
                      </c:pt>
                      <c:pt idx="32">
                        <c:v>3151</c:v>
                      </c:pt>
                      <c:pt idx="33">
                        <c:v>3173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V1133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6.2699998306925409E-3</c:v>
                </c:pt>
                <c:pt idx="2">
                  <c:v>5.1300000341143459E-3</c:v>
                </c:pt>
                <c:pt idx="3">
                  <c:v>4.7850000264588743E-3</c:v>
                </c:pt>
                <c:pt idx="4">
                  <c:v>3.1150000068009831E-3</c:v>
                </c:pt>
                <c:pt idx="5">
                  <c:v>4.8899999092100188E-3</c:v>
                </c:pt>
                <c:pt idx="6">
                  <c:v>3.7050000537419692E-3</c:v>
                </c:pt>
                <c:pt idx="7">
                  <c:v>3.0600000900449231E-3</c:v>
                </c:pt>
                <c:pt idx="8">
                  <c:v>3.5900001239497215E-3</c:v>
                </c:pt>
                <c:pt idx="9">
                  <c:v>4.209999788145069E-3</c:v>
                </c:pt>
                <c:pt idx="10">
                  <c:v>2.9799998810631223E-3</c:v>
                </c:pt>
                <c:pt idx="11">
                  <c:v>2.209999795013573E-3</c:v>
                </c:pt>
                <c:pt idx="12">
                  <c:v>2.2699998153257184E-3</c:v>
                </c:pt>
                <c:pt idx="13">
                  <c:v>1.2500001321313903E-4</c:v>
                </c:pt>
                <c:pt idx="14">
                  <c:v>-1.5999997413018718E-4</c:v>
                </c:pt>
                <c:pt idx="15">
                  <c:v>-1.3000002218177542E-4</c:v>
                </c:pt>
                <c:pt idx="16">
                  <c:v>-3.1549998820992187E-3</c:v>
                </c:pt>
                <c:pt idx="17">
                  <c:v>-2.0000001095468178E-3</c:v>
                </c:pt>
                <c:pt idx="18">
                  <c:v>-2.0800001875613816E-3</c:v>
                </c:pt>
                <c:pt idx="19">
                  <c:v>-2.5799999348237179E-3</c:v>
                </c:pt>
                <c:pt idx="20">
                  <c:v>-1.3069999913568608E-2</c:v>
                </c:pt>
                <c:pt idx="21">
                  <c:v>-1.4634999795816839E-2</c:v>
                </c:pt>
                <c:pt idx="22">
                  <c:v>-1.3480000023264438E-2</c:v>
                </c:pt>
                <c:pt idx="23">
                  <c:v>-1.7405000209691934E-2</c:v>
                </c:pt>
                <c:pt idx="24">
                  <c:v>-1.3579999984358437E-2</c:v>
                </c:pt>
                <c:pt idx="25">
                  <c:v>-1.9604999870352913E-2</c:v>
                </c:pt>
                <c:pt idx="26">
                  <c:v>-1.8714999918302055E-2</c:v>
                </c:pt>
                <c:pt idx="27">
                  <c:v>-1.9020000123418868E-2</c:v>
                </c:pt>
                <c:pt idx="28">
                  <c:v>-1.9905000015569385E-2</c:v>
                </c:pt>
                <c:pt idx="29">
                  <c:v>-1.9090000008873176E-2</c:v>
                </c:pt>
                <c:pt idx="30">
                  <c:v>-2.5125000080151949E-2</c:v>
                </c:pt>
                <c:pt idx="31">
                  <c:v>-2.1775000102934428E-2</c:v>
                </c:pt>
                <c:pt idx="32">
                  <c:v>-2.168500013067387E-2</c:v>
                </c:pt>
                <c:pt idx="33">
                  <c:v>-2.3355000092124101E-2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8.0000000000000004E-4</c:v>
                  </c:pt>
                  <c:pt idx="28">
                    <c:v>8.9999999999999998E-4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2.153491514180484E-2</c:v>
                </c:pt>
                <c:pt idx="1">
                  <c:v>3.2624009578718013E-3</c:v>
                </c:pt>
                <c:pt idx="2">
                  <c:v>3.2115733801696238E-3</c:v>
                </c:pt>
                <c:pt idx="3">
                  <c:v>3.1226251191908104E-3</c:v>
                </c:pt>
                <c:pt idx="4">
                  <c:v>8.0997033374170455E-4</c:v>
                </c:pt>
                <c:pt idx="5">
                  <c:v>6.1936691735853949E-4</c:v>
                </c:pt>
                <c:pt idx="6">
                  <c:v>4.7959107867754855E-4</c:v>
                </c:pt>
                <c:pt idx="7">
                  <c:v>3.9064281769873518E-4</c:v>
                </c:pt>
                <c:pt idx="8">
                  <c:v>1.1109114033675677E-4</c:v>
                </c:pt>
                <c:pt idx="9">
                  <c:v>9.4359849324016087E-6</c:v>
                </c:pt>
                <c:pt idx="10">
                  <c:v>-2.192881147274027E-4</c:v>
                </c:pt>
                <c:pt idx="11">
                  <c:v>-4.9883979208938112E-4</c:v>
                </c:pt>
                <c:pt idx="12">
                  <c:v>-5.496673697915587E-4</c:v>
                </c:pt>
                <c:pt idx="13">
                  <c:v>-2.671718738857496E-3</c:v>
                </c:pt>
                <c:pt idx="14">
                  <c:v>-2.811494577538487E-3</c:v>
                </c:pt>
                <c:pt idx="15">
                  <c:v>-3.0910462549004654E-3</c:v>
                </c:pt>
                <c:pt idx="16">
                  <c:v>-3.2816496712836339E-3</c:v>
                </c:pt>
                <c:pt idx="17">
                  <c:v>-3.3705979322624438E-3</c:v>
                </c:pt>
                <c:pt idx="18">
                  <c:v>-3.4722530876668024E-3</c:v>
                </c:pt>
                <c:pt idx="19">
                  <c:v>-3.9805288646885817E-3</c:v>
                </c:pt>
                <c:pt idx="20">
                  <c:v>-1.4323940927081835E-2</c:v>
                </c:pt>
                <c:pt idx="21">
                  <c:v>-1.4565371921167178E-2</c:v>
                </c:pt>
                <c:pt idx="22">
                  <c:v>-1.4654320182145991E-2</c:v>
                </c:pt>
                <c:pt idx="23">
                  <c:v>-1.484492359852916E-2</c:v>
                </c:pt>
                <c:pt idx="24">
                  <c:v>-1.5162595959167774E-2</c:v>
                </c:pt>
                <c:pt idx="25">
                  <c:v>-1.5353199375550942E-2</c:v>
                </c:pt>
                <c:pt idx="26">
                  <c:v>-1.7716681738702222E-2</c:v>
                </c:pt>
                <c:pt idx="27">
                  <c:v>-1.7754802421978855E-2</c:v>
                </c:pt>
                <c:pt idx="28">
                  <c:v>-1.7894578260659849E-2</c:v>
                </c:pt>
                <c:pt idx="29">
                  <c:v>-1.8034354099340837E-2</c:v>
                </c:pt>
                <c:pt idx="30">
                  <c:v>-1.8047060993766378E-2</c:v>
                </c:pt>
                <c:pt idx="31">
                  <c:v>-1.8174129938021824E-2</c:v>
                </c:pt>
                <c:pt idx="32">
                  <c:v>-1.8504509193085987E-2</c:v>
                </c:pt>
                <c:pt idx="33">
                  <c:v>-1.8784060870447962E-2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1442</c:v>
                </c:pt>
                <c:pt idx="3">
                  <c:v>1449</c:v>
                </c:pt>
                <c:pt idx="4">
                  <c:v>1631</c:v>
                </c:pt>
                <c:pt idx="5">
                  <c:v>1646</c:v>
                </c:pt>
                <c:pt idx="6">
                  <c:v>1657</c:v>
                </c:pt>
                <c:pt idx="7">
                  <c:v>1664</c:v>
                </c:pt>
                <c:pt idx="8">
                  <c:v>1686</c:v>
                </c:pt>
                <c:pt idx="9">
                  <c:v>1694</c:v>
                </c:pt>
                <c:pt idx="10">
                  <c:v>1712</c:v>
                </c:pt>
                <c:pt idx="11">
                  <c:v>1734</c:v>
                </c:pt>
                <c:pt idx="12">
                  <c:v>1738</c:v>
                </c:pt>
                <c:pt idx="13">
                  <c:v>1905</c:v>
                </c:pt>
                <c:pt idx="14">
                  <c:v>1916</c:v>
                </c:pt>
                <c:pt idx="15">
                  <c:v>1938</c:v>
                </c:pt>
                <c:pt idx="16">
                  <c:v>1953</c:v>
                </c:pt>
                <c:pt idx="17">
                  <c:v>1960</c:v>
                </c:pt>
                <c:pt idx="18">
                  <c:v>1968</c:v>
                </c:pt>
                <c:pt idx="19">
                  <c:v>2008</c:v>
                </c:pt>
                <c:pt idx="20">
                  <c:v>2822</c:v>
                </c:pt>
                <c:pt idx="21">
                  <c:v>2841</c:v>
                </c:pt>
                <c:pt idx="22">
                  <c:v>2848</c:v>
                </c:pt>
                <c:pt idx="23">
                  <c:v>2863</c:v>
                </c:pt>
                <c:pt idx="24">
                  <c:v>2888</c:v>
                </c:pt>
                <c:pt idx="25">
                  <c:v>2903</c:v>
                </c:pt>
                <c:pt idx="26">
                  <c:v>3089</c:v>
                </c:pt>
                <c:pt idx="27">
                  <c:v>3092</c:v>
                </c:pt>
                <c:pt idx="28">
                  <c:v>3103</c:v>
                </c:pt>
                <c:pt idx="29">
                  <c:v>3114</c:v>
                </c:pt>
                <c:pt idx="30">
                  <c:v>3115</c:v>
                </c:pt>
                <c:pt idx="31">
                  <c:v>3125</c:v>
                </c:pt>
                <c:pt idx="32">
                  <c:v>3151</c:v>
                </c:pt>
                <c:pt idx="33">
                  <c:v>3173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52064.517999999996</v>
      </c>
      <c r="D7" s="13" t="s">
        <v>50</v>
      </c>
    </row>
    <row r="8" spans="1:15" ht="12.95" customHeight="1" x14ac:dyDescent="0.2">
      <c r="A8" s="20" t="s">
        <v>3</v>
      </c>
      <c r="C8" s="28">
        <v>1.270335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2.153491514180484E-2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-1.2706894425544534E-5</v>
      </c>
      <c r="D12" s="21"/>
      <c r="E12" s="31" t="s">
        <v>44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60600.754429398148</v>
      </c>
    </row>
    <row r="15" spans="1:15" ht="12.95" customHeight="1" x14ac:dyDescent="0.2">
      <c r="A15" s="17" t="s">
        <v>17</v>
      </c>
      <c r="C15" s="18">
        <f ca="1">(C7+C11)+(C8+C12)*INT(MAX(F21:F3533))</f>
        <v>56095.272170939126</v>
      </c>
      <c r="E15" s="33" t="s">
        <v>33</v>
      </c>
      <c r="F15" s="35">
        <f ca="1">ROUND(2*(F14-$C$7)/$C$8,0)/2+F13</f>
        <v>6720.5</v>
      </c>
    </row>
    <row r="16" spans="1:15" ht="12.95" customHeight="1" x14ac:dyDescent="0.2">
      <c r="A16" s="17" t="s">
        <v>4</v>
      </c>
      <c r="C16" s="18">
        <f ca="1">+C8+C12</f>
        <v>1.2703222931055744</v>
      </c>
      <c r="E16" s="33" t="s">
        <v>34</v>
      </c>
      <c r="F16" s="35">
        <f ca="1">ROUND(2*(F14-$C$15)/$C$16,0)/2+F13</f>
        <v>3547.5</v>
      </c>
    </row>
    <row r="17" spans="1:21" ht="12.95" customHeight="1" thickBot="1" x14ac:dyDescent="0.25">
      <c r="A17" s="16" t="s">
        <v>27</v>
      </c>
      <c r="C17" s="20">
        <f>COUNT(C21:C2191)</f>
        <v>34</v>
      </c>
      <c r="E17" s="33" t="s">
        <v>42</v>
      </c>
      <c r="F17" s="36">
        <f ca="1">+$C$15+$C$16*$F$16-15018.5-$C$5/24</f>
        <v>45583.636339064491</v>
      </c>
    </row>
    <row r="18" spans="1:21" ht="12.95" customHeight="1" thickTop="1" thickBot="1" x14ac:dyDescent="0.25">
      <c r="A18" s="17" t="s">
        <v>5</v>
      </c>
      <c r="C18" s="24">
        <f ca="1">+C15</f>
        <v>56095.272170939126</v>
      </c>
      <c r="D18" s="25">
        <f ca="1">+C16</f>
        <v>1.2703222931055744</v>
      </c>
      <c r="E18" s="38" t="s">
        <v>43</v>
      </c>
      <c r="F18" s="37">
        <f ca="1">+($C$15+$C$16*$F$16)-($C$16/2)-15018.5-$C$5/24</f>
        <v>45583.00117791794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51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52064.517999999996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2.153491514180484E-2</v>
      </c>
      <c r="Q21" s="26">
        <f>+C21-15018.5</f>
        <v>37046.017999999996</v>
      </c>
    </row>
    <row r="22" spans="1:21" ht="12.95" customHeight="1" x14ac:dyDescent="0.2">
      <c r="A22" s="39" t="s">
        <v>46</v>
      </c>
      <c r="B22" s="40" t="s">
        <v>47</v>
      </c>
      <c r="C22" s="41">
        <v>53891.265999999829</v>
      </c>
      <c r="D22" s="42">
        <v>6.9999999999999999E-4</v>
      </c>
      <c r="E22" s="20">
        <f t="shared" ref="E22:E54" si="0">+(C22-C$7)/C$8</f>
        <v>1438.0049357058037</v>
      </c>
      <c r="F22" s="20">
        <f t="shared" ref="F22:F54" si="1">ROUND(2*E22,0)/2</f>
        <v>1438</v>
      </c>
      <c r="G22" s="20">
        <f t="shared" ref="G22:G54" si="2">+C22-(C$7+F22*C$8)</f>
        <v>6.2699998306925409E-3</v>
      </c>
      <c r="J22" s="20">
        <f>+G22</f>
        <v>6.2699998306925409E-3</v>
      </c>
      <c r="O22" s="20">
        <f t="shared" ref="O22:O54" ca="1" si="3">+C$11+C$12*$F22</f>
        <v>3.2624009578718013E-3</v>
      </c>
      <c r="Q22" s="26">
        <f t="shared" ref="Q22:Q54" si="4">+C22-15018.5</f>
        <v>38872.765999999829</v>
      </c>
    </row>
    <row r="23" spans="1:21" ht="12.95" customHeight="1" x14ac:dyDescent="0.2">
      <c r="A23" s="39" t="s">
        <v>46</v>
      </c>
      <c r="B23" s="40" t="s">
        <v>47</v>
      </c>
      <c r="C23" s="41">
        <v>53896.346200000029</v>
      </c>
      <c r="D23" s="42">
        <v>5.0000000000000001E-4</v>
      </c>
      <c r="E23" s="20">
        <f t="shared" si="0"/>
        <v>1442.0040383048822</v>
      </c>
      <c r="F23" s="20">
        <f t="shared" si="1"/>
        <v>1442</v>
      </c>
      <c r="G23" s="20">
        <f t="shared" si="2"/>
        <v>5.1300000341143459E-3</v>
      </c>
      <c r="J23" s="20">
        <f>+G23</f>
        <v>5.1300000341143459E-3</v>
      </c>
      <c r="O23" s="20">
        <f t="shared" ca="1" si="3"/>
        <v>3.2115733801696238E-3</v>
      </c>
      <c r="Q23" s="26">
        <f t="shared" si="4"/>
        <v>38877.846200000029</v>
      </c>
    </row>
    <row r="24" spans="1:21" ht="12.95" customHeight="1" x14ac:dyDescent="0.2">
      <c r="A24" s="39" t="s">
        <v>46</v>
      </c>
      <c r="B24" s="40" t="s">
        <v>47</v>
      </c>
      <c r="C24" s="41">
        <v>53905.238200000022</v>
      </c>
      <c r="D24" s="42">
        <v>5.9999999999999995E-4</v>
      </c>
      <c r="E24" s="20">
        <f t="shared" si="0"/>
        <v>1449.0037667229708</v>
      </c>
      <c r="F24" s="20">
        <f t="shared" si="1"/>
        <v>1449</v>
      </c>
      <c r="G24" s="20">
        <f t="shared" si="2"/>
        <v>4.7850000264588743E-3</v>
      </c>
      <c r="J24" s="20">
        <f>+G24</f>
        <v>4.7850000264588743E-3</v>
      </c>
      <c r="O24" s="20">
        <f t="shared" ca="1" si="3"/>
        <v>3.1226251191908104E-3</v>
      </c>
      <c r="Q24" s="26">
        <f t="shared" si="4"/>
        <v>38886.738200000022</v>
      </c>
    </row>
    <row r="25" spans="1:21" ht="12.95" customHeight="1" x14ac:dyDescent="0.2">
      <c r="A25" s="39" t="s">
        <v>46</v>
      </c>
      <c r="B25" s="40" t="s">
        <v>47</v>
      </c>
      <c r="C25" s="41">
        <v>54136.4375</v>
      </c>
      <c r="D25" s="42">
        <v>1E-3</v>
      </c>
      <c r="E25" s="20">
        <f t="shared" si="0"/>
        <v>1631.0024521090922</v>
      </c>
      <c r="F25" s="20">
        <f t="shared" si="1"/>
        <v>1631</v>
      </c>
      <c r="G25" s="20">
        <f t="shared" si="2"/>
        <v>3.1150000068009831E-3</v>
      </c>
      <c r="J25" s="20">
        <f>+G25</f>
        <v>3.1150000068009831E-3</v>
      </c>
      <c r="O25" s="20">
        <f t="shared" ca="1" si="3"/>
        <v>8.0997033374170455E-4</v>
      </c>
      <c r="Q25" s="26">
        <f t="shared" si="4"/>
        <v>39117.9375</v>
      </c>
    </row>
    <row r="26" spans="1:21" ht="12.95" customHeight="1" x14ac:dyDescent="0.2">
      <c r="A26" s="39" t="s">
        <v>46</v>
      </c>
      <c r="B26" s="40" t="s">
        <v>47</v>
      </c>
      <c r="C26" s="41">
        <v>54155.494299999904</v>
      </c>
      <c r="D26" s="42">
        <v>5.9999999999999995E-4</v>
      </c>
      <c r="E26" s="20">
        <f t="shared" si="0"/>
        <v>1646.0038493782408</v>
      </c>
      <c r="F26" s="20">
        <f t="shared" si="1"/>
        <v>1646</v>
      </c>
      <c r="G26" s="20">
        <f t="shared" si="2"/>
        <v>4.8899999092100188E-3</v>
      </c>
      <c r="J26" s="20">
        <f>+G26</f>
        <v>4.8899999092100188E-3</v>
      </c>
      <c r="O26" s="20">
        <f t="shared" ca="1" si="3"/>
        <v>6.1936691735853949E-4</v>
      </c>
      <c r="Q26" s="26">
        <f t="shared" si="4"/>
        <v>39136.994299999904</v>
      </c>
    </row>
    <row r="27" spans="1:21" ht="12.95" customHeight="1" x14ac:dyDescent="0.2">
      <c r="A27" s="39" t="s">
        <v>46</v>
      </c>
      <c r="B27" s="40" t="s">
        <v>47</v>
      </c>
      <c r="C27" s="41">
        <v>54169.466800000053</v>
      </c>
      <c r="D27" s="42">
        <v>4.0000000000000002E-4</v>
      </c>
      <c r="E27" s="20">
        <f t="shared" si="0"/>
        <v>1657.002916553552</v>
      </c>
      <c r="F27" s="20">
        <f t="shared" si="1"/>
        <v>1657</v>
      </c>
      <c r="G27" s="20">
        <f t="shared" si="2"/>
        <v>3.7050000537419692E-3</v>
      </c>
      <c r="J27" s="20">
        <f>+G27</f>
        <v>3.7050000537419692E-3</v>
      </c>
      <c r="O27" s="20">
        <f t="shared" ca="1" si="3"/>
        <v>4.7959107867754855E-4</v>
      </c>
      <c r="Q27" s="26">
        <f t="shared" si="4"/>
        <v>39150.966800000053</v>
      </c>
    </row>
    <row r="28" spans="1:21" ht="12.95" customHeight="1" x14ac:dyDescent="0.2">
      <c r="A28" s="39" t="s">
        <v>46</v>
      </c>
      <c r="B28" s="40" t="s">
        <v>47</v>
      </c>
      <c r="C28" s="41">
        <v>54178.358500000089</v>
      </c>
      <c r="D28" s="42">
        <v>6.9999999999999999E-4</v>
      </c>
      <c r="E28" s="20">
        <f t="shared" si="0"/>
        <v>1664.0024088134965</v>
      </c>
      <c r="F28" s="20">
        <f t="shared" si="1"/>
        <v>1664</v>
      </c>
      <c r="G28" s="20">
        <f t="shared" si="2"/>
        <v>3.0600000900449231E-3</v>
      </c>
      <c r="J28" s="20">
        <f>+G28</f>
        <v>3.0600000900449231E-3</v>
      </c>
      <c r="O28" s="20">
        <f t="shared" ca="1" si="3"/>
        <v>3.9064281769873518E-4</v>
      </c>
      <c r="Q28" s="26">
        <f t="shared" si="4"/>
        <v>39159.858500000089</v>
      </c>
    </row>
    <row r="29" spans="1:21" ht="12.95" customHeight="1" x14ac:dyDescent="0.2">
      <c r="A29" s="39" t="s">
        <v>46</v>
      </c>
      <c r="B29" s="40" t="s">
        <v>47</v>
      </c>
      <c r="C29" s="41">
        <v>54206.306400000118</v>
      </c>
      <c r="D29" s="42">
        <v>5.0000000000000001E-4</v>
      </c>
      <c r="E29" s="20">
        <f t="shared" si="0"/>
        <v>1686.0028260263011</v>
      </c>
      <c r="F29" s="20">
        <f t="shared" si="1"/>
        <v>1686</v>
      </c>
      <c r="G29" s="20">
        <f t="shared" si="2"/>
        <v>3.5900001239497215E-3</v>
      </c>
      <c r="J29" s="20">
        <f>+G29</f>
        <v>3.5900001239497215E-3</v>
      </c>
      <c r="O29" s="20">
        <f t="shared" ca="1" si="3"/>
        <v>1.1109114033675677E-4</v>
      </c>
      <c r="Q29" s="26">
        <f t="shared" si="4"/>
        <v>39187.806400000118</v>
      </c>
    </row>
    <row r="30" spans="1:21" ht="12.95" customHeight="1" x14ac:dyDescent="0.2">
      <c r="A30" s="39" t="s">
        <v>46</v>
      </c>
      <c r="B30" s="40" t="s">
        <v>47</v>
      </c>
      <c r="C30" s="41">
        <v>54216.469699999783</v>
      </c>
      <c r="D30" s="42">
        <v>5.0000000000000001E-4</v>
      </c>
      <c r="E30" s="20">
        <f t="shared" si="0"/>
        <v>1694.003314086274</v>
      </c>
      <c r="F30" s="20">
        <f t="shared" si="1"/>
        <v>1694</v>
      </c>
      <c r="G30" s="20">
        <f t="shared" si="2"/>
        <v>4.209999788145069E-3</v>
      </c>
      <c r="J30" s="20">
        <f>+G30</f>
        <v>4.209999788145069E-3</v>
      </c>
      <c r="O30" s="20">
        <f t="shared" ca="1" si="3"/>
        <v>9.4359849324016087E-6</v>
      </c>
      <c r="Q30" s="26">
        <f t="shared" si="4"/>
        <v>39197.969699999783</v>
      </c>
    </row>
    <row r="31" spans="1:21" ht="12.95" customHeight="1" x14ac:dyDescent="0.2">
      <c r="A31" s="39" t="s">
        <v>46</v>
      </c>
      <c r="B31" s="40" t="s">
        <v>47</v>
      </c>
      <c r="C31" s="41">
        <v>54239.334499999881</v>
      </c>
      <c r="D31" s="42">
        <v>8.9999999999999998E-4</v>
      </c>
      <c r="E31" s="20">
        <f t="shared" si="0"/>
        <v>1712.002345837818</v>
      </c>
      <c r="F31" s="20">
        <f t="shared" si="1"/>
        <v>1712</v>
      </c>
      <c r="G31" s="20">
        <f t="shared" si="2"/>
        <v>2.9799998810631223E-3</v>
      </c>
      <c r="J31" s="20">
        <f>+G31</f>
        <v>2.9799998810631223E-3</v>
      </c>
      <c r="O31" s="20">
        <f t="shared" ca="1" si="3"/>
        <v>-2.192881147274027E-4</v>
      </c>
      <c r="Q31" s="26">
        <f t="shared" si="4"/>
        <v>39220.834499999881</v>
      </c>
    </row>
    <row r="32" spans="1:21" ht="12.95" customHeight="1" x14ac:dyDescent="0.2">
      <c r="A32" s="39" t="s">
        <v>46</v>
      </c>
      <c r="B32" s="40" t="s">
        <v>47</v>
      </c>
      <c r="C32" s="41">
        <v>54267.281099999789</v>
      </c>
      <c r="D32" s="42">
        <v>5.9999999999999995E-4</v>
      </c>
      <c r="E32" s="20">
        <f t="shared" si="0"/>
        <v>1734.0017396984204</v>
      </c>
      <c r="F32" s="20">
        <f t="shared" si="1"/>
        <v>1734</v>
      </c>
      <c r="G32" s="20">
        <f t="shared" si="2"/>
        <v>2.209999795013573E-3</v>
      </c>
      <c r="J32" s="20">
        <f>+G32</f>
        <v>2.209999795013573E-3</v>
      </c>
      <c r="O32" s="20">
        <f t="shared" ca="1" si="3"/>
        <v>-4.9883979208938112E-4</v>
      </c>
      <c r="Q32" s="26">
        <f t="shared" si="4"/>
        <v>39248.781099999789</v>
      </c>
    </row>
    <row r="33" spans="1:17" ht="12.95" customHeight="1" x14ac:dyDescent="0.2">
      <c r="A33" s="39" t="s">
        <v>46</v>
      </c>
      <c r="B33" s="40" t="s">
        <v>47</v>
      </c>
      <c r="C33" s="41">
        <v>54272.362499999814</v>
      </c>
      <c r="D33" s="42">
        <v>8.0000000000000004E-4</v>
      </c>
      <c r="E33" s="20">
        <f t="shared" si="0"/>
        <v>1738.0017869300755</v>
      </c>
      <c r="F33" s="20">
        <f t="shared" si="1"/>
        <v>1738</v>
      </c>
      <c r="G33" s="20">
        <f t="shared" si="2"/>
        <v>2.2699998153257184E-3</v>
      </c>
      <c r="J33" s="20">
        <f>+G33</f>
        <v>2.2699998153257184E-3</v>
      </c>
      <c r="O33" s="20">
        <f t="shared" ca="1" si="3"/>
        <v>-5.496673697915587E-4</v>
      </c>
      <c r="Q33" s="26">
        <f t="shared" si="4"/>
        <v>39253.862499999814</v>
      </c>
    </row>
    <row r="34" spans="1:17" ht="12.95" customHeight="1" x14ac:dyDescent="0.2">
      <c r="A34" s="39" t="s">
        <v>46</v>
      </c>
      <c r="B34" s="40" t="s">
        <v>47</v>
      </c>
      <c r="C34" s="41">
        <v>54484.506300000008</v>
      </c>
      <c r="D34" s="42">
        <v>5.0000000000000001E-4</v>
      </c>
      <c r="E34" s="20">
        <f t="shared" si="0"/>
        <v>1905.0000983992504</v>
      </c>
      <c r="F34" s="20">
        <f t="shared" si="1"/>
        <v>1905</v>
      </c>
      <c r="G34" s="20">
        <f t="shared" si="2"/>
        <v>1.2500001321313903E-4</v>
      </c>
      <c r="J34" s="20">
        <f>+G34</f>
        <v>1.2500001321313903E-4</v>
      </c>
      <c r="O34" s="20">
        <f t="shared" ca="1" si="3"/>
        <v>-2.671718738857496E-3</v>
      </c>
      <c r="Q34" s="26">
        <f t="shared" si="4"/>
        <v>39466.006300000008</v>
      </c>
    </row>
    <row r="35" spans="1:17" ht="12.95" customHeight="1" x14ac:dyDescent="0.2">
      <c r="A35" s="39" t="s">
        <v>46</v>
      </c>
      <c r="B35" s="40" t="s">
        <v>47</v>
      </c>
      <c r="C35" s="41">
        <v>54498.479700000025</v>
      </c>
      <c r="D35" s="42">
        <v>8.0000000000000004E-4</v>
      </c>
      <c r="E35" s="20">
        <f t="shared" si="0"/>
        <v>1915.9998740489941</v>
      </c>
      <c r="F35" s="20">
        <f t="shared" si="1"/>
        <v>1916</v>
      </c>
      <c r="G35" s="20">
        <f t="shared" si="2"/>
        <v>-1.5999997413018718E-4</v>
      </c>
      <c r="J35" s="20">
        <f>+G35</f>
        <v>-1.5999997413018718E-4</v>
      </c>
      <c r="O35" s="20">
        <f t="shared" ca="1" si="3"/>
        <v>-2.811494577538487E-3</v>
      </c>
      <c r="Q35" s="26">
        <f t="shared" si="4"/>
        <v>39479.979700000025</v>
      </c>
    </row>
    <row r="36" spans="1:17" ht="12.95" customHeight="1" x14ac:dyDescent="0.2">
      <c r="A36" s="39" t="s">
        <v>46</v>
      </c>
      <c r="B36" s="40" t="s">
        <v>47</v>
      </c>
      <c r="C36" s="41">
        <v>54526.427099999972</v>
      </c>
      <c r="D36" s="42">
        <v>8.0000000000000004E-4</v>
      </c>
      <c r="E36" s="20">
        <f t="shared" si="0"/>
        <v>1937.9998976647698</v>
      </c>
      <c r="F36" s="20">
        <f t="shared" si="1"/>
        <v>1938</v>
      </c>
      <c r="G36" s="20">
        <f t="shared" si="2"/>
        <v>-1.3000002218177542E-4</v>
      </c>
      <c r="J36" s="20">
        <f>+G36</f>
        <v>-1.3000002218177542E-4</v>
      </c>
      <c r="O36" s="20">
        <f t="shared" ca="1" si="3"/>
        <v>-3.0910462549004654E-3</v>
      </c>
      <c r="Q36" s="26">
        <f t="shared" si="4"/>
        <v>39507.927099999972</v>
      </c>
    </row>
    <row r="37" spans="1:17" ht="12.95" customHeight="1" x14ac:dyDescent="0.2">
      <c r="A37" s="39" t="s">
        <v>46</v>
      </c>
      <c r="B37" s="40" t="s">
        <v>47</v>
      </c>
      <c r="C37" s="41">
        <v>54545.479100000113</v>
      </c>
      <c r="D37" s="42">
        <v>8.0000000000000004E-4</v>
      </c>
      <c r="E37" s="20">
        <f t="shared" si="0"/>
        <v>1952.9975164032455</v>
      </c>
      <c r="F37" s="20">
        <f t="shared" si="1"/>
        <v>1953</v>
      </c>
      <c r="G37" s="20">
        <f t="shared" si="2"/>
        <v>-3.1549998820992187E-3</v>
      </c>
      <c r="J37" s="20">
        <f>+G37</f>
        <v>-3.1549998820992187E-3</v>
      </c>
      <c r="O37" s="20">
        <f t="shared" ca="1" si="3"/>
        <v>-3.2816496712836339E-3</v>
      </c>
      <c r="Q37" s="26">
        <f t="shared" si="4"/>
        <v>39526.979100000113</v>
      </c>
    </row>
    <row r="38" spans="1:17" ht="12.95" customHeight="1" x14ac:dyDescent="0.2">
      <c r="A38" s="39" t="s">
        <v>46</v>
      </c>
      <c r="B38" s="40" t="s">
        <v>47</v>
      </c>
      <c r="C38" s="41">
        <v>54554.372599999886</v>
      </c>
      <c r="D38" s="42">
        <v>6.9999999999999999E-4</v>
      </c>
      <c r="E38" s="20">
        <f t="shared" si="0"/>
        <v>1959.9984256120547</v>
      </c>
      <c r="F38" s="20">
        <f t="shared" si="1"/>
        <v>1960</v>
      </c>
      <c r="G38" s="20">
        <f t="shared" si="2"/>
        <v>-2.0000001095468178E-3</v>
      </c>
      <c r="J38" s="20">
        <f>+G38</f>
        <v>-2.0000001095468178E-3</v>
      </c>
      <c r="O38" s="20">
        <f t="shared" ca="1" si="3"/>
        <v>-3.3705979322624438E-3</v>
      </c>
      <c r="Q38" s="26">
        <f t="shared" si="4"/>
        <v>39535.872599999886</v>
      </c>
    </row>
    <row r="39" spans="1:17" ht="12.95" customHeight="1" x14ac:dyDescent="0.2">
      <c r="A39" s="39" t="s">
        <v>46</v>
      </c>
      <c r="B39" s="40" t="s">
        <v>47</v>
      </c>
      <c r="C39" s="41">
        <v>54564.535199999809</v>
      </c>
      <c r="D39" s="42">
        <v>8.0000000000000004E-4</v>
      </c>
      <c r="E39" s="20">
        <f t="shared" si="0"/>
        <v>1967.9983626364801</v>
      </c>
      <c r="F39" s="20">
        <f t="shared" si="1"/>
        <v>1968</v>
      </c>
      <c r="G39" s="20">
        <f t="shared" si="2"/>
        <v>-2.0800001875613816E-3</v>
      </c>
      <c r="J39" s="20">
        <f>+G39</f>
        <v>-2.0800001875613816E-3</v>
      </c>
      <c r="O39" s="20">
        <f t="shared" ca="1" si="3"/>
        <v>-3.4722530876668024E-3</v>
      </c>
      <c r="Q39" s="26">
        <f t="shared" si="4"/>
        <v>39546.035199999809</v>
      </c>
    </row>
    <row r="40" spans="1:17" ht="12.95" customHeight="1" x14ac:dyDescent="0.2">
      <c r="A40" s="39" t="s">
        <v>46</v>
      </c>
      <c r="B40" s="40" t="s">
        <v>47</v>
      </c>
      <c r="C40" s="41">
        <v>54615.348100000061</v>
      </c>
      <c r="D40" s="42">
        <v>5.0000000000000001E-4</v>
      </c>
      <c r="E40" s="20">
        <f t="shared" si="0"/>
        <v>2007.9979690397138</v>
      </c>
      <c r="F40" s="20">
        <f t="shared" si="1"/>
        <v>2008</v>
      </c>
      <c r="G40" s="20">
        <f t="shared" si="2"/>
        <v>-2.5799999348237179E-3</v>
      </c>
      <c r="J40" s="20">
        <f>+G40</f>
        <v>-2.5799999348237179E-3</v>
      </c>
      <c r="O40" s="20">
        <f t="shared" ca="1" si="3"/>
        <v>-3.9805288646885817E-3</v>
      </c>
      <c r="Q40" s="26">
        <f t="shared" si="4"/>
        <v>39596.848100000061</v>
      </c>
    </row>
    <row r="41" spans="1:17" ht="12.95" customHeight="1" x14ac:dyDescent="0.2">
      <c r="A41" s="39" t="s">
        <v>46</v>
      </c>
      <c r="B41" s="40" t="s">
        <v>47</v>
      </c>
      <c r="C41" s="41">
        <v>55649.390300000086</v>
      </c>
      <c r="D41" s="42">
        <v>8.0000000000000004E-4</v>
      </c>
      <c r="E41" s="20">
        <f t="shared" si="0"/>
        <v>2821.9897113754168</v>
      </c>
      <c r="F41" s="20">
        <f t="shared" si="1"/>
        <v>2822</v>
      </c>
      <c r="G41" s="20">
        <f t="shared" si="2"/>
        <v>-1.3069999913568608E-2</v>
      </c>
      <c r="J41" s="20">
        <f>+G41</f>
        <v>-1.3069999913568608E-2</v>
      </c>
      <c r="O41" s="20">
        <f t="shared" ca="1" si="3"/>
        <v>-1.4323940927081835E-2</v>
      </c>
      <c r="Q41" s="26">
        <f t="shared" si="4"/>
        <v>40630.890300000086</v>
      </c>
    </row>
    <row r="42" spans="1:17" ht="12.95" customHeight="1" x14ac:dyDescent="0.2">
      <c r="A42" s="39" t="s">
        <v>46</v>
      </c>
      <c r="B42" s="40" t="s">
        <v>47</v>
      </c>
      <c r="C42" s="41">
        <v>55673.525100000203</v>
      </c>
      <c r="D42" s="42">
        <v>5.9999999999999995E-4</v>
      </c>
      <c r="E42" s="20">
        <f t="shared" si="0"/>
        <v>2840.9884794170093</v>
      </c>
      <c r="F42" s="20">
        <f t="shared" si="1"/>
        <v>2841</v>
      </c>
      <c r="G42" s="20">
        <f t="shared" si="2"/>
        <v>-1.4634999795816839E-2</v>
      </c>
      <c r="J42" s="20">
        <f>+G42</f>
        <v>-1.4634999795816839E-2</v>
      </c>
      <c r="O42" s="20">
        <f t="shared" ca="1" si="3"/>
        <v>-1.4565371921167178E-2</v>
      </c>
      <c r="Q42" s="26">
        <f t="shared" si="4"/>
        <v>40655.025100000203</v>
      </c>
    </row>
    <row r="43" spans="1:17" ht="12.95" customHeight="1" x14ac:dyDescent="0.2">
      <c r="A43" s="39" t="s">
        <v>46</v>
      </c>
      <c r="B43" s="40" t="s">
        <v>47</v>
      </c>
      <c r="C43" s="41">
        <v>55682.418599999975</v>
      </c>
      <c r="D43" s="42">
        <v>5.9999999999999995E-4</v>
      </c>
      <c r="E43" s="20">
        <f t="shared" si="0"/>
        <v>2847.9893886258183</v>
      </c>
      <c r="F43" s="20">
        <f t="shared" si="1"/>
        <v>2848</v>
      </c>
      <c r="G43" s="20">
        <f t="shared" si="2"/>
        <v>-1.3480000023264438E-2</v>
      </c>
      <c r="J43" s="20">
        <f>+G43</f>
        <v>-1.3480000023264438E-2</v>
      </c>
      <c r="O43" s="20">
        <f t="shared" ca="1" si="3"/>
        <v>-1.4654320182145991E-2</v>
      </c>
      <c r="Q43" s="26">
        <f t="shared" si="4"/>
        <v>40663.918599999975</v>
      </c>
    </row>
    <row r="44" spans="1:17" ht="12.95" customHeight="1" x14ac:dyDescent="0.2">
      <c r="A44" s="39" t="s">
        <v>46</v>
      </c>
      <c r="B44" s="40" t="s">
        <v>47</v>
      </c>
      <c r="C44" s="41">
        <v>55701.469699999783</v>
      </c>
      <c r="D44" s="42">
        <v>6.9999999999999999E-4</v>
      </c>
      <c r="E44" s="20">
        <f t="shared" si="0"/>
        <v>2862.9862988894952</v>
      </c>
      <c r="F44" s="20">
        <f t="shared" si="1"/>
        <v>2863</v>
      </c>
      <c r="G44" s="20">
        <f t="shared" si="2"/>
        <v>-1.7405000209691934E-2</v>
      </c>
      <c r="J44" s="20">
        <f>+G44</f>
        <v>-1.7405000209691934E-2</v>
      </c>
      <c r="O44" s="20">
        <f t="shared" ca="1" si="3"/>
        <v>-1.484492359852916E-2</v>
      </c>
      <c r="Q44" s="26">
        <f t="shared" si="4"/>
        <v>40682.969699999783</v>
      </c>
    </row>
    <row r="45" spans="1:17" ht="12.95" customHeight="1" x14ac:dyDescent="0.2">
      <c r="A45" s="39" t="s">
        <v>46</v>
      </c>
      <c r="B45" s="40" t="s">
        <v>47</v>
      </c>
      <c r="C45" s="41">
        <v>55733.231900000013</v>
      </c>
      <c r="D45" s="42">
        <v>4.0000000000000002E-4</v>
      </c>
      <c r="E45" s="20">
        <f t="shared" si="0"/>
        <v>2887.9893099064552</v>
      </c>
      <c r="F45" s="20">
        <f t="shared" si="1"/>
        <v>2888</v>
      </c>
      <c r="G45" s="20">
        <f t="shared" si="2"/>
        <v>-1.3579999984358437E-2</v>
      </c>
      <c r="J45" s="20">
        <f>+G45</f>
        <v>-1.3579999984358437E-2</v>
      </c>
      <c r="O45" s="20">
        <f t="shared" ca="1" si="3"/>
        <v>-1.5162595959167774E-2</v>
      </c>
      <c r="Q45" s="26">
        <f t="shared" si="4"/>
        <v>40714.731900000013</v>
      </c>
    </row>
    <row r="46" spans="1:17" ht="12.95" customHeight="1" x14ac:dyDescent="0.2">
      <c r="A46" s="39" t="s">
        <v>46</v>
      </c>
      <c r="B46" s="40" t="s">
        <v>47</v>
      </c>
      <c r="C46" s="41">
        <v>55752.280900000129</v>
      </c>
      <c r="D46" s="42">
        <v>5.9999999999999995E-4</v>
      </c>
      <c r="E46" s="20">
        <f t="shared" si="0"/>
        <v>2902.984567063123</v>
      </c>
      <c r="F46" s="20">
        <f t="shared" si="1"/>
        <v>2903</v>
      </c>
      <c r="G46" s="20">
        <f t="shared" si="2"/>
        <v>-1.9604999870352913E-2</v>
      </c>
      <c r="J46" s="20">
        <f>+G46</f>
        <v>-1.9604999870352913E-2</v>
      </c>
      <c r="O46" s="20">
        <f t="shared" ca="1" si="3"/>
        <v>-1.5353199375550942E-2</v>
      </c>
      <c r="Q46" s="26">
        <f t="shared" si="4"/>
        <v>40733.780900000129</v>
      </c>
    </row>
    <row r="47" spans="1:17" ht="12.95" customHeight="1" x14ac:dyDescent="0.2">
      <c r="A47" s="39" t="s">
        <v>46</v>
      </c>
      <c r="B47" s="40" t="s">
        <v>47</v>
      </c>
      <c r="C47" s="41">
        <v>55988.564100000076</v>
      </c>
      <c r="D47" s="42">
        <v>5.9999999999999995E-4</v>
      </c>
      <c r="E47" s="20">
        <f t="shared" si="0"/>
        <v>3088.9852676656783</v>
      </c>
      <c r="F47" s="20">
        <f t="shared" si="1"/>
        <v>3089</v>
      </c>
      <c r="G47" s="20">
        <f t="shared" si="2"/>
        <v>-1.8714999918302055E-2</v>
      </c>
      <c r="J47" s="20">
        <f>+G47</f>
        <v>-1.8714999918302055E-2</v>
      </c>
      <c r="O47" s="20">
        <f t="shared" ca="1" si="3"/>
        <v>-1.7716681738702222E-2</v>
      </c>
      <c r="Q47" s="26">
        <f t="shared" si="4"/>
        <v>40970.064100000076</v>
      </c>
    </row>
    <row r="48" spans="1:17" ht="12.95" customHeight="1" x14ac:dyDescent="0.2">
      <c r="A48" s="39" t="s">
        <v>46</v>
      </c>
      <c r="B48" s="40" t="s">
        <v>47</v>
      </c>
      <c r="C48" s="41">
        <v>55992.374799999874</v>
      </c>
      <c r="D48" s="42">
        <v>8.0000000000000004E-4</v>
      </c>
      <c r="E48" s="20">
        <f t="shared" si="0"/>
        <v>3091.9850275713711</v>
      </c>
      <c r="F48" s="20">
        <f t="shared" si="1"/>
        <v>3092</v>
      </c>
      <c r="G48" s="20">
        <f t="shared" si="2"/>
        <v>-1.9020000123418868E-2</v>
      </c>
      <c r="J48" s="20">
        <f>+G48</f>
        <v>-1.9020000123418868E-2</v>
      </c>
      <c r="O48" s="20">
        <f t="shared" ca="1" si="3"/>
        <v>-1.7754802421978855E-2</v>
      </c>
      <c r="Q48" s="26">
        <f t="shared" si="4"/>
        <v>40973.874799999874</v>
      </c>
    </row>
    <row r="49" spans="1:17" ht="12.95" customHeight="1" x14ac:dyDescent="0.2">
      <c r="A49" s="39" t="s">
        <v>46</v>
      </c>
      <c r="B49" s="40" t="s">
        <v>47</v>
      </c>
      <c r="C49" s="41">
        <v>56006.347599999979</v>
      </c>
      <c r="D49" s="42">
        <v>8.9999999999999998E-4</v>
      </c>
      <c r="E49" s="20">
        <f t="shared" si="0"/>
        <v>3102.9843309048265</v>
      </c>
      <c r="F49" s="20">
        <f t="shared" si="1"/>
        <v>3103</v>
      </c>
      <c r="G49" s="20">
        <f t="shared" si="2"/>
        <v>-1.9905000015569385E-2</v>
      </c>
      <c r="J49" s="20">
        <f>+G49</f>
        <v>-1.9905000015569385E-2</v>
      </c>
      <c r="O49" s="20">
        <f t="shared" ca="1" si="3"/>
        <v>-1.7894578260659849E-2</v>
      </c>
      <c r="Q49" s="26">
        <f t="shared" si="4"/>
        <v>40987.847599999979</v>
      </c>
    </row>
    <row r="50" spans="1:17" ht="12.95" customHeight="1" x14ac:dyDescent="0.2">
      <c r="A50" s="39" t="s">
        <v>46</v>
      </c>
      <c r="B50" s="40" t="s">
        <v>47</v>
      </c>
      <c r="C50" s="41">
        <v>56020.32209999999</v>
      </c>
      <c r="D50" s="42">
        <v>5.0000000000000001E-4</v>
      </c>
      <c r="E50" s="20">
        <f t="shared" si="0"/>
        <v>3113.9849724678875</v>
      </c>
      <c r="F50" s="20">
        <f t="shared" si="1"/>
        <v>3114</v>
      </c>
      <c r="G50" s="20">
        <f t="shared" si="2"/>
        <v>-1.9090000008873176E-2</v>
      </c>
      <c r="J50" s="20">
        <f>+G50</f>
        <v>-1.9090000008873176E-2</v>
      </c>
      <c r="O50" s="20">
        <f t="shared" ca="1" si="3"/>
        <v>-1.8034354099340837E-2</v>
      </c>
      <c r="Q50" s="26">
        <f t="shared" si="4"/>
        <v>41001.82209999999</v>
      </c>
    </row>
    <row r="51" spans="1:17" ht="12.95" customHeight="1" x14ac:dyDescent="0.2">
      <c r="A51" s="39" t="s">
        <v>46</v>
      </c>
      <c r="B51" s="40" t="s">
        <v>47</v>
      </c>
      <c r="C51" s="41">
        <v>56021.586399999913</v>
      </c>
      <c r="D51" s="42">
        <v>6.9999999999999999E-4</v>
      </c>
      <c r="E51" s="20">
        <f t="shared" si="0"/>
        <v>3114.9802217524639</v>
      </c>
      <c r="F51" s="20">
        <f t="shared" si="1"/>
        <v>3115</v>
      </c>
      <c r="G51" s="20">
        <f t="shared" si="2"/>
        <v>-2.5125000080151949E-2</v>
      </c>
      <c r="J51" s="20">
        <f>+G51</f>
        <v>-2.5125000080151949E-2</v>
      </c>
      <c r="O51" s="20">
        <f t="shared" ca="1" si="3"/>
        <v>-1.8047060993766378E-2</v>
      </c>
      <c r="Q51" s="26">
        <f t="shared" si="4"/>
        <v>41003.086399999913</v>
      </c>
    </row>
    <row r="52" spans="1:17" ht="12.95" customHeight="1" x14ac:dyDescent="0.2">
      <c r="A52" s="39" t="s">
        <v>46</v>
      </c>
      <c r="B52" s="40" t="s">
        <v>47</v>
      </c>
      <c r="C52" s="41">
        <v>56034.293099999893</v>
      </c>
      <c r="D52" s="42">
        <v>5.9999999999999995E-4</v>
      </c>
      <c r="E52" s="20">
        <f t="shared" si="0"/>
        <v>3124.9828588521113</v>
      </c>
      <c r="F52" s="20">
        <f t="shared" si="1"/>
        <v>3125</v>
      </c>
      <c r="G52" s="20">
        <f t="shared" si="2"/>
        <v>-2.1775000102934428E-2</v>
      </c>
      <c r="J52" s="20">
        <f>+G52</f>
        <v>-2.1775000102934428E-2</v>
      </c>
      <c r="O52" s="20">
        <f t="shared" ca="1" si="3"/>
        <v>-1.8174129938021824E-2</v>
      </c>
      <c r="Q52" s="26">
        <f t="shared" si="4"/>
        <v>41015.793099999893</v>
      </c>
    </row>
    <row r="53" spans="1:17" ht="12.95" customHeight="1" x14ac:dyDescent="0.2">
      <c r="A53" s="39" t="s">
        <v>46</v>
      </c>
      <c r="B53" s="40" t="s">
        <v>47</v>
      </c>
      <c r="C53" s="41">
        <v>56067.321899999864</v>
      </c>
      <c r="D53" s="42">
        <v>5.9999999999999995E-4</v>
      </c>
      <c r="E53" s="20">
        <f t="shared" si="0"/>
        <v>3150.9829296995422</v>
      </c>
      <c r="F53" s="20">
        <f t="shared" si="1"/>
        <v>3151</v>
      </c>
      <c r="G53" s="20">
        <f t="shared" si="2"/>
        <v>-2.168500013067387E-2</v>
      </c>
      <c r="J53" s="20">
        <f>+G53</f>
        <v>-2.168500013067387E-2</v>
      </c>
      <c r="O53" s="20">
        <f t="shared" ca="1" si="3"/>
        <v>-1.8504509193085987E-2</v>
      </c>
      <c r="Q53" s="26">
        <f t="shared" si="4"/>
        <v>41048.821899999864</v>
      </c>
    </row>
    <row r="54" spans="1:17" ht="12.95" customHeight="1" x14ac:dyDescent="0.2">
      <c r="A54" s="39" t="s">
        <v>46</v>
      </c>
      <c r="B54" s="40" t="s">
        <v>47</v>
      </c>
      <c r="C54" s="41">
        <v>56095.267599999905</v>
      </c>
      <c r="D54" s="42">
        <v>5.0000000000000001E-4</v>
      </c>
      <c r="E54" s="20">
        <f t="shared" si="0"/>
        <v>3172.9816150857123</v>
      </c>
      <c r="F54" s="20">
        <f t="shared" si="1"/>
        <v>3173</v>
      </c>
      <c r="G54" s="20">
        <f t="shared" si="2"/>
        <v>-2.3355000092124101E-2</v>
      </c>
      <c r="J54" s="20">
        <f>+G54</f>
        <v>-2.3355000092124101E-2</v>
      </c>
      <c r="O54" s="20">
        <f t="shared" ca="1" si="3"/>
        <v>-1.8784060870447962E-2</v>
      </c>
      <c r="Q54" s="26">
        <f t="shared" si="4"/>
        <v>41076.767599999905</v>
      </c>
    </row>
    <row r="55" spans="1:17" ht="12.95" customHeight="1" x14ac:dyDescent="0.2">
      <c r="A55" s="22"/>
      <c r="B55" s="21"/>
      <c r="C55" s="22"/>
      <c r="D55" s="22"/>
    </row>
    <row r="56" spans="1:17" ht="12.95" customHeight="1" x14ac:dyDescent="0.2">
      <c r="A56" s="22"/>
      <c r="B56" s="21"/>
      <c r="C56" s="22"/>
      <c r="D56" s="22"/>
    </row>
    <row r="57" spans="1:17" ht="12.95" customHeight="1" x14ac:dyDescent="0.2">
      <c r="A57" s="22"/>
      <c r="B57" s="21"/>
      <c r="C57" s="22"/>
      <c r="D57" s="22"/>
    </row>
    <row r="58" spans="1:17" ht="12.95" customHeight="1" x14ac:dyDescent="0.2">
      <c r="A58" s="22"/>
      <c r="B58" s="21"/>
      <c r="C58" s="22"/>
      <c r="D58" s="22"/>
    </row>
    <row r="59" spans="1:17" ht="12.95" customHeight="1" x14ac:dyDescent="0.2">
      <c r="A59" s="22"/>
      <c r="B59" s="21"/>
      <c r="C59" s="22"/>
      <c r="D59" s="22"/>
    </row>
    <row r="60" spans="1:17" ht="12.95" customHeight="1" x14ac:dyDescent="0.2">
      <c r="A60" s="22"/>
      <c r="B60" s="21"/>
      <c r="C60" s="22"/>
      <c r="D60" s="22"/>
    </row>
    <row r="61" spans="1:17" ht="12.95" customHeight="1" x14ac:dyDescent="0.2">
      <c r="A61" s="22"/>
      <c r="B61" s="21"/>
      <c r="C61" s="22"/>
      <c r="D61" s="22"/>
    </row>
    <row r="62" spans="1:17" ht="12.95" customHeight="1" x14ac:dyDescent="0.2">
      <c r="A62" s="22"/>
      <c r="B62" s="21"/>
      <c r="C62" s="22"/>
      <c r="D62" s="22"/>
    </row>
    <row r="63" spans="1:17" ht="12.95" customHeight="1" x14ac:dyDescent="0.2">
      <c r="A63" s="22"/>
      <c r="B63" s="21"/>
      <c r="C63" s="22"/>
      <c r="D63" s="22"/>
    </row>
    <row r="64" spans="1:17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2024-10-17T05:06:22Z</dcterms:modified>
</cp:coreProperties>
</file>