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44B2418-E545-4A17-950B-A7EE95F88F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J22" i="1" s="1"/>
  <c r="Q22" i="1"/>
  <c r="E23" i="1"/>
  <c r="F23" i="1"/>
  <c r="G23" i="1" s="1"/>
  <c r="J23" i="1" s="1"/>
  <c r="Q23" i="1"/>
  <c r="E24" i="1"/>
  <c r="F24" i="1"/>
  <c r="G24" i="1" s="1"/>
  <c r="J24" i="1" s="1"/>
  <c r="Q24" i="1"/>
  <c r="E25" i="1"/>
  <c r="F25" i="1"/>
  <c r="G25" i="1" s="1"/>
  <c r="J25" i="1" s="1"/>
  <c r="Q25" i="1"/>
  <c r="E26" i="1"/>
  <c r="F26" i="1" s="1"/>
  <c r="G26" i="1" s="1"/>
  <c r="J26" i="1" s="1"/>
  <c r="Q26" i="1"/>
  <c r="E27" i="1"/>
  <c r="F27" i="1"/>
  <c r="G27" i="1" s="1"/>
  <c r="J27" i="1" s="1"/>
  <c r="Q27" i="1"/>
  <c r="E28" i="1"/>
  <c r="F28" i="1"/>
  <c r="G28" i="1"/>
  <c r="J28" i="1"/>
  <c r="Q28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4" i="1" l="1"/>
  <c r="O28" i="1"/>
  <c r="O26" i="1"/>
  <c r="O23" i="1"/>
  <c r="O27" i="1"/>
  <c r="O25" i="1"/>
  <c r="O22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<sst xmlns="http://schemas.openxmlformats.org/spreadsheetml/2006/main" count="67" uniqueCount="53">
  <si>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</si>
  <si>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</si>
  <si>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</si>
  <si>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</si>
  <si>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</si>
  <si>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</si>
  <si>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</si>
  <si>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</si>
  <si>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</si>
  <si>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</si>
  <si>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</si>
  <si>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</si>
  <si>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</si>
  <si>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</si>
  <si>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</si>
  <si>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</si>
  <si>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</si>
  <si>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</si>
  <si>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</si>
  <si>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</si>
  <si>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</si>
  <si>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</si>
  <si>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</si>
  <si>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</si>
  <si>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</si>
  <si>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</si>
  <si>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</si>
  <si>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</si>
  <si>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</si>
  <si>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</si>
  <si>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</si>
  <si>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</si>
  <si>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</si>
  <si>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</si>
  <si>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</si>
  <si>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</si>
  <si>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</si>
  <si>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</si>
  <si>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</si>
  <si>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</si>
  <si>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</si>
  <si>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</si>
  <si>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</si>
  <si>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</si>
  <si>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</si>
  <si>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V1140 Cen</t>
  </si>
  <si>
    <t>BAV Journal 95</t>
  </si>
  <si>
    <t>II</t>
  </si>
  <si>
    <t>I</t>
  </si>
  <si>
    <t>13.60-14.70</t>
  </si>
  <si>
    <t>VSX</t>
  </si>
  <si>
    <t>EW</t>
  </si>
  <si>
    <t>WASP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</si>
</sst>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7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center"/>
    </xf>
    <xf numFmtId="165" fontId="18" fillId="0" borderId="0" xfId="0" applyNumberFormat="1" applyFont="1" applyAlignment="1" applyProtection="1">
      <alignment horizontal="left" vertical="center" wrapText="1"/>
      <protection locked="0"/>
    </xf>
    <xf numFmtId="165" fontId="18" fillId="0" borderId="0" xfId="0" applyNumberFormat="1" applyFont="1" applyAlignment="1" applyProtection="1">
      <alignment horizontal="left" vertical="center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V1140 Cen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8.0000000000000004E-4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43.5</c:v>
                </c:pt>
                <c:pt idx="2">
                  <c:v>98.5</c:v>
                </c:pt>
                <c:pt idx="3">
                  <c:v>731.5</c:v>
                </c:pt>
                <c:pt idx="4">
                  <c:v>933.5</c:v>
                </c:pt>
                <c:pt idx="5">
                  <c:v>1461</c:v>
                </c:pt>
                <c:pt idx="6">
                  <c:v>1729.5</c:v>
                </c:pt>
                <c:pt idx="7">
                  <c:v>4261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8.0000000000000004E-4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43.5</c:v>
                </c:pt>
                <c:pt idx="2">
                  <c:v>98.5</c:v>
                </c:pt>
                <c:pt idx="3">
                  <c:v>731.5</c:v>
                </c:pt>
                <c:pt idx="4">
                  <c:v>933.5</c:v>
                </c:pt>
                <c:pt idx="5">
                  <c:v>1461</c:v>
                </c:pt>
                <c:pt idx="6">
                  <c:v>1729.5</c:v>
                </c:pt>
                <c:pt idx="7">
                  <c:v>4261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WASP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8.0000000000000004E-4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43.5</c:v>
                </c:pt>
                <c:pt idx="2">
                  <c:v>98.5</c:v>
                </c:pt>
                <c:pt idx="3">
                  <c:v>731.5</c:v>
                </c:pt>
                <c:pt idx="4">
                  <c:v>933.5</c:v>
                </c:pt>
                <c:pt idx="5">
                  <c:v>1461</c:v>
                </c:pt>
                <c:pt idx="6">
                  <c:v>1729.5</c:v>
                </c:pt>
                <c:pt idx="7">
                  <c:v>4261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  <c:pt idx="1">
                  <c:v>-2.2135000202979427E-2</c:v>
                </c:pt>
                <c:pt idx="2">
                  <c:v>-2.4284999883093406E-2</c:v>
                </c:pt>
                <c:pt idx="3">
                  <c:v>-2.6914999820291996E-2</c:v>
                </c:pt>
                <c:pt idx="4">
                  <c:v>-2.6835000127903186E-2</c:v>
                </c:pt>
                <c:pt idx="5">
                  <c:v>-2.6909999869531021E-2</c:v>
                </c:pt>
                <c:pt idx="6">
                  <c:v>-3.1195000170555431E-2</c:v>
                </c:pt>
                <c:pt idx="7">
                  <c:v>-3.8110000110464171E-2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8.0000000000000004E-4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43.5</c:v>
                </c:pt>
                <c:pt idx="2">
                  <c:v>98.5</c:v>
                </c:pt>
                <c:pt idx="3">
                  <c:v>731.5</c:v>
                </c:pt>
                <c:pt idx="4">
                  <c:v>933.5</c:v>
                </c:pt>
                <c:pt idx="5">
                  <c:v>1461</c:v>
                </c:pt>
                <c:pt idx="6">
                  <c:v>1729.5</c:v>
                </c:pt>
                <c:pt idx="7">
                  <c:v>4261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8.0000000000000004E-4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43.5</c:v>
                </c:pt>
                <c:pt idx="2">
                  <c:v>98.5</c:v>
                </c:pt>
                <c:pt idx="3">
                  <c:v>731.5</c:v>
                </c:pt>
                <c:pt idx="4">
                  <c:v>933.5</c:v>
                </c:pt>
                <c:pt idx="5">
                  <c:v>1461</c:v>
                </c:pt>
                <c:pt idx="6">
                  <c:v>1729.5</c:v>
                </c:pt>
                <c:pt idx="7">
                  <c:v>4261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8.0000000000000004E-4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43.5</c:v>
                </c:pt>
                <c:pt idx="2">
                  <c:v>98.5</c:v>
                </c:pt>
                <c:pt idx="3">
                  <c:v>731.5</c:v>
                </c:pt>
                <c:pt idx="4">
                  <c:v>933.5</c:v>
                </c:pt>
                <c:pt idx="5">
                  <c:v>1461</c:v>
                </c:pt>
                <c:pt idx="6">
                  <c:v>1729.5</c:v>
                </c:pt>
                <c:pt idx="7">
                  <c:v>4261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8.0000000000000004E-4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43.5</c:v>
                </c:pt>
                <c:pt idx="2">
                  <c:v>98.5</c:v>
                </c:pt>
                <c:pt idx="3">
                  <c:v>731.5</c:v>
                </c:pt>
                <c:pt idx="4">
                  <c:v>933.5</c:v>
                </c:pt>
                <c:pt idx="5">
                  <c:v>1461</c:v>
                </c:pt>
                <c:pt idx="6">
                  <c:v>1729.5</c:v>
                </c:pt>
                <c:pt idx="7">
                  <c:v>4261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43.5</c:v>
                </c:pt>
                <c:pt idx="2">
                  <c:v>98.5</c:v>
                </c:pt>
                <c:pt idx="3">
                  <c:v>731.5</c:v>
                </c:pt>
                <c:pt idx="4">
                  <c:v>933.5</c:v>
                </c:pt>
                <c:pt idx="5">
                  <c:v>1461</c:v>
                </c:pt>
                <c:pt idx="6">
                  <c:v>1729.5</c:v>
                </c:pt>
                <c:pt idx="7">
                  <c:v>4261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-1.8220004271311804E-2</c:v>
                </c:pt>
                <c:pt idx="1">
                  <c:v>-1.8457859865805847E-2</c:v>
                </c:pt>
                <c:pt idx="2">
                  <c:v>-1.8758596824361536E-2</c:v>
                </c:pt>
                <c:pt idx="3">
                  <c:v>-2.2219805820102446E-2</c:v>
                </c:pt>
                <c:pt idx="4">
                  <c:v>-2.332433064970697E-2</c:v>
                </c:pt>
                <c:pt idx="5">
                  <c:v>-2.6208671479491061E-2</c:v>
                </c:pt>
                <c:pt idx="6">
                  <c:v>-2.7676814631712919E-2</c:v>
                </c:pt>
                <c:pt idx="7">
                  <c:v>-4.1518916642326049E-2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43.5</c:v>
                      </c:pt>
                      <c:pt idx="2">
                        <c:v>98.5</c:v>
                      </c:pt>
                      <c:pt idx="3">
                        <c:v>731.5</c:v>
                      </c:pt>
                      <c:pt idx="4">
                        <c:v>933.5</c:v>
                      </c:pt>
                      <c:pt idx="5">
                        <c:v>1461</c:v>
                      </c:pt>
                      <c:pt idx="6">
                        <c:v>1729.5</c:v>
                      </c:pt>
                      <c:pt idx="7">
                        <c:v>4261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=V1140 Cen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8.0000000000000004E-4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43.5</c:v>
                </c:pt>
                <c:pt idx="2">
                  <c:v>98.5</c:v>
                </c:pt>
                <c:pt idx="3">
                  <c:v>731.5</c:v>
                </c:pt>
                <c:pt idx="4">
                  <c:v>933.5</c:v>
                </c:pt>
                <c:pt idx="5">
                  <c:v>1461</c:v>
                </c:pt>
                <c:pt idx="6">
                  <c:v>1729.5</c:v>
                </c:pt>
                <c:pt idx="7">
                  <c:v>4261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8.0000000000000004E-4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43.5</c:v>
                </c:pt>
                <c:pt idx="2">
                  <c:v>98.5</c:v>
                </c:pt>
                <c:pt idx="3">
                  <c:v>731.5</c:v>
                </c:pt>
                <c:pt idx="4">
                  <c:v>933.5</c:v>
                </c:pt>
                <c:pt idx="5">
                  <c:v>1461</c:v>
                </c:pt>
                <c:pt idx="6">
                  <c:v>1729.5</c:v>
                </c:pt>
                <c:pt idx="7">
                  <c:v>4261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WASP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8.0000000000000004E-4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43.5</c:v>
                </c:pt>
                <c:pt idx="2">
                  <c:v>98.5</c:v>
                </c:pt>
                <c:pt idx="3">
                  <c:v>731.5</c:v>
                </c:pt>
                <c:pt idx="4">
                  <c:v>933.5</c:v>
                </c:pt>
                <c:pt idx="5">
                  <c:v>1461</c:v>
                </c:pt>
                <c:pt idx="6">
                  <c:v>1729.5</c:v>
                </c:pt>
                <c:pt idx="7">
                  <c:v>4261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  <c:pt idx="1">
                  <c:v>-2.2135000202979427E-2</c:v>
                </c:pt>
                <c:pt idx="2">
                  <c:v>-2.4284999883093406E-2</c:v>
                </c:pt>
                <c:pt idx="3">
                  <c:v>-2.6914999820291996E-2</c:v>
                </c:pt>
                <c:pt idx="4">
                  <c:v>-2.6835000127903186E-2</c:v>
                </c:pt>
                <c:pt idx="5">
                  <c:v>-2.6909999869531021E-2</c:v>
                </c:pt>
                <c:pt idx="6">
                  <c:v>-3.1195000170555431E-2</c:v>
                </c:pt>
                <c:pt idx="7">
                  <c:v>-3.8110000110464171E-2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8.0000000000000004E-4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43.5</c:v>
                </c:pt>
                <c:pt idx="2">
                  <c:v>98.5</c:v>
                </c:pt>
                <c:pt idx="3">
                  <c:v>731.5</c:v>
                </c:pt>
                <c:pt idx="4">
                  <c:v>933.5</c:v>
                </c:pt>
                <c:pt idx="5">
                  <c:v>1461</c:v>
                </c:pt>
                <c:pt idx="6">
                  <c:v>1729.5</c:v>
                </c:pt>
                <c:pt idx="7">
                  <c:v>4261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8.0000000000000004E-4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43.5</c:v>
                </c:pt>
                <c:pt idx="2">
                  <c:v>98.5</c:v>
                </c:pt>
                <c:pt idx="3">
                  <c:v>731.5</c:v>
                </c:pt>
                <c:pt idx="4">
                  <c:v>933.5</c:v>
                </c:pt>
                <c:pt idx="5">
                  <c:v>1461</c:v>
                </c:pt>
                <c:pt idx="6">
                  <c:v>1729.5</c:v>
                </c:pt>
                <c:pt idx="7">
                  <c:v>4261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8.0000000000000004E-4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43.5</c:v>
                </c:pt>
                <c:pt idx="2">
                  <c:v>98.5</c:v>
                </c:pt>
                <c:pt idx="3">
                  <c:v>731.5</c:v>
                </c:pt>
                <c:pt idx="4">
                  <c:v>933.5</c:v>
                </c:pt>
                <c:pt idx="5">
                  <c:v>1461</c:v>
                </c:pt>
                <c:pt idx="6">
                  <c:v>1729.5</c:v>
                </c:pt>
                <c:pt idx="7">
                  <c:v>4261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8.0000000000000004E-4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43.5</c:v>
                </c:pt>
                <c:pt idx="2">
                  <c:v>98.5</c:v>
                </c:pt>
                <c:pt idx="3">
                  <c:v>731.5</c:v>
                </c:pt>
                <c:pt idx="4">
                  <c:v>933.5</c:v>
                </c:pt>
                <c:pt idx="5">
                  <c:v>1461</c:v>
                </c:pt>
                <c:pt idx="6">
                  <c:v>1729.5</c:v>
                </c:pt>
                <c:pt idx="7">
                  <c:v>4261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43.5</c:v>
                </c:pt>
                <c:pt idx="2">
                  <c:v>98.5</c:v>
                </c:pt>
                <c:pt idx="3">
                  <c:v>731.5</c:v>
                </c:pt>
                <c:pt idx="4">
                  <c:v>933.5</c:v>
                </c:pt>
                <c:pt idx="5">
                  <c:v>1461</c:v>
                </c:pt>
                <c:pt idx="6">
                  <c:v>1729.5</c:v>
                </c:pt>
                <c:pt idx="7">
                  <c:v>4261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-1.8220004271311804E-2</c:v>
                </c:pt>
                <c:pt idx="1">
                  <c:v>-1.8457859865805847E-2</c:v>
                </c:pt>
                <c:pt idx="2">
                  <c:v>-1.8758596824361536E-2</c:v>
                </c:pt>
                <c:pt idx="3">
                  <c:v>-2.2219805820102446E-2</c:v>
                </c:pt>
                <c:pt idx="4">
                  <c:v>-2.332433064970697E-2</c:v>
                </c:pt>
                <c:pt idx="5">
                  <c:v>-2.6208671479491061E-2</c:v>
                </c:pt>
                <c:pt idx="6">
                  <c:v>-2.7676814631712919E-2</c:v>
                </c:pt>
                <c:pt idx="7">
                  <c:v>-4.1518916642326049E-2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43.5</c:v>
                </c:pt>
                <c:pt idx="2">
                  <c:v>98.5</c:v>
                </c:pt>
                <c:pt idx="3">
                  <c:v>731.5</c:v>
                </c:pt>
                <c:pt idx="4">
                  <c:v>933.5</c:v>
                </c:pt>
                <c:pt idx="5">
                  <c:v>1461</c:v>
                </c:pt>
                <c:pt idx="6">
                  <c:v>1729.5</c:v>
                </c:pt>
                <c:pt idx="7">
                  <c:v>4261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45</v>
      </c>
      <c r="F1" s="7" t="s">
        <v>40</v>
      </c>
      <c r="G1" s="3"/>
      <c r="H1" s="1"/>
      <c r="I1" s="8"/>
      <c r="J1" s="9" t="s">
        <v>39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51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53862.6</v>
      </c>
      <c r="D7" s="13" t="s">
        <v>50</v>
      </c>
    </row>
    <row r="8" spans="1:15" ht="12.95" customHeight="1" x14ac:dyDescent="0.2">
      <c r="A8" s="20" t="s">
        <v>3</v>
      </c>
      <c r="C8" s="28">
        <v>0.43461</v>
      </c>
      <c r="D8" s="13" t="s">
        <v>50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-1.8220004271311804E-2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-5.4679447010124963E-6</v>
      </c>
      <c r="D12" s="21"/>
      <c r="E12" s="35" t="s">
        <v>44</v>
      </c>
      <c r="F12" s="36" t="s">
        <v>49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60600.753858912038</v>
      </c>
    </row>
    <row r="15" spans="1:15" ht="12.95" customHeight="1" x14ac:dyDescent="0.2">
      <c r="A15" s="17" t="s">
        <v>17</v>
      </c>
      <c r="C15" s="18">
        <f ca="1">(C7+C11)+(C8+C12)*INT(MAX(F21:F3533))</f>
        <v>55714.431691083359</v>
      </c>
      <c r="E15" s="37" t="s">
        <v>33</v>
      </c>
      <c r="F15" s="39">
        <f ca="1">ROUND(2*(F14-$C$7)/$C$8,0)/2+F13</f>
        <v>15505</v>
      </c>
    </row>
    <row r="16" spans="1:15" ht="12.95" customHeight="1" x14ac:dyDescent="0.2">
      <c r="A16" s="17" t="s">
        <v>4</v>
      </c>
      <c r="C16" s="18">
        <f ca="1">+C8+C12</f>
        <v>0.43460453205529898</v>
      </c>
      <c r="E16" s="37" t="s">
        <v>34</v>
      </c>
      <c r="F16" s="39">
        <f ca="1">ROUND(2*(F14-$C$15)/$C$16,0)/2+F13</f>
        <v>11244</v>
      </c>
    </row>
    <row r="17" spans="1:21" ht="12.95" customHeight="1" thickBot="1" x14ac:dyDescent="0.25">
      <c r="A17" s="16" t="s">
        <v>27</v>
      </c>
      <c r="C17" s="20">
        <f>COUNT(C21:C2191)</f>
        <v>8</v>
      </c>
      <c r="E17" s="37" t="s">
        <v>42</v>
      </c>
      <c r="F17" s="40">
        <f ca="1">+$C$15+$C$16*$F$16-15018.5-$C$5/24</f>
        <v>45583.020882846475</v>
      </c>
    </row>
    <row r="18" spans="1:21" ht="12.95" customHeight="1" thickTop="1" thickBot="1" x14ac:dyDescent="0.25">
      <c r="A18" s="17" t="s">
        <v>5</v>
      </c>
      <c r="C18" s="24">
        <f ca="1">+C15</f>
        <v>55714.431691083359</v>
      </c>
      <c r="D18" s="25">
        <f ca="1">+C16</f>
        <v>0.43460453205529898</v>
      </c>
      <c r="E18" s="42" t="s">
        <v>43</v>
      </c>
      <c r="F18" s="41">
        <f ca="1">+($C$15+$C$16*$F$16)-($C$16/2)-15018.5-$C$5/24</f>
        <v>45582.803580580447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52</v>
      </c>
      <c r="K20" s="19" t="s">
        <v>38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41</v>
      </c>
    </row>
    <row r="21" spans="1:21" ht="12.95" customHeight="1" x14ac:dyDescent="0.2">
      <c r="A21" s="22" t="str">
        <f>$D$7</f>
        <v>VSX</v>
      </c>
      <c r="B21" s="21"/>
      <c r="C21" s="22">
        <f>$C$7</f>
        <v>53862.6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-1.8220004271311804E-2</v>
      </c>
      <c r="Q21" s="26">
        <f>+C21-15018.5</f>
        <v>38844.1</v>
      </c>
    </row>
    <row r="22" spans="1:21" ht="12.95" customHeight="1" x14ac:dyDescent="0.2">
      <c r="A22" s="43" t="s">
        <v>46</v>
      </c>
      <c r="B22" s="44" t="s">
        <v>47</v>
      </c>
      <c r="C22" s="45">
        <v>53881.483399999794</v>
      </c>
      <c r="D22" s="46">
        <v>8.0000000000000004E-4</v>
      </c>
      <c r="E22" s="20">
        <f t="shared" ref="E22:E28" si="0">+(C22-C$7)/C$8</f>
        <v>43.449069280032845</v>
      </c>
      <c r="F22" s="20">
        <f t="shared" ref="F22:F28" si="1">ROUND(2*E22,0)/2</f>
        <v>43.5</v>
      </c>
      <c r="G22" s="20">
        <f t="shared" ref="G22:G28" si="2">+C22-(C$7+F22*C$8)</f>
        <v>-2.2135000202979427E-2</v>
      </c>
      <c r="J22" s="20">
        <f>+G22</f>
        <v>-2.2135000202979427E-2</v>
      </c>
      <c r="O22" s="20">
        <f t="shared" ref="O22:O28" ca="1" si="3">+C$11+C$12*$F22</f>
        <v>-1.8457859865805847E-2</v>
      </c>
      <c r="Q22" s="26">
        <f t="shared" ref="Q22:Q28" si="4">+C22-15018.5</f>
        <v>38862.983399999794</v>
      </c>
    </row>
    <row r="23" spans="1:21" ht="12.95" customHeight="1" x14ac:dyDescent="0.2">
      <c r="A23" s="43" t="s">
        <v>46</v>
      </c>
      <c r="B23" s="44" t="s">
        <v>47</v>
      </c>
      <c r="C23" s="45">
        <v>53905.384800000116</v>
      </c>
      <c r="D23" s="46">
        <v>8.0000000000000004E-4</v>
      </c>
      <c r="E23" s="20">
        <f t="shared" si="0"/>
        <v>98.444122316830459</v>
      </c>
      <c r="F23" s="20">
        <f t="shared" si="1"/>
        <v>98.5</v>
      </c>
      <c r="G23" s="20">
        <f t="shared" si="2"/>
        <v>-2.4284999883093406E-2</v>
      </c>
      <c r="J23" s="20">
        <f>+G23</f>
        <v>-2.4284999883093406E-2</v>
      </c>
      <c r="O23" s="20">
        <f t="shared" ca="1" si="3"/>
        <v>-1.8758596824361536E-2</v>
      </c>
      <c r="Q23" s="26">
        <f t="shared" si="4"/>
        <v>38886.884800000116</v>
      </c>
    </row>
    <row r="24" spans="1:21" ht="12.95" customHeight="1" x14ac:dyDescent="0.2">
      <c r="A24" s="43" t="s">
        <v>46</v>
      </c>
      <c r="B24" s="44" t="s">
        <v>47</v>
      </c>
      <c r="C24" s="45">
        <v>54180.49030000018</v>
      </c>
      <c r="D24" s="46">
        <v>8.9999999999999998E-4</v>
      </c>
      <c r="E24" s="20">
        <f t="shared" si="0"/>
        <v>731.43807091456938</v>
      </c>
      <c r="F24" s="20">
        <f t="shared" si="1"/>
        <v>731.5</v>
      </c>
      <c r="G24" s="20">
        <f t="shared" si="2"/>
        <v>-2.6914999820291996E-2</v>
      </c>
      <c r="J24" s="20">
        <f>+G24</f>
        <v>-2.6914999820291996E-2</v>
      </c>
      <c r="O24" s="20">
        <f t="shared" ca="1" si="3"/>
        <v>-2.2219805820102446E-2</v>
      </c>
      <c r="Q24" s="26">
        <f t="shared" si="4"/>
        <v>39161.99030000018</v>
      </c>
    </row>
    <row r="25" spans="1:21" ht="12.95" customHeight="1" x14ac:dyDescent="0.2">
      <c r="A25" s="43" t="s">
        <v>46</v>
      </c>
      <c r="B25" s="44" t="s">
        <v>47</v>
      </c>
      <c r="C25" s="45">
        <v>54268.281599999871</v>
      </c>
      <c r="D25" s="46">
        <v>8.9999999999999998E-4</v>
      </c>
      <c r="E25" s="20">
        <f t="shared" si="0"/>
        <v>933.43825498693673</v>
      </c>
      <c r="F25" s="20">
        <f t="shared" si="1"/>
        <v>933.5</v>
      </c>
      <c r="G25" s="20">
        <f t="shared" si="2"/>
        <v>-2.6835000127903186E-2</v>
      </c>
      <c r="J25" s="20">
        <f>+G25</f>
        <v>-2.6835000127903186E-2</v>
      </c>
      <c r="O25" s="20">
        <f t="shared" ca="1" si="3"/>
        <v>-2.332433064970697E-2</v>
      </c>
      <c r="Q25" s="26">
        <f t="shared" si="4"/>
        <v>39249.781599999871</v>
      </c>
    </row>
    <row r="26" spans="1:21" ht="12.95" customHeight="1" x14ac:dyDescent="0.2">
      <c r="A26" s="43" t="s">
        <v>46</v>
      </c>
      <c r="B26" s="44" t="s">
        <v>48</v>
      </c>
      <c r="C26" s="45">
        <v>54497.538300000131</v>
      </c>
      <c r="D26" s="46">
        <v>8.9999999999999998E-4</v>
      </c>
      <c r="E26" s="20">
        <f t="shared" si="0"/>
        <v>1460.9380824190252</v>
      </c>
      <c r="F26" s="20">
        <f t="shared" si="1"/>
        <v>1461</v>
      </c>
      <c r="G26" s="20">
        <f t="shared" si="2"/>
        <v>-2.6909999869531021E-2</v>
      </c>
      <c r="J26" s="20">
        <f>+G26</f>
        <v>-2.6909999869531021E-2</v>
      </c>
      <c r="O26" s="20">
        <f t="shared" ca="1" si="3"/>
        <v>-2.6208671479491061E-2</v>
      </c>
      <c r="Q26" s="26">
        <f t="shared" si="4"/>
        <v>39479.038300000131</v>
      </c>
    </row>
    <row r="27" spans="1:21" ht="12.95" customHeight="1" x14ac:dyDescent="0.2">
      <c r="A27" s="43" t="s">
        <v>46</v>
      </c>
      <c r="B27" s="44" t="s">
        <v>47</v>
      </c>
      <c r="C27" s="45">
        <v>54614.226799999829</v>
      </c>
      <c r="D27" s="46">
        <v>1E-3</v>
      </c>
      <c r="E27" s="20">
        <f t="shared" si="0"/>
        <v>1729.4282230041435</v>
      </c>
      <c r="F27" s="20">
        <f t="shared" si="1"/>
        <v>1729.5</v>
      </c>
      <c r="G27" s="20">
        <f t="shared" si="2"/>
        <v>-3.1195000170555431E-2</v>
      </c>
      <c r="J27" s="20">
        <f>+G27</f>
        <v>-3.1195000170555431E-2</v>
      </c>
      <c r="O27" s="20">
        <f t="shared" ca="1" si="3"/>
        <v>-2.7676814631712919E-2</v>
      </c>
      <c r="Q27" s="26">
        <f t="shared" si="4"/>
        <v>39595.726799999829</v>
      </c>
    </row>
    <row r="28" spans="1:21" ht="12.95" customHeight="1" x14ac:dyDescent="0.2">
      <c r="A28" s="43" t="s">
        <v>46</v>
      </c>
      <c r="B28" s="44" t="s">
        <v>48</v>
      </c>
      <c r="C28" s="45">
        <v>55714.435099999886</v>
      </c>
      <c r="D28" s="46">
        <v>8.0000000000000004E-4</v>
      </c>
      <c r="E28" s="20">
        <f t="shared" si="0"/>
        <v>4260.9123121876801</v>
      </c>
      <c r="F28" s="20">
        <f t="shared" si="1"/>
        <v>4261</v>
      </c>
      <c r="G28" s="20">
        <f t="shared" si="2"/>
        <v>-3.8110000110464171E-2</v>
      </c>
      <c r="J28" s="20">
        <f>+G28</f>
        <v>-3.8110000110464171E-2</v>
      </c>
      <c r="O28" s="20">
        <f t="shared" ca="1" si="3"/>
        <v>-4.1518916642326049E-2</v>
      </c>
      <c r="Q28" s="26">
        <f t="shared" si="4"/>
        <v>40695.935099999886</v>
      </c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2024-10-17T05:05:33Z</dcterms:modified>
</cp:coreProperties>
</file>