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B3D71A-333C-4ACD-A932-1E836C94E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 s="1"/>
  <c r="Q45" i="1"/>
  <c r="E46" i="1"/>
  <c r="F46" i="1" s="1"/>
  <c r="U46" i="1" s="1"/>
  <c r="Q46" i="1"/>
  <c r="E47" i="1"/>
  <c r="F47" i="1"/>
  <c r="G47" i="1" s="1"/>
  <c r="J47" i="1" s="1"/>
  <c r="Q47" i="1"/>
  <c r="E48" i="1"/>
  <c r="F48" i="1"/>
  <c r="G48" i="1" s="1"/>
  <c r="J48" i="1" s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 s="1"/>
  <c r="Q52" i="1"/>
  <c r="E53" i="1"/>
  <c r="F53" i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47" i="1"/>
  <c r="O51" i="1"/>
  <c r="O55" i="1"/>
  <c r="O23" i="1"/>
  <c r="O27" i="1"/>
  <c r="O31" i="1"/>
  <c r="O35" i="1"/>
  <c r="O39" i="1"/>
  <c r="O43" i="1"/>
  <c r="O22" i="1"/>
  <c r="O26" i="1"/>
  <c r="O30" i="1"/>
  <c r="O34" i="1"/>
  <c r="O38" i="1"/>
  <c r="O42" i="1"/>
  <c r="O46" i="1"/>
  <c r="O50" i="1"/>
  <c r="O54" i="1"/>
  <c r="O25" i="1"/>
  <c r="O29" i="1"/>
  <c r="O33" i="1"/>
  <c r="O37" i="1"/>
  <c r="O41" i="1"/>
  <c r="O45" i="1"/>
  <c r="O49" i="1"/>
  <c r="O5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<sst xmlns="http://schemas.openxmlformats.org/spreadsheetml/2006/main" count="121" uniqueCount="53">
  <si>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</si>
  <si>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</si>
  <si>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</si>
  <si>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</si>
  <si>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</si>
  <si>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</si>
  <si>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</si>
  <si>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</si>
  <si>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</si>
  <si>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</si>
  <si>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</si>
  <si>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</si>
  <si>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</si>
  <si>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</si>
  <si>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</si>
  <si>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</si>
  <si>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</si>
  <si>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</si>
  <si>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</si>
  <si>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</si>
  <si>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</si>
  <si>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</si>
  <si>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</si>
  <si>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</si>
  <si>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</si>
  <si>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</si>
  <si>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</si>
  <si>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</si>
  <si>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</si>
  <si>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</si>
  <si>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</si>
  <si>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</si>
  <si>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</si>
  <si>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</si>
  <si>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</si>
  <si>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</si>
  <si>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</si>
  <si>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</si>
  <si>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</si>
  <si>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</si>
  <si>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</si>
  <si>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</si>
  <si>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</si>
  <si>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</si>
  <si>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</si>
  <si>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V1144 Cen</t>
  </si>
  <si>
    <t>BAV Journal 95</t>
  </si>
  <si>
    <t>II</t>
  </si>
  <si>
    <t>I</t>
  </si>
  <si>
    <t>11.97-12.70</t>
  </si>
  <si>
    <t>VSX</t>
  </si>
  <si>
    <t>EA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</si>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</sst>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-3.5925001720897853E-3</c:v>
                </c:pt>
                <c:pt idx="2">
                  <c:v>-1.6700000342098065E-3</c:v>
                </c:pt>
                <c:pt idx="3">
                  <c:v>-3.1849998922552913E-3</c:v>
                </c:pt>
                <c:pt idx="4">
                  <c:v>-5.1825002083205618E-3</c:v>
                </c:pt>
                <c:pt idx="5">
                  <c:v>-5.812499817693606E-3</c:v>
                </c:pt>
                <c:pt idx="6">
                  <c:v>-8.3249998278915882E-3</c:v>
                </c:pt>
                <c:pt idx="7">
                  <c:v>-5.2074998820899054E-3</c:v>
                </c:pt>
                <c:pt idx="8">
                  <c:v>-6.82250003592344E-3</c:v>
                </c:pt>
                <c:pt idx="9">
                  <c:v>-3.9050002160365693E-3</c:v>
                </c:pt>
                <c:pt idx="10">
                  <c:v>-3.0174999556038529E-3</c:v>
                </c:pt>
                <c:pt idx="11">
                  <c:v>-7.0325002234312706E-3</c:v>
                </c:pt>
                <c:pt idx="12">
                  <c:v>-1.5150001636357047E-3</c:v>
                </c:pt>
                <c:pt idx="13">
                  <c:v>-4.0900001258705743E-3</c:v>
                </c:pt>
                <c:pt idx="14">
                  <c:v>-5.7024998022825457E-3</c:v>
                </c:pt>
                <c:pt idx="15">
                  <c:v>-4.7999999296735041E-3</c:v>
                </c:pt>
                <c:pt idx="16">
                  <c:v>-5.7425000268267468E-3</c:v>
                </c:pt>
                <c:pt idx="17">
                  <c:v>-4.5100000279489905E-3</c:v>
                </c:pt>
                <c:pt idx="18">
                  <c:v>-6.125000181782525E-3</c:v>
                </c:pt>
                <c:pt idx="19">
                  <c:v>-5.7375000033061951E-3</c:v>
                </c:pt>
                <c:pt idx="20">
                  <c:v>-5.8474998877500184E-3</c:v>
                </c:pt>
                <c:pt idx="21">
                  <c:v>-6.0625000987784006E-3</c:v>
                </c:pt>
                <c:pt idx="22">
                  <c:v>-5.9300000939401798E-3</c:v>
                </c:pt>
                <c:pt idx="23">
                  <c:v>-6.8600001250160858E-3</c:v>
                </c:pt>
                <c:pt idx="24">
                  <c:v>-6.827499957580585E-3</c:v>
                </c:pt>
                <c:pt idx="26">
                  <c:v>-3.2375000737374648E-3</c:v>
                </c:pt>
                <c:pt idx="27">
                  <c:v>-5.2700001251650974E-3</c:v>
                </c:pt>
                <c:pt idx="28">
                  <c:v>-6.2824998894939199E-3</c:v>
                </c:pt>
                <c:pt idx="29">
                  <c:v>-3.7975000304868445E-3</c:v>
                </c:pt>
                <c:pt idx="30">
                  <c:v>-5.8049999352078885E-3</c:v>
                </c:pt>
                <c:pt idx="31">
                  <c:v>-6.2850002286722884E-3</c:v>
                </c:pt>
                <c:pt idx="32">
                  <c:v>-4.7849999973550439E-3</c:v>
                </c:pt>
                <c:pt idx="33">
                  <c:v>-5.2400000859051943E-3</c:v>
                </c:pt>
                <c:pt idx="34">
                  <c:v>-5.1674999558599666E-3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-2.1302060803302363E-3</c:v>
                </c:pt>
                <c:pt idx="1">
                  <c:v>-4.2571441803145194E-3</c:v>
                </c:pt>
                <c:pt idx="2">
                  <c:v>-4.3150519873045258E-3</c:v>
                </c:pt>
                <c:pt idx="3">
                  <c:v>-4.3181821390337154E-3</c:v>
                </c:pt>
                <c:pt idx="4">
                  <c:v>-4.3385281252734473E-3</c:v>
                </c:pt>
                <c:pt idx="5">
                  <c:v>-4.3447884287318266E-3</c:v>
                </c:pt>
                <c:pt idx="6">
                  <c:v>-4.3682645667007473E-3</c:v>
                </c:pt>
                <c:pt idx="7">
                  <c:v>-4.3854804012112905E-3</c:v>
                </c:pt>
                <c:pt idx="8">
                  <c:v>-4.3886105529404792E-3</c:v>
                </c:pt>
                <c:pt idx="9">
                  <c:v>-4.4058263874510225E-3</c:v>
                </c:pt>
                <c:pt idx="10">
                  <c:v>-4.4293025254199432E-3</c:v>
                </c:pt>
                <c:pt idx="11">
                  <c:v>-4.4324326771491328E-3</c:v>
                </c:pt>
                <c:pt idx="12">
                  <c:v>-4.4496485116596752E-3</c:v>
                </c:pt>
                <c:pt idx="13">
                  <c:v>-5.0913296161435289E-3</c:v>
                </c:pt>
                <c:pt idx="14">
                  <c:v>-5.1148057541124496E-3</c:v>
                </c:pt>
                <c:pt idx="15">
                  <c:v>-5.1351517403521816E-3</c:v>
                </c:pt>
                <c:pt idx="16">
                  <c:v>-5.1648881817794824E-3</c:v>
                </c:pt>
                <c:pt idx="17">
                  <c:v>-5.1789738645608352E-3</c:v>
                </c:pt>
                <c:pt idx="18">
                  <c:v>-5.1821040162900248E-3</c:v>
                </c:pt>
                <c:pt idx="19">
                  <c:v>-5.2055801542589455E-3</c:v>
                </c:pt>
                <c:pt idx="20">
                  <c:v>-5.2494022784675999E-3</c:v>
                </c:pt>
                <c:pt idx="21">
                  <c:v>-5.2525324301967886E-3</c:v>
                </c:pt>
                <c:pt idx="22">
                  <c:v>-5.2666181129781414E-3</c:v>
                </c:pt>
                <c:pt idx="23">
                  <c:v>-5.2728784164365206E-3</c:v>
                </c:pt>
                <c:pt idx="24">
                  <c:v>-5.2869640992178734E-3</c:v>
                </c:pt>
                <c:pt idx="25">
                  <c:v>-5.2963545544054422E-3</c:v>
                </c:pt>
                <c:pt idx="26">
                  <c:v>-5.330786223426527E-3</c:v>
                </c:pt>
                <c:pt idx="27">
                  <c:v>-5.4419066098127557E-3</c:v>
                </c:pt>
                <c:pt idx="28">
                  <c:v>-5.4653827477816764E-3</c:v>
                </c:pt>
                <c:pt idx="29">
                  <c:v>-5.4685128995108669E-3</c:v>
                </c:pt>
                <c:pt idx="30">
                  <c:v>-5.5326810099592515E-3</c:v>
                </c:pt>
                <c:pt idx="31">
                  <c:v>-6.1336701419636404E-3</c:v>
                </c:pt>
                <c:pt idx="32">
                  <c:v>-6.2588762111312219E-3</c:v>
                </c:pt>
                <c:pt idx="33">
                  <c:v>-6.3120887905274434E-3</c:v>
                </c:pt>
                <c:pt idx="34">
                  <c:v>-6.4639011493931352E-3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679.5</c:v>
                      </c:pt>
                      <c:pt idx="2">
                        <c:v>698</c:v>
                      </c:pt>
                      <c:pt idx="3">
                        <c:v>699</c:v>
                      </c:pt>
                      <c:pt idx="4">
                        <c:v>705.5</c:v>
                      </c:pt>
                      <c:pt idx="5">
                        <c:v>707.5</c:v>
                      </c:pt>
                      <c:pt idx="6">
                        <c:v>715</c:v>
                      </c:pt>
                      <c:pt idx="7">
                        <c:v>720.5</c:v>
                      </c:pt>
                      <c:pt idx="8">
                        <c:v>721.5</c:v>
                      </c:pt>
                      <c:pt idx="9">
                        <c:v>727</c:v>
                      </c:pt>
                      <c:pt idx="10">
                        <c:v>734.5</c:v>
                      </c:pt>
                      <c:pt idx="11">
                        <c:v>735.5</c:v>
                      </c:pt>
                      <c:pt idx="12">
                        <c:v>741</c:v>
                      </c:pt>
                      <c:pt idx="13">
                        <c:v>946</c:v>
                      </c:pt>
                      <c:pt idx="14">
                        <c:v>953.5</c:v>
                      </c:pt>
                      <c:pt idx="15">
                        <c:v>960</c:v>
                      </c:pt>
                      <c:pt idx="16">
                        <c:v>969.5</c:v>
                      </c:pt>
                      <c:pt idx="17">
                        <c:v>974</c:v>
                      </c:pt>
                      <c:pt idx="18">
                        <c:v>975</c:v>
                      </c:pt>
                      <c:pt idx="19">
                        <c:v>982.5</c:v>
                      </c:pt>
                      <c:pt idx="20">
                        <c:v>996.5</c:v>
                      </c:pt>
                      <c:pt idx="21">
                        <c:v>997.5</c:v>
                      </c:pt>
                      <c:pt idx="22">
                        <c:v>1002</c:v>
                      </c:pt>
                      <c:pt idx="23">
                        <c:v>1004</c:v>
                      </c:pt>
                      <c:pt idx="24">
                        <c:v>1008.5</c:v>
                      </c:pt>
                      <c:pt idx="25">
                        <c:v>1011.5</c:v>
                      </c:pt>
                      <c:pt idx="26">
                        <c:v>1022.5</c:v>
                      </c:pt>
                      <c:pt idx="27">
                        <c:v>1058</c:v>
                      </c:pt>
                      <c:pt idx="28">
                        <c:v>1065.5</c:v>
                      </c:pt>
                      <c:pt idx="29">
                        <c:v>1066.5</c:v>
                      </c:pt>
                      <c:pt idx="30">
                        <c:v>1087</c:v>
                      </c:pt>
                      <c:pt idx="31">
                        <c:v>1279</c:v>
                      </c:pt>
                      <c:pt idx="32">
                        <c:v>1319</c:v>
                      </c:pt>
                      <c:pt idx="33">
                        <c:v>1336</c:v>
                      </c:pt>
                      <c:pt idx="34">
                        <c:v>1384.5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25">
                        <c:v>3.7274999631335959E-3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-3.5925001720897853E-3</c:v>
                </c:pt>
                <c:pt idx="2">
                  <c:v>-1.6700000342098065E-3</c:v>
                </c:pt>
                <c:pt idx="3">
                  <c:v>-3.1849998922552913E-3</c:v>
                </c:pt>
                <c:pt idx="4">
                  <c:v>-5.1825002083205618E-3</c:v>
                </c:pt>
                <c:pt idx="5">
                  <c:v>-5.812499817693606E-3</c:v>
                </c:pt>
                <c:pt idx="6">
                  <c:v>-8.3249998278915882E-3</c:v>
                </c:pt>
                <c:pt idx="7">
                  <c:v>-5.2074998820899054E-3</c:v>
                </c:pt>
                <c:pt idx="8">
                  <c:v>-6.82250003592344E-3</c:v>
                </c:pt>
                <c:pt idx="9">
                  <c:v>-3.9050002160365693E-3</c:v>
                </c:pt>
                <c:pt idx="10">
                  <c:v>-3.0174999556038529E-3</c:v>
                </c:pt>
                <c:pt idx="11">
                  <c:v>-7.0325002234312706E-3</c:v>
                </c:pt>
                <c:pt idx="12">
                  <c:v>-1.5150001636357047E-3</c:v>
                </c:pt>
                <c:pt idx="13">
                  <c:v>-4.0900001258705743E-3</c:v>
                </c:pt>
                <c:pt idx="14">
                  <c:v>-5.7024998022825457E-3</c:v>
                </c:pt>
                <c:pt idx="15">
                  <c:v>-4.7999999296735041E-3</c:v>
                </c:pt>
                <c:pt idx="16">
                  <c:v>-5.7425000268267468E-3</c:v>
                </c:pt>
                <c:pt idx="17">
                  <c:v>-4.5100000279489905E-3</c:v>
                </c:pt>
                <c:pt idx="18">
                  <c:v>-6.125000181782525E-3</c:v>
                </c:pt>
                <c:pt idx="19">
                  <c:v>-5.7375000033061951E-3</c:v>
                </c:pt>
                <c:pt idx="20">
                  <c:v>-5.8474998877500184E-3</c:v>
                </c:pt>
                <c:pt idx="21">
                  <c:v>-6.0625000987784006E-3</c:v>
                </c:pt>
                <c:pt idx="22">
                  <c:v>-5.9300000939401798E-3</c:v>
                </c:pt>
                <c:pt idx="23">
                  <c:v>-6.8600001250160858E-3</c:v>
                </c:pt>
                <c:pt idx="24">
                  <c:v>-6.827499957580585E-3</c:v>
                </c:pt>
                <c:pt idx="26">
                  <c:v>-3.2375000737374648E-3</c:v>
                </c:pt>
                <c:pt idx="27">
                  <c:v>-5.2700001251650974E-3</c:v>
                </c:pt>
                <c:pt idx="28">
                  <c:v>-6.2824998894939199E-3</c:v>
                </c:pt>
                <c:pt idx="29">
                  <c:v>-3.7975000304868445E-3</c:v>
                </c:pt>
                <c:pt idx="30">
                  <c:v>-5.8049999352078885E-3</c:v>
                </c:pt>
                <c:pt idx="31">
                  <c:v>-6.2850002286722884E-3</c:v>
                </c:pt>
                <c:pt idx="32">
                  <c:v>-4.7849999973550439E-3</c:v>
                </c:pt>
                <c:pt idx="33">
                  <c:v>-5.2400000859051943E-3</c:v>
                </c:pt>
                <c:pt idx="34">
                  <c:v>-5.1674999558599666E-3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1.1000000000000001E-3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1.1999999999999999E-3</c:v>
                  </c:pt>
                  <c:pt idx="12">
                    <c:v>8.0000000000000004E-4</c:v>
                  </c:pt>
                  <c:pt idx="13">
                    <c:v>1E-3</c:v>
                  </c:pt>
                  <c:pt idx="14">
                    <c:v>6.9999999999999999E-4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8.9999999999999998E-4</c:v>
                  </c:pt>
                  <c:pt idx="18">
                    <c:v>1E-3</c:v>
                  </c:pt>
                  <c:pt idx="19">
                    <c:v>6.9999999999999999E-4</c:v>
                  </c:pt>
                  <c:pt idx="20">
                    <c:v>8.0000000000000004E-4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8.9999999999999998E-4</c:v>
                  </c:pt>
                  <c:pt idx="24">
                    <c:v>8.9999999999999998E-4</c:v>
                  </c:pt>
                  <c:pt idx="25">
                    <c:v>6.9999999999999999E-4</c:v>
                  </c:pt>
                  <c:pt idx="26">
                    <c:v>1.9E-3</c:v>
                  </c:pt>
                  <c:pt idx="27">
                    <c:v>1.1999999999999999E-3</c:v>
                  </c:pt>
                  <c:pt idx="28">
                    <c:v>8.9999999999999998E-4</c:v>
                  </c:pt>
                  <c:pt idx="29">
                    <c:v>6.9999999999999999E-4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1.1000000000000001E-3</c:v>
                  </c:pt>
                  <c:pt idx="3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-2.1302060803302363E-3</c:v>
                </c:pt>
                <c:pt idx="1">
                  <c:v>-4.2571441803145194E-3</c:v>
                </c:pt>
                <c:pt idx="2">
                  <c:v>-4.3150519873045258E-3</c:v>
                </c:pt>
                <c:pt idx="3">
                  <c:v>-4.3181821390337154E-3</c:v>
                </c:pt>
                <c:pt idx="4">
                  <c:v>-4.3385281252734473E-3</c:v>
                </c:pt>
                <c:pt idx="5">
                  <c:v>-4.3447884287318266E-3</c:v>
                </c:pt>
                <c:pt idx="6">
                  <c:v>-4.3682645667007473E-3</c:v>
                </c:pt>
                <c:pt idx="7">
                  <c:v>-4.3854804012112905E-3</c:v>
                </c:pt>
                <c:pt idx="8">
                  <c:v>-4.3886105529404792E-3</c:v>
                </c:pt>
                <c:pt idx="9">
                  <c:v>-4.4058263874510225E-3</c:v>
                </c:pt>
                <c:pt idx="10">
                  <c:v>-4.4293025254199432E-3</c:v>
                </c:pt>
                <c:pt idx="11">
                  <c:v>-4.4324326771491328E-3</c:v>
                </c:pt>
                <c:pt idx="12">
                  <c:v>-4.4496485116596752E-3</c:v>
                </c:pt>
                <c:pt idx="13">
                  <c:v>-5.0913296161435289E-3</c:v>
                </c:pt>
                <c:pt idx="14">
                  <c:v>-5.1148057541124496E-3</c:v>
                </c:pt>
                <c:pt idx="15">
                  <c:v>-5.1351517403521816E-3</c:v>
                </c:pt>
                <c:pt idx="16">
                  <c:v>-5.1648881817794824E-3</c:v>
                </c:pt>
                <c:pt idx="17">
                  <c:v>-5.1789738645608352E-3</c:v>
                </c:pt>
                <c:pt idx="18">
                  <c:v>-5.1821040162900248E-3</c:v>
                </c:pt>
                <c:pt idx="19">
                  <c:v>-5.2055801542589455E-3</c:v>
                </c:pt>
                <c:pt idx="20">
                  <c:v>-5.2494022784675999E-3</c:v>
                </c:pt>
                <c:pt idx="21">
                  <c:v>-5.2525324301967886E-3</c:v>
                </c:pt>
                <c:pt idx="22">
                  <c:v>-5.2666181129781414E-3</c:v>
                </c:pt>
                <c:pt idx="23">
                  <c:v>-5.2728784164365206E-3</c:v>
                </c:pt>
                <c:pt idx="24">
                  <c:v>-5.2869640992178734E-3</c:v>
                </c:pt>
                <c:pt idx="25">
                  <c:v>-5.2963545544054422E-3</c:v>
                </c:pt>
                <c:pt idx="26">
                  <c:v>-5.330786223426527E-3</c:v>
                </c:pt>
                <c:pt idx="27">
                  <c:v>-5.4419066098127557E-3</c:v>
                </c:pt>
                <c:pt idx="28">
                  <c:v>-5.4653827477816764E-3</c:v>
                </c:pt>
                <c:pt idx="29">
                  <c:v>-5.4685128995108669E-3</c:v>
                </c:pt>
                <c:pt idx="30">
                  <c:v>-5.5326810099592515E-3</c:v>
                </c:pt>
                <c:pt idx="31">
                  <c:v>-6.1336701419636404E-3</c:v>
                </c:pt>
                <c:pt idx="32">
                  <c:v>-6.2588762111312219E-3</c:v>
                </c:pt>
                <c:pt idx="33">
                  <c:v>-6.3120887905274434E-3</c:v>
                </c:pt>
                <c:pt idx="34">
                  <c:v>-6.4639011493931352E-3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679.5</c:v>
                </c:pt>
                <c:pt idx="2">
                  <c:v>698</c:v>
                </c:pt>
                <c:pt idx="3">
                  <c:v>699</c:v>
                </c:pt>
                <c:pt idx="4">
                  <c:v>705.5</c:v>
                </c:pt>
                <c:pt idx="5">
                  <c:v>707.5</c:v>
                </c:pt>
                <c:pt idx="6">
                  <c:v>715</c:v>
                </c:pt>
                <c:pt idx="7">
                  <c:v>720.5</c:v>
                </c:pt>
                <c:pt idx="8">
                  <c:v>721.5</c:v>
                </c:pt>
                <c:pt idx="9">
                  <c:v>727</c:v>
                </c:pt>
                <c:pt idx="10">
                  <c:v>734.5</c:v>
                </c:pt>
                <c:pt idx="11">
                  <c:v>735.5</c:v>
                </c:pt>
                <c:pt idx="12">
                  <c:v>741</c:v>
                </c:pt>
                <c:pt idx="13">
                  <c:v>946</c:v>
                </c:pt>
                <c:pt idx="14">
                  <c:v>953.5</c:v>
                </c:pt>
                <c:pt idx="15">
                  <c:v>960</c:v>
                </c:pt>
                <c:pt idx="16">
                  <c:v>969.5</c:v>
                </c:pt>
                <c:pt idx="17">
                  <c:v>974</c:v>
                </c:pt>
                <c:pt idx="18">
                  <c:v>975</c:v>
                </c:pt>
                <c:pt idx="19">
                  <c:v>982.5</c:v>
                </c:pt>
                <c:pt idx="20">
                  <c:v>996.5</c:v>
                </c:pt>
                <c:pt idx="21">
                  <c:v>997.5</c:v>
                </c:pt>
                <c:pt idx="22">
                  <c:v>1002</c:v>
                </c:pt>
                <c:pt idx="23">
                  <c:v>1004</c:v>
                </c:pt>
                <c:pt idx="24">
                  <c:v>1008.5</c:v>
                </c:pt>
                <c:pt idx="25">
                  <c:v>1011.5</c:v>
                </c:pt>
                <c:pt idx="26">
                  <c:v>1022.5</c:v>
                </c:pt>
                <c:pt idx="27">
                  <c:v>1058</c:v>
                </c:pt>
                <c:pt idx="28">
                  <c:v>1065.5</c:v>
                </c:pt>
                <c:pt idx="29">
                  <c:v>1066.5</c:v>
                </c:pt>
                <c:pt idx="30">
                  <c:v>1087</c:v>
                </c:pt>
                <c:pt idx="31">
                  <c:v>1279</c:v>
                </c:pt>
                <c:pt idx="32">
                  <c:v>1319</c:v>
                </c:pt>
                <c:pt idx="33">
                  <c:v>1336</c:v>
                </c:pt>
                <c:pt idx="34">
                  <c:v>1384.5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  <c:pt idx="25">
                  <c:v>3.7274999631335959E-3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53133.813999999998</v>
      </c>
      <c r="D7" s="13" t="s">
        <v>50</v>
      </c>
    </row>
    <row r="8" spans="1:15" ht="12.95" customHeight="1" x14ac:dyDescent="0.2">
      <c r="A8" s="20" t="s">
        <v>3</v>
      </c>
      <c r="C8" s="28">
        <v>1.069415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-2.1302060803302363E-3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-3.1301517291895264E-6</v>
      </c>
      <c r="D12" s="21"/>
      <c r="E12" s="31" t="s">
        <v>44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60600.753555787036</v>
      </c>
    </row>
    <row r="15" spans="1:15" ht="12.95" customHeight="1" x14ac:dyDescent="0.2">
      <c r="A15" s="17" t="s">
        <v>17</v>
      </c>
      <c r="C15" s="18">
        <f ca="1">(C7+C11)+(C8+C12)*INT(MAX(F21:F3533))</f>
        <v>54613.87789766393</v>
      </c>
      <c r="E15" s="33" t="s">
        <v>33</v>
      </c>
      <c r="F15" s="35">
        <f ca="1">ROUND(2*(F14-$C$7)/$C$8,0)/2+F13</f>
        <v>6983.5</v>
      </c>
    </row>
    <row r="16" spans="1:15" ht="12.95" customHeight="1" x14ac:dyDescent="0.2">
      <c r="A16" s="17" t="s">
        <v>4</v>
      </c>
      <c r="C16" s="18">
        <f ca="1">+C8+C12</f>
        <v>1.0694118698482709</v>
      </c>
      <c r="E16" s="33" t="s">
        <v>34</v>
      </c>
      <c r="F16" s="35">
        <f ca="1">ROUND(2*(F14-$C$15)/$C$16,0)/2+F13</f>
        <v>5599.5</v>
      </c>
    </row>
    <row r="17" spans="1:21" ht="12.95" customHeight="1" thickBot="1" x14ac:dyDescent="0.25">
      <c r="A17" s="16" t="s">
        <v>27</v>
      </c>
      <c r="C17" s="20">
        <f>COUNT(C21:C2191)</f>
        <v>35</v>
      </c>
      <c r="E17" s="33" t="s">
        <v>42</v>
      </c>
      <c r="F17" s="36">
        <f ca="1">+$C$15+$C$16*$F$16-15018.5-$C$5/24</f>
        <v>45583.945496212655</v>
      </c>
    </row>
    <row r="18" spans="1:21" ht="12.95" customHeight="1" thickTop="1" thickBot="1" x14ac:dyDescent="0.25">
      <c r="A18" s="17" t="s">
        <v>5</v>
      </c>
      <c r="C18" s="24">
        <f ca="1">+C15</f>
        <v>54613.87789766393</v>
      </c>
      <c r="D18" s="25">
        <f ca="1">+C16</f>
        <v>1.0694118698482709</v>
      </c>
      <c r="E18" s="38" t="s">
        <v>43</v>
      </c>
      <c r="F18" s="37">
        <f ca="1">+($C$15+$C$16*$F$16)-($C$16/2)-15018.5-$C$5/24</f>
        <v>45583.410790277732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53133.813999999998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-2.1302060803302363E-3</v>
      </c>
      <c r="Q21" s="26">
        <f>+C21-15018.5</f>
        <v>38115.313999999998</v>
      </c>
    </row>
    <row r="22" spans="1:21" ht="12.95" customHeight="1" x14ac:dyDescent="0.2">
      <c r="A22" s="39" t="s">
        <v>46</v>
      </c>
      <c r="B22" s="40" t="s">
        <v>47</v>
      </c>
      <c r="C22" s="41">
        <v>53860.477899999823</v>
      </c>
      <c r="D22" s="42">
        <v>8.0000000000000004E-4</v>
      </c>
      <c r="E22" s="20">
        <f t="shared" ref="E22:E55" si="0">+(C22-C$7)/C$8</f>
        <v>679.49664068656693</v>
      </c>
      <c r="F22" s="20">
        <f t="shared" ref="F22:F55" si="1">ROUND(2*E22,0)/2</f>
        <v>679.5</v>
      </c>
      <c r="G22" s="20">
        <f t="shared" ref="G22:G55" si="2">+C22-(C$7+F22*C$8)</f>
        <v>-3.5925001720897853E-3</v>
      </c>
      <c r="J22" s="20">
        <f>+G22</f>
        <v>-3.5925001720897853E-3</v>
      </c>
      <c r="O22" s="20">
        <f t="shared" ref="O22:O55" ca="1" si="3">+C$11+C$12*$F22</f>
        <v>-4.2571441803145194E-3</v>
      </c>
      <c r="Q22" s="26">
        <f t="shared" ref="Q22:Q55" si="4">+C22-15018.5</f>
        <v>38841.977899999823</v>
      </c>
    </row>
    <row r="23" spans="1:21" ht="12.95" customHeight="1" x14ac:dyDescent="0.2">
      <c r="A23" s="39" t="s">
        <v>46</v>
      </c>
      <c r="B23" s="40" t="s">
        <v>48</v>
      </c>
      <c r="C23" s="41">
        <v>53880.263999999966</v>
      </c>
      <c r="D23" s="42">
        <v>1E-3</v>
      </c>
      <c r="E23" s="20">
        <f t="shared" si="0"/>
        <v>697.99843839853372</v>
      </c>
      <c r="F23" s="20">
        <f t="shared" si="1"/>
        <v>698</v>
      </c>
      <c r="G23" s="20">
        <f t="shared" si="2"/>
        <v>-1.6700000342098065E-3</v>
      </c>
      <c r="J23" s="20">
        <f>+G23</f>
        <v>-1.6700000342098065E-3</v>
      </c>
      <c r="O23" s="20">
        <f t="shared" ca="1" si="3"/>
        <v>-4.3150519873045258E-3</v>
      </c>
      <c r="Q23" s="26">
        <f t="shared" si="4"/>
        <v>38861.763999999966</v>
      </c>
    </row>
    <row r="24" spans="1:21" ht="12.95" customHeight="1" x14ac:dyDescent="0.2">
      <c r="A24" s="39" t="s">
        <v>46</v>
      </c>
      <c r="B24" s="40" t="s">
        <v>48</v>
      </c>
      <c r="C24" s="41">
        <v>53881.331900000107</v>
      </c>
      <c r="D24" s="42">
        <v>1.1000000000000001E-3</v>
      </c>
      <c r="E24" s="20">
        <f t="shared" si="0"/>
        <v>698.99702173628395</v>
      </c>
      <c r="F24" s="20">
        <f t="shared" si="1"/>
        <v>699</v>
      </c>
      <c r="G24" s="20">
        <f t="shared" si="2"/>
        <v>-3.1849998922552913E-3</v>
      </c>
      <c r="J24" s="20">
        <f>+G24</f>
        <v>-3.1849998922552913E-3</v>
      </c>
      <c r="O24" s="20">
        <f t="shared" ca="1" si="3"/>
        <v>-4.3181821390337154E-3</v>
      </c>
      <c r="Q24" s="26">
        <f t="shared" si="4"/>
        <v>38862.831900000107</v>
      </c>
    </row>
    <row r="25" spans="1:21" ht="12.95" customHeight="1" x14ac:dyDescent="0.2">
      <c r="A25" s="39" t="s">
        <v>46</v>
      </c>
      <c r="B25" s="40" t="s">
        <v>47</v>
      </c>
      <c r="C25" s="41">
        <v>53888.281099999789</v>
      </c>
      <c r="D25" s="42">
        <v>8.0000000000000004E-4</v>
      </c>
      <c r="E25" s="20">
        <f t="shared" si="0"/>
        <v>705.49515389235296</v>
      </c>
      <c r="F25" s="20">
        <f t="shared" si="1"/>
        <v>705.5</v>
      </c>
      <c r="G25" s="20">
        <f t="shared" si="2"/>
        <v>-5.1825002083205618E-3</v>
      </c>
      <c r="J25" s="20">
        <f>+G25</f>
        <v>-5.1825002083205618E-3</v>
      </c>
      <c r="O25" s="20">
        <f t="shared" ca="1" si="3"/>
        <v>-4.3385281252734473E-3</v>
      </c>
      <c r="Q25" s="26">
        <f t="shared" si="4"/>
        <v>38869.781099999789</v>
      </c>
    </row>
    <row r="26" spans="1:21" ht="12.95" customHeight="1" x14ac:dyDescent="0.2">
      <c r="A26" s="39" t="s">
        <v>46</v>
      </c>
      <c r="B26" s="40" t="s">
        <v>47</v>
      </c>
      <c r="C26" s="41">
        <v>53890.419300000183</v>
      </c>
      <c r="D26" s="42">
        <v>8.9999999999999998E-4</v>
      </c>
      <c r="E26" s="20">
        <f t="shared" si="0"/>
        <v>707.49456478559284</v>
      </c>
      <c r="F26" s="20">
        <f t="shared" si="1"/>
        <v>707.5</v>
      </c>
      <c r="G26" s="20">
        <f t="shared" si="2"/>
        <v>-5.812499817693606E-3</v>
      </c>
      <c r="J26" s="20">
        <f>+G26</f>
        <v>-5.812499817693606E-3</v>
      </c>
      <c r="O26" s="20">
        <f t="shared" ca="1" si="3"/>
        <v>-4.3447884287318266E-3</v>
      </c>
      <c r="Q26" s="26">
        <f t="shared" si="4"/>
        <v>38871.919300000183</v>
      </c>
    </row>
    <row r="27" spans="1:21" ht="12.95" customHeight="1" x14ac:dyDescent="0.2">
      <c r="A27" s="39" t="s">
        <v>46</v>
      </c>
      <c r="B27" s="40" t="s">
        <v>48</v>
      </c>
      <c r="C27" s="41">
        <v>53898.43740000017</v>
      </c>
      <c r="D27" s="42">
        <v>1E-3</v>
      </c>
      <c r="E27" s="20">
        <f t="shared" si="0"/>
        <v>714.99221537024573</v>
      </c>
      <c r="F27" s="20">
        <f t="shared" si="1"/>
        <v>715</v>
      </c>
      <c r="G27" s="20">
        <f t="shared" si="2"/>
        <v>-8.3249998278915882E-3</v>
      </c>
      <c r="J27" s="20">
        <f>+G27</f>
        <v>-8.3249998278915882E-3</v>
      </c>
      <c r="O27" s="20">
        <f t="shared" ca="1" si="3"/>
        <v>-4.3682645667007473E-3</v>
      </c>
      <c r="Q27" s="26">
        <f t="shared" si="4"/>
        <v>38879.93740000017</v>
      </c>
    </row>
    <row r="28" spans="1:21" ht="12.95" customHeight="1" x14ac:dyDescent="0.2">
      <c r="A28" s="39" t="s">
        <v>46</v>
      </c>
      <c r="B28" s="40" t="s">
        <v>47</v>
      </c>
      <c r="C28" s="41">
        <v>53904.322300000116</v>
      </c>
      <c r="D28" s="42">
        <v>8.9999999999999998E-4</v>
      </c>
      <c r="E28" s="20">
        <f t="shared" si="0"/>
        <v>720.49513051539179</v>
      </c>
      <c r="F28" s="20">
        <f t="shared" si="1"/>
        <v>720.5</v>
      </c>
      <c r="G28" s="20">
        <f t="shared" si="2"/>
        <v>-5.2074998820899054E-3</v>
      </c>
      <c r="J28" s="20">
        <f>+G28</f>
        <v>-5.2074998820899054E-3</v>
      </c>
      <c r="O28" s="20">
        <f t="shared" ca="1" si="3"/>
        <v>-4.3854804012112905E-3</v>
      </c>
      <c r="Q28" s="26">
        <f t="shared" si="4"/>
        <v>38885.822300000116</v>
      </c>
    </row>
    <row r="29" spans="1:21" ht="12.95" customHeight="1" x14ac:dyDescent="0.2">
      <c r="A29" s="39" t="s">
        <v>46</v>
      </c>
      <c r="B29" s="40" t="s">
        <v>47</v>
      </c>
      <c r="C29" s="41">
        <v>53905.390099999961</v>
      </c>
      <c r="D29" s="42">
        <v>8.9999999999999998E-4</v>
      </c>
      <c r="E29" s="20">
        <f t="shared" si="0"/>
        <v>721.49362034379737</v>
      </c>
      <c r="F29" s="20">
        <f t="shared" si="1"/>
        <v>721.5</v>
      </c>
      <c r="G29" s="20">
        <f t="shared" si="2"/>
        <v>-6.82250003592344E-3</v>
      </c>
      <c r="J29" s="20">
        <f>+G29</f>
        <v>-6.82250003592344E-3</v>
      </c>
      <c r="O29" s="20">
        <f t="shared" ca="1" si="3"/>
        <v>-4.3886105529404792E-3</v>
      </c>
      <c r="Q29" s="26">
        <f t="shared" si="4"/>
        <v>38886.890099999961</v>
      </c>
    </row>
    <row r="30" spans="1:21" ht="12.95" customHeight="1" x14ac:dyDescent="0.2">
      <c r="A30" s="39" t="s">
        <v>46</v>
      </c>
      <c r="B30" s="40" t="s">
        <v>48</v>
      </c>
      <c r="C30" s="41">
        <v>53911.274799999781</v>
      </c>
      <c r="D30" s="42">
        <v>8.0000000000000004E-4</v>
      </c>
      <c r="E30" s="20">
        <f t="shared" si="0"/>
        <v>726.99634847068955</v>
      </c>
      <c r="F30" s="20">
        <f t="shared" si="1"/>
        <v>727</v>
      </c>
      <c r="G30" s="20">
        <f t="shared" si="2"/>
        <v>-3.9050002160365693E-3</v>
      </c>
      <c r="J30" s="20">
        <f>+G30</f>
        <v>-3.9050002160365693E-3</v>
      </c>
      <c r="O30" s="20">
        <f t="shared" ca="1" si="3"/>
        <v>-4.4058263874510225E-3</v>
      </c>
      <c r="Q30" s="26">
        <f t="shared" si="4"/>
        <v>38892.774799999781</v>
      </c>
    </row>
    <row r="31" spans="1:21" ht="12.95" customHeight="1" x14ac:dyDescent="0.2">
      <c r="A31" s="39" t="s">
        <v>46</v>
      </c>
      <c r="B31" s="40" t="s">
        <v>47</v>
      </c>
      <c r="C31" s="41">
        <v>53919.296300000045</v>
      </c>
      <c r="D31" s="42">
        <v>5.0000000000000001E-4</v>
      </c>
      <c r="E31" s="20">
        <f t="shared" si="0"/>
        <v>734.49717836391574</v>
      </c>
      <c r="F31" s="20">
        <f t="shared" si="1"/>
        <v>734.5</v>
      </c>
      <c r="G31" s="20">
        <f t="shared" si="2"/>
        <v>-3.0174999556038529E-3</v>
      </c>
      <c r="J31" s="20">
        <f>+G31</f>
        <v>-3.0174999556038529E-3</v>
      </c>
      <c r="O31" s="20">
        <f t="shared" ca="1" si="3"/>
        <v>-4.4293025254199432E-3</v>
      </c>
      <c r="Q31" s="26">
        <f t="shared" si="4"/>
        <v>38900.796300000045</v>
      </c>
    </row>
    <row r="32" spans="1:21" ht="12.95" customHeight="1" x14ac:dyDescent="0.2">
      <c r="A32" s="39" t="s">
        <v>46</v>
      </c>
      <c r="B32" s="40" t="s">
        <v>47</v>
      </c>
      <c r="C32" s="41">
        <v>53920.361699999776</v>
      </c>
      <c r="D32" s="42">
        <v>1.1999999999999999E-3</v>
      </c>
      <c r="E32" s="20">
        <f t="shared" si="0"/>
        <v>735.49342397458167</v>
      </c>
      <c r="F32" s="20">
        <f t="shared" si="1"/>
        <v>735.5</v>
      </c>
      <c r="G32" s="20">
        <f t="shared" si="2"/>
        <v>-7.0325002234312706E-3</v>
      </c>
      <c r="J32" s="20">
        <f>+G32</f>
        <v>-7.0325002234312706E-3</v>
      </c>
      <c r="O32" s="20">
        <f t="shared" ca="1" si="3"/>
        <v>-4.4324326771491328E-3</v>
      </c>
      <c r="Q32" s="26">
        <f t="shared" si="4"/>
        <v>38901.861699999776</v>
      </c>
    </row>
    <row r="33" spans="1:21" ht="12.95" customHeight="1" x14ac:dyDescent="0.2">
      <c r="A33" s="39" t="s">
        <v>46</v>
      </c>
      <c r="B33" s="40" t="s">
        <v>48</v>
      </c>
      <c r="C33" s="41">
        <v>53926.248999999836</v>
      </c>
      <c r="D33" s="42">
        <v>8.0000000000000004E-4</v>
      </c>
      <c r="E33" s="20">
        <f t="shared" si="0"/>
        <v>740.99858333746727</v>
      </c>
      <c r="F33" s="20">
        <f t="shared" si="1"/>
        <v>741</v>
      </c>
      <c r="G33" s="20">
        <f t="shared" si="2"/>
        <v>-1.5150001636357047E-3</v>
      </c>
      <c r="J33" s="20">
        <f>+G33</f>
        <v>-1.5150001636357047E-3</v>
      </c>
      <c r="O33" s="20">
        <f t="shared" ca="1" si="3"/>
        <v>-4.4496485116596752E-3</v>
      </c>
      <c r="Q33" s="26">
        <f t="shared" si="4"/>
        <v>38907.748999999836</v>
      </c>
    </row>
    <row r="34" spans="1:21" ht="12.95" customHeight="1" x14ac:dyDescent="0.2">
      <c r="A34" s="39" t="s">
        <v>46</v>
      </c>
      <c r="B34" s="40" t="s">
        <v>48</v>
      </c>
      <c r="C34" s="41">
        <v>54145.476499999873</v>
      </c>
      <c r="D34" s="42">
        <v>1E-3</v>
      </c>
      <c r="E34" s="20">
        <f t="shared" si="0"/>
        <v>945.99617547900004</v>
      </c>
      <c r="F34" s="20">
        <f t="shared" si="1"/>
        <v>946</v>
      </c>
      <c r="G34" s="20">
        <f t="shared" si="2"/>
        <v>-4.0900001258705743E-3</v>
      </c>
      <c r="J34" s="20">
        <f>+G34</f>
        <v>-4.0900001258705743E-3</v>
      </c>
      <c r="O34" s="20">
        <f t="shared" ca="1" si="3"/>
        <v>-5.0913296161435289E-3</v>
      </c>
      <c r="Q34" s="26">
        <f t="shared" si="4"/>
        <v>39126.976499999873</v>
      </c>
    </row>
    <row r="35" spans="1:21" ht="12.95" customHeight="1" x14ac:dyDescent="0.2">
      <c r="A35" s="39" t="s">
        <v>46</v>
      </c>
      <c r="B35" s="40" t="s">
        <v>47</v>
      </c>
      <c r="C35" s="41">
        <v>54153.495500000194</v>
      </c>
      <c r="D35" s="42">
        <v>6.9999999999999999E-4</v>
      </c>
      <c r="E35" s="20">
        <f t="shared" si="0"/>
        <v>953.49466764557747</v>
      </c>
      <c r="F35" s="20">
        <f t="shared" si="1"/>
        <v>953.5</v>
      </c>
      <c r="G35" s="20">
        <f t="shared" si="2"/>
        <v>-5.7024998022825457E-3</v>
      </c>
      <c r="J35" s="20">
        <f>+G35</f>
        <v>-5.7024998022825457E-3</v>
      </c>
      <c r="O35" s="20">
        <f t="shared" ca="1" si="3"/>
        <v>-5.1148057541124496E-3</v>
      </c>
      <c r="Q35" s="26">
        <f t="shared" si="4"/>
        <v>39134.995500000194</v>
      </c>
    </row>
    <row r="36" spans="1:21" ht="12.95" customHeight="1" x14ac:dyDescent="0.2">
      <c r="A36" s="39" t="s">
        <v>46</v>
      </c>
      <c r="B36" s="40" t="s">
        <v>48</v>
      </c>
      <c r="C36" s="41">
        <v>54160.447600000072</v>
      </c>
      <c r="D36" s="42">
        <v>1E-3</v>
      </c>
      <c r="E36" s="20">
        <f t="shared" si="0"/>
        <v>959.995511564803</v>
      </c>
      <c r="F36" s="20">
        <f t="shared" si="1"/>
        <v>960</v>
      </c>
      <c r="G36" s="20">
        <f t="shared" si="2"/>
        <v>-4.7999999296735041E-3</v>
      </c>
      <c r="J36" s="20">
        <f>+G36</f>
        <v>-4.7999999296735041E-3</v>
      </c>
      <c r="O36" s="20">
        <f t="shared" ca="1" si="3"/>
        <v>-5.1351517403521816E-3</v>
      </c>
      <c r="Q36" s="26">
        <f t="shared" si="4"/>
        <v>39141.947600000072</v>
      </c>
    </row>
    <row r="37" spans="1:21" ht="12.95" customHeight="1" x14ac:dyDescent="0.2">
      <c r="A37" s="39" t="s">
        <v>46</v>
      </c>
      <c r="B37" s="40" t="s">
        <v>47</v>
      </c>
      <c r="C37" s="41">
        <v>54170.606099999975</v>
      </c>
      <c r="D37" s="42">
        <v>6.9999999999999999E-4</v>
      </c>
      <c r="E37" s="20">
        <f t="shared" si="0"/>
        <v>969.49463024174611</v>
      </c>
      <c r="F37" s="20">
        <f t="shared" si="1"/>
        <v>969.5</v>
      </c>
      <c r="G37" s="20">
        <f t="shared" si="2"/>
        <v>-5.7425000268267468E-3</v>
      </c>
      <c r="J37" s="20">
        <f>+G37</f>
        <v>-5.7425000268267468E-3</v>
      </c>
      <c r="O37" s="20">
        <f t="shared" ca="1" si="3"/>
        <v>-5.1648881817794824E-3</v>
      </c>
      <c r="Q37" s="26">
        <f t="shared" si="4"/>
        <v>39152.106099999975</v>
      </c>
    </row>
    <row r="38" spans="1:21" ht="12.95" customHeight="1" x14ac:dyDescent="0.2">
      <c r="A38" s="39" t="s">
        <v>46</v>
      </c>
      <c r="B38" s="40" t="s">
        <v>48</v>
      </c>
      <c r="C38" s="41">
        <v>54175.419699999969</v>
      </c>
      <c r="D38" s="42">
        <v>8.9999999999999998E-4</v>
      </c>
      <c r="E38" s="20">
        <f t="shared" si="0"/>
        <v>973.99578274100418</v>
      </c>
      <c r="F38" s="20">
        <f t="shared" si="1"/>
        <v>974</v>
      </c>
      <c r="G38" s="20">
        <f t="shared" si="2"/>
        <v>-4.5100000279489905E-3</v>
      </c>
      <c r="J38" s="20">
        <f>+G38</f>
        <v>-4.5100000279489905E-3</v>
      </c>
      <c r="O38" s="20">
        <f t="shared" ca="1" si="3"/>
        <v>-5.1789738645608352E-3</v>
      </c>
      <c r="Q38" s="26">
        <f t="shared" si="4"/>
        <v>39156.919699999969</v>
      </c>
    </row>
    <row r="39" spans="1:21" ht="12.95" customHeight="1" x14ac:dyDescent="0.2">
      <c r="A39" s="39" t="s">
        <v>46</v>
      </c>
      <c r="B39" s="40" t="s">
        <v>48</v>
      </c>
      <c r="C39" s="41">
        <v>54176.487499999814</v>
      </c>
      <c r="D39" s="42">
        <v>1E-3</v>
      </c>
      <c r="E39" s="20">
        <f t="shared" si="0"/>
        <v>974.99427256940965</v>
      </c>
      <c r="F39" s="20">
        <f t="shared" si="1"/>
        <v>975</v>
      </c>
      <c r="G39" s="20">
        <f t="shared" si="2"/>
        <v>-6.125000181782525E-3</v>
      </c>
      <c r="J39" s="20">
        <f>+G39</f>
        <v>-6.125000181782525E-3</v>
      </c>
      <c r="O39" s="20">
        <f t="shared" ca="1" si="3"/>
        <v>-5.1821040162900248E-3</v>
      </c>
      <c r="Q39" s="26">
        <f t="shared" si="4"/>
        <v>39157.987499999814</v>
      </c>
    </row>
    <row r="40" spans="1:21" ht="12.95" customHeight="1" x14ac:dyDescent="0.2">
      <c r="A40" s="39" t="s">
        <v>46</v>
      </c>
      <c r="B40" s="40" t="s">
        <v>47</v>
      </c>
      <c r="C40" s="41">
        <v>54184.508499999996</v>
      </c>
      <c r="D40" s="42">
        <v>6.9999999999999999E-4</v>
      </c>
      <c r="E40" s="20">
        <f t="shared" si="0"/>
        <v>982.49463491721906</v>
      </c>
      <c r="F40" s="20">
        <f t="shared" si="1"/>
        <v>982.5</v>
      </c>
      <c r="G40" s="20">
        <f t="shared" si="2"/>
        <v>-5.7375000033061951E-3</v>
      </c>
      <c r="J40" s="20">
        <f>+G40</f>
        <v>-5.7375000033061951E-3</v>
      </c>
      <c r="O40" s="20">
        <f t="shared" ca="1" si="3"/>
        <v>-5.2055801542589455E-3</v>
      </c>
      <c r="Q40" s="26">
        <f t="shared" si="4"/>
        <v>39166.008499999996</v>
      </c>
    </row>
    <row r="41" spans="1:21" ht="12.95" customHeight="1" x14ac:dyDescent="0.2">
      <c r="A41" s="39" t="s">
        <v>46</v>
      </c>
      <c r="B41" s="40" t="s">
        <v>47</v>
      </c>
      <c r="C41" s="41">
        <v>54199.480200000107</v>
      </c>
      <c r="D41" s="42">
        <v>8.0000000000000004E-4</v>
      </c>
      <c r="E41" s="20">
        <f t="shared" si="0"/>
        <v>996.49453205734801</v>
      </c>
      <c r="F41" s="20">
        <f t="shared" si="1"/>
        <v>996.5</v>
      </c>
      <c r="G41" s="20">
        <f t="shared" si="2"/>
        <v>-5.8474998877500184E-3</v>
      </c>
      <c r="J41" s="20">
        <f>+G41</f>
        <v>-5.8474998877500184E-3</v>
      </c>
      <c r="O41" s="20">
        <f t="shared" ca="1" si="3"/>
        <v>-5.2494022784675999E-3</v>
      </c>
      <c r="Q41" s="26">
        <f t="shared" si="4"/>
        <v>39180.980200000107</v>
      </c>
    </row>
    <row r="42" spans="1:21" ht="12.95" customHeight="1" x14ac:dyDescent="0.2">
      <c r="A42" s="39" t="s">
        <v>46</v>
      </c>
      <c r="B42" s="40" t="s">
        <v>47</v>
      </c>
      <c r="C42" s="41">
        <v>54200.549399999902</v>
      </c>
      <c r="D42" s="42">
        <v>8.0000000000000004E-4</v>
      </c>
      <c r="E42" s="20">
        <f t="shared" si="0"/>
        <v>997.49433101265936</v>
      </c>
      <c r="F42" s="20">
        <f t="shared" si="1"/>
        <v>997.5</v>
      </c>
      <c r="G42" s="20">
        <f t="shared" si="2"/>
        <v>-6.0625000987784006E-3</v>
      </c>
      <c r="J42" s="20">
        <f>+G42</f>
        <v>-6.0625000987784006E-3</v>
      </c>
      <c r="O42" s="20">
        <f t="shared" ca="1" si="3"/>
        <v>-5.2525324301967886E-3</v>
      </c>
      <c r="Q42" s="26">
        <f t="shared" si="4"/>
        <v>39182.049399999902</v>
      </c>
    </row>
    <row r="43" spans="1:21" ht="12.95" customHeight="1" x14ac:dyDescent="0.2">
      <c r="A43" s="39" t="s">
        <v>46</v>
      </c>
      <c r="B43" s="40" t="s">
        <v>48</v>
      </c>
      <c r="C43" s="41">
        <v>54205.361899999902</v>
      </c>
      <c r="D43" s="42">
        <v>1E-3</v>
      </c>
      <c r="E43" s="20">
        <f t="shared" si="0"/>
        <v>1001.9944549121745</v>
      </c>
      <c r="F43" s="20">
        <f t="shared" si="1"/>
        <v>1002</v>
      </c>
      <c r="G43" s="20">
        <f t="shared" si="2"/>
        <v>-5.9300000939401798E-3</v>
      </c>
      <c r="J43" s="20">
        <f>+G43</f>
        <v>-5.9300000939401798E-3</v>
      </c>
      <c r="O43" s="20">
        <f t="shared" ca="1" si="3"/>
        <v>-5.2666181129781414E-3</v>
      </c>
      <c r="Q43" s="26">
        <f t="shared" si="4"/>
        <v>39186.861899999902</v>
      </c>
    </row>
    <row r="44" spans="1:21" ht="12.95" customHeight="1" x14ac:dyDescent="0.2">
      <c r="A44" s="39" t="s">
        <v>46</v>
      </c>
      <c r="B44" s="40" t="s">
        <v>48</v>
      </c>
      <c r="C44" s="41">
        <v>54207.499799999874</v>
      </c>
      <c r="D44" s="42">
        <v>8.9999999999999998E-4</v>
      </c>
      <c r="E44" s="20">
        <f t="shared" si="0"/>
        <v>1003.993585277816</v>
      </c>
      <c r="F44" s="20">
        <f t="shared" si="1"/>
        <v>1004</v>
      </c>
      <c r="G44" s="20">
        <f t="shared" si="2"/>
        <v>-6.8600001250160858E-3</v>
      </c>
      <c r="J44" s="20">
        <f>+G44</f>
        <v>-6.8600001250160858E-3</v>
      </c>
      <c r="O44" s="20">
        <f t="shared" ca="1" si="3"/>
        <v>-5.2728784164365206E-3</v>
      </c>
      <c r="Q44" s="26">
        <f t="shared" si="4"/>
        <v>39188.999799999874</v>
      </c>
    </row>
    <row r="45" spans="1:21" ht="12.95" customHeight="1" x14ac:dyDescent="0.2">
      <c r="A45" s="39" t="s">
        <v>46</v>
      </c>
      <c r="B45" s="40" t="s">
        <v>47</v>
      </c>
      <c r="C45" s="41">
        <v>54212.312200000044</v>
      </c>
      <c r="D45" s="42">
        <v>8.9999999999999998E-4</v>
      </c>
      <c r="E45" s="20">
        <f t="shared" si="0"/>
        <v>1008.493615668422</v>
      </c>
      <c r="F45" s="20">
        <f t="shared" si="1"/>
        <v>1008.5</v>
      </c>
      <c r="G45" s="20">
        <f t="shared" si="2"/>
        <v>-6.827499957580585E-3</v>
      </c>
      <c r="J45" s="20">
        <f>+G45</f>
        <v>-6.827499957580585E-3</v>
      </c>
      <c r="O45" s="20">
        <f t="shared" ca="1" si="3"/>
        <v>-5.2869640992178734E-3</v>
      </c>
      <c r="Q45" s="26">
        <f t="shared" si="4"/>
        <v>39193.812200000044</v>
      </c>
    </row>
    <row r="46" spans="1:21" ht="12.95" customHeight="1" x14ac:dyDescent="0.2">
      <c r="A46" s="39" t="s">
        <v>46</v>
      </c>
      <c r="B46" s="40" t="s">
        <v>47</v>
      </c>
      <c r="C46" s="41">
        <v>54215.530999999959</v>
      </c>
      <c r="D46" s="42">
        <v>6.9999999999999999E-4</v>
      </c>
      <c r="E46" s="20">
        <f t="shared" si="0"/>
        <v>1011.5034855504744</v>
      </c>
      <c r="F46" s="20">
        <f t="shared" si="1"/>
        <v>1011.5</v>
      </c>
      <c r="O46" s="20">
        <f t="shared" ca="1" si="3"/>
        <v>-5.2963545544054422E-3</v>
      </c>
      <c r="Q46" s="26">
        <f t="shared" si="4"/>
        <v>39197.030999999959</v>
      </c>
      <c r="U46" s="20">
        <f>+C46-(C$7+F46*C$8)</f>
        <v>3.7274999631335959E-3</v>
      </c>
    </row>
    <row r="47" spans="1:21" ht="12.95" customHeight="1" x14ac:dyDescent="0.2">
      <c r="A47" s="39" t="s">
        <v>46</v>
      </c>
      <c r="B47" s="40" t="s">
        <v>47</v>
      </c>
      <c r="C47" s="41">
        <v>54227.287599999923</v>
      </c>
      <c r="D47" s="42">
        <v>1.9E-3</v>
      </c>
      <c r="E47" s="20">
        <f t="shared" si="0"/>
        <v>1022.4969726438518</v>
      </c>
      <c r="F47" s="20">
        <f t="shared" si="1"/>
        <v>1022.5</v>
      </c>
      <c r="G47" s="20">
        <f t="shared" si="2"/>
        <v>-3.2375000737374648E-3</v>
      </c>
      <c r="J47" s="20">
        <f>+G47</f>
        <v>-3.2375000737374648E-3</v>
      </c>
      <c r="O47" s="20">
        <f t="shared" ca="1" si="3"/>
        <v>-5.330786223426527E-3</v>
      </c>
      <c r="Q47" s="26">
        <f t="shared" si="4"/>
        <v>39208.787599999923</v>
      </c>
    </row>
    <row r="48" spans="1:21" ht="12.95" customHeight="1" x14ac:dyDescent="0.2">
      <c r="A48" s="39" t="s">
        <v>46</v>
      </c>
      <c r="B48" s="40" t="s">
        <v>48</v>
      </c>
      <c r="C48" s="41">
        <v>54265.249799999874</v>
      </c>
      <c r="D48" s="42">
        <v>1.1999999999999999E-3</v>
      </c>
      <c r="E48" s="20">
        <f t="shared" si="0"/>
        <v>1057.9950720719978</v>
      </c>
      <c r="F48" s="20">
        <f t="shared" si="1"/>
        <v>1058</v>
      </c>
      <c r="G48" s="20">
        <f t="shared" si="2"/>
        <v>-5.2700001251650974E-3</v>
      </c>
      <c r="J48" s="20">
        <f>+G48</f>
        <v>-5.2700001251650974E-3</v>
      </c>
      <c r="O48" s="20">
        <f t="shared" ca="1" si="3"/>
        <v>-5.4419066098127557E-3</v>
      </c>
      <c r="Q48" s="26">
        <f t="shared" si="4"/>
        <v>39246.749799999874</v>
      </c>
    </row>
    <row r="49" spans="1:17" ht="12.95" customHeight="1" x14ac:dyDescent="0.2">
      <c r="A49" s="39" t="s">
        <v>46</v>
      </c>
      <c r="B49" s="40" t="s">
        <v>47</v>
      </c>
      <c r="C49" s="41">
        <v>54273.269400000107</v>
      </c>
      <c r="D49" s="42">
        <v>8.9999999999999998E-4</v>
      </c>
      <c r="E49" s="20">
        <f t="shared" si="0"/>
        <v>1065.4941252929013</v>
      </c>
      <c r="F49" s="20">
        <f t="shared" si="1"/>
        <v>1065.5</v>
      </c>
      <c r="G49" s="20">
        <f t="shared" si="2"/>
        <v>-6.2824998894939199E-3</v>
      </c>
      <c r="J49" s="20">
        <f>+G49</f>
        <v>-6.2824998894939199E-3</v>
      </c>
      <c r="O49" s="20">
        <f t="shared" ca="1" si="3"/>
        <v>-5.4653827477816764E-3</v>
      </c>
      <c r="Q49" s="26">
        <f t="shared" si="4"/>
        <v>39254.769400000107</v>
      </c>
    </row>
    <row r="50" spans="1:17" ht="12.95" customHeight="1" x14ac:dyDescent="0.2">
      <c r="A50" s="39" t="s">
        <v>46</v>
      </c>
      <c r="B50" s="40" t="s">
        <v>47</v>
      </c>
      <c r="C50" s="41">
        <v>54274.341299999971</v>
      </c>
      <c r="D50" s="42">
        <v>6.9999999999999999E-4</v>
      </c>
      <c r="E50" s="20">
        <f t="shared" si="0"/>
        <v>1066.4964489931153</v>
      </c>
      <c r="F50" s="20">
        <f t="shared" si="1"/>
        <v>1066.5</v>
      </c>
      <c r="G50" s="20">
        <f t="shared" si="2"/>
        <v>-3.7975000304868445E-3</v>
      </c>
      <c r="J50" s="20">
        <f>+G50</f>
        <v>-3.7975000304868445E-3</v>
      </c>
      <c r="O50" s="20">
        <f t="shared" ca="1" si="3"/>
        <v>-5.4685128995108669E-3</v>
      </c>
      <c r="Q50" s="26">
        <f t="shared" si="4"/>
        <v>39255.841299999971</v>
      </c>
    </row>
    <row r="51" spans="1:17" ht="12.95" customHeight="1" x14ac:dyDescent="0.2">
      <c r="A51" s="39" t="s">
        <v>46</v>
      </c>
      <c r="B51" s="40" t="s">
        <v>48</v>
      </c>
      <c r="C51" s="41">
        <v>54296.26230000006</v>
      </c>
      <c r="D51" s="42">
        <v>8.0000000000000004E-4</v>
      </c>
      <c r="E51" s="20">
        <f t="shared" si="0"/>
        <v>1086.9945717986579</v>
      </c>
      <c r="F51" s="20">
        <f t="shared" si="1"/>
        <v>1087</v>
      </c>
      <c r="G51" s="20">
        <f t="shared" si="2"/>
        <v>-5.8049999352078885E-3</v>
      </c>
      <c r="J51" s="20">
        <f>+G51</f>
        <v>-5.8049999352078885E-3</v>
      </c>
      <c r="O51" s="20">
        <f t="shared" ca="1" si="3"/>
        <v>-5.5326810099592515E-3</v>
      </c>
      <c r="Q51" s="26">
        <f t="shared" si="4"/>
        <v>39277.76230000006</v>
      </c>
    </row>
    <row r="52" spans="1:17" ht="12.95" customHeight="1" x14ac:dyDescent="0.2">
      <c r="A52" s="39" t="s">
        <v>46</v>
      </c>
      <c r="B52" s="40" t="s">
        <v>48</v>
      </c>
      <c r="C52" s="41">
        <v>54501.589499999769</v>
      </c>
      <c r="D52" s="42">
        <v>1E-3</v>
      </c>
      <c r="E52" s="20">
        <f t="shared" si="0"/>
        <v>1278.994122954859</v>
      </c>
      <c r="F52" s="20">
        <f t="shared" si="1"/>
        <v>1279</v>
      </c>
      <c r="G52" s="20">
        <f t="shared" si="2"/>
        <v>-6.2850002286722884E-3</v>
      </c>
      <c r="J52" s="20">
        <f>+G52</f>
        <v>-6.2850002286722884E-3</v>
      </c>
      <c r="O52" s="20">
        <f t="shared" ca="1" si="3"/>
        <v>-6.1336701419636404E-3</v>
      </c>
      <c r="Q52" s="26">
        <f t="shared" si="4"/>
        <v>39483.089499999769</v>
      </c>
    </row>
    <row r="53" spans="1:17" ht="12.95" customHeight="1" x14ac:dyDescent="0.2">
      <c r="A53" s="39" t="s">
        <v>46</v>
      </c>
      <c r="B53" s="40" t="s">
        <v>48</v>
      </c>
      <c r="C53" s="41">
        <v>54544.367599999998</v>
      </c>
      <c r="D53" s="42">
        <v>1.2999999999999999E-3</v>
      </c>
      <c r="E53" s="20">
        <f t="shared" si="0"/>
        <v>1318.9955255910936</v>
      </c>
      <c r="F53" s="20">
        <f t="shared" si="1"/>
        <v>1319</v>
      </c>
      <c r="G53" s="20">
        <f t="shared" si="2"/>
        <v>-4.7849999973550439E-3</v>
      </c>
      <c r="J53" s="20">
        <f>+G53</f>
        <v>-4.7849999973550439E-3</v>
      </c>
      <c r="O53" s="20">
        <f t="shared" ca="1" si="3"/>
        <v>-6.2588762111312219E-3</v>
      </c>
      <c r="Q53" s="26">
        <f t="shared" si="4"/>
        <v>39525.867599999998</v>
      </c>
    </row>
    <row r="54" spans="1:17" ht="12.95" customHeight="1" x14ac:dyDescent="0.2">
      <c r="A54" s="39" t="s">
        <v>46</v>
      </c>
      <c r="B54" s="40" t="s">
        <v>48</v>
      </c>
      <c r="C54" s="41">
        <v>54562.547199999914</v>
      </c>
      <c r="D54" s="42">
        <v>1.1000000000000001E-3</v>
      </c>
      <c r="E54" s="20">
        <f t="shared" si="0"/>
        <v>1335.9951001247553</v>
      </c>
      <c r="F54" s="20">
        <f t="shared" si="1"/>
        <v>1336</v>
      </c>
      <c r="G54" s="20">
        <f t="shared" si="2"/>
        <v>-5.2400000859051943E-3</v>
      </c>
      <c r="J54" s="20">
        <f>+G54</f>
        <v>-5.2400000859051943E-3</v>
      </c>
      <c r="O54" s="20">
        <f t="shared" ca="1" si="3"/>
        <v>-6.3120887905274434E-3</v>
      </c>
      <c r="Q54" s="26">
        <f t="shared" si="4"/>
        <v>39544.047199999914</v>
      </c>
    </row>
    <row r="55" spans="1:17" ht="12.95" customHeight="1" x14ac:dyDescent="0.2">
      <c r="A55" s="39" t="s">
        <v>46</v>
      </c>
      <c r="B55" s="40" t="s">
        <v>47</v>
      </c>
      <c r="C55" s="41">
        <v>54614.413900000043</v>
      </c>
      <c r="D55" s="42">
        <v>6.9999999999999999E-4</v>
      </c>
      <c r="E55" s="20">
        <f t="shared" si="0"/>
        <v>1384.4951679189508</v>
      </c>
      <c r="F55" s="20">
        <f t="shared" si="1"/>
        <v>1384.5</v>
      </c>
      <c r="G55" s="20">
        <f t="shared" si="2"/>
        <v>-5.1674999558599666E-3</v>
      </c>
      <c r="J55" s="20">
        <f>+G55</f>
        <v>-5.1674999558599666E-3</v>
      </c>
      <c r="O55" s="20">
        <f t="shared" ca="1" si="3"/>
        <v>-6.4639011493931352E-3</v>
      </c>
      <c r="Q55" s="26">
        <f t="shared" si="4"/>
        <v>39595.913900000043</v>
      </c>
    </row>
    <row r="56" spans="1:17" ht="12.95" customHeight="1" x14ac:dyDescent="0.2">
      <c r="A56" s="22"/>
      <c r="B56" s="21"/>
      <c r="C56" s="22"/>
      <c r="D56" s="22"/>
    </row>
    <row r="57" spans="1:17" ht="12.95" customHeight="1" x14ac:dyDescent="0.2">
      <c r="A57" s="22"/>
      <c r="B57" s="21"/>
      <c r="C57" s="22"/>
      <c r="D57" s="22"/>
    </row>
    <row r="58" spans="1:17" ht="12.95" customHeight="1" x14ac:dyDescent="0.2">
      <c r="A58" s="22"/>
      <c r="B58" s="21"/>
      <c r="C58" s="22"/>
      <c r="D58" s="22"/>
    </row>
    <row r="59" spans="1:17" ht="12.95" customHeight="1" x14ac:dyDescent="0.2">
      <c r="A59" s="22"/>
      <c r="B59" s="21"/>
      <c r="C59" s="22"/>
      <c r="D59" s="22"/>
    </row>
    <row r="60" spans="1:17" ht="12.95" customHeight="1" x14ac:dyDescent="0.2">
      <c r="A60" s="22"/>
      <c r="B60" s="21"/>
      <c r="C60" s="22"/>
      <c r="D60" s="22"/>
    </row>
    <row r="61" spans="1:17" ht="12.95" customHeight="1" x14ac:dyDescent="0.2">
      <c r="A61" s="22"/>
      <c r="B61" s="21"/>
      <c r="C61" s="22"/>
      <c r="D61" s="22"/>
    </row>
    <row r="62" spans="1:17" ht="12.95" customHeight="1" x14ac:dyDescent="0.2">
      <c r="A62" s="22"/>
      <c r="B62" s="21"/>
      <c r="C62" s="22"/>
      <c r="D62" s="22"/>
    </row>
    <row r="63" spans="1:17" ht="12.95" customHeight="1" x14ac:dyDescent="0.2">
      <c r="A63" s="22"/>
      <c r="B63" s="21"/>
      <c r="C63" s="22"/>
      <c r="D63" s="22"/>
    </row>
    <row r="64" spans="1:17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2024-10-17T05:05:07Z</dcterms:modified>
</cp:coreProperties>
</file>