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E178BC1-BC94-47D9-82CE-87CEE8C42C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" sheetId="2" r:id="rId2"/>
    <sheet name="BAV" sheetId="3" r:id="rId3"/>
  </sheets>
  <definedNames>
    <definedName name="solver_adj" localSheetId="0" hidden="1">Active!$C$8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Active!$C$8</definedName>
    <definedName name="solver_lhs2" localSheetId="0" hidden="1">Active!$C$8</definedName>
    <definedName name="solver_lin" localSheetId="0" hidden="1">2</definedName>
    <definedName name="solver_neg" localSheetId="0" hidden="1">2</definedName>
    <definedName name="solver_num" localSheetId="0" hidden="1">2</definedName>
    <definedName name="solver_nwt" localSheetId="0" hidden="1">1</definedName>
    <definedName name="solver_opt" localSheetId="0" hidden="1">Active!$C$14</definedName>
    <definedName name="solver_pre" localSheetId="0" hidden="1">0.000001</definedName>
    <definedName name="solver_rel1" localSheetId="0" hidden="1">1</definedName>
    <definedName name="solver_rel2" localSheetId="0" hidden="1">3</definedName>
    <definedName name="solver_rhs1" localSheetId="0" hidden="1">0.25</definedName>
    <definedName name="solver_rhs2" localSheetId="0" hidden="1">0.2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241" i="1" l="1"/>
  <c r="F241" i="1" s="1"/>
  <c r="G241" i="1" s="1"/>
  <c r="K241" i="1" s="1"/>
  <c r="Q241" i="1"/>
  <c r="C241" i="1"/>
  <c r="A241" i="1"/>
  <c r="E244" i="1"/>
  <c r="F244" i="1" s="1"/>
  <c r="G244" i="1" s="1"/>
  <c r="K244" i="1" s="1"/>
  <c r="Q244" i="1"/>
  <c r="E245" i="1"/>
  <c r="F245" i="1" s="1"/>
  <c r="G245" i="1" s="1"/>
  <c r="K245" i="1" s="1"/>
  <c r="Q245" i="1"/>
  <c r="E236" i="1"/>
  <c r="F236" i="1" s="1"/>
  <c r="G236" i="1" s="1"/>
  <c r="K236" i="1" s="1"/>
  <c r="Q232" i="1"/>
  <c r="E39" i="1"/>
  <c r="F39" i="1" s="1"/>
  <c r="G39" i="1" s="1"/>
  <c r="I39" i="1" s="1"/>
  <c r="E165" i="1"/>
  <c r="F165" i="1" s="1"/>
  <c r="G165" i="1" s="1"/>
  <c r="I165" i="1" s="1"/>
  <c r="E166" i="1"/>
  <c r="F166" i="1" s="1"/>
  <c r="G166" i="1" s="1"/>
  <c r="I166" i="1" s="1"/>
  <c r="E173" i="1"/>
  <c r="F173" i="1" s="1"/>
  <c r="G173" i="1" s="1"/>
  <c r="I173" i="1" s="1"/>
  <c r="E174" i="1"/>
  <c r="F174" i="1" s="1"/>
  <c r="G174" i="1" s="1"/>
  <c r="I174" i="1" s="1"/>
  <c r="E179" i="1"/>
  <c r="F179" i="1" s="1"/>
  <c r="G179" i="1" s="1"/>
  <c r="I179" i="1" s="1"/>
  <c r="E214" i="1"/>
  <c r="E216" i="1"/>
  <c r="F216" i="1" s="1"/>
  <c r="G216" i="1" s="1"/>
  <c r="I216" i="1" s="1"/>
  <c r="E217" i="1"/>
  <c r="E214" i="3" s="1"/>
  <c r="E218" i="1"/>
  <c r="F218" i="1" s="1"/>
  <c r="G218" i="1" s="1"/>
  <c r="I218" i="1" s="1"/>
  <c r="E219" i="1"/>
  <c r="E216" i="3" s="1"/>
  <c r="E220" i="1"/>
  <c r="F220" i="1" s="1"/>
  <c r="G220" i="1" s="1"/>
  <c r="I220" i="1" s="1"/>
  <c r="E223" i="1"/>
  <c r="F223" i="1"/>
  <c r="G223" i="1" s="1"/>
  <c r="I223" i="1" s="1"/>
  <c r="E224" i="1"/>
  <c r="E219" i="3" s="1"/>
  <c r="E225" i="1"/>
  <c r="F225" i="1" s="1"/>
  <c r="G225" i="1" s="1"/>
  <c r="I225" i="1" s="1"/>
  <c r="E226" i="1"/>
  <c r="F226" i="1" s="1"/>
  <c r="G226" i="1" s="1"/>
  <c r="I226" i="1" s="1"/>
  <c r="E231" i="1"/>
  <c r="F231" i="1" s="1"/>
  <c r="G231" i="1" s="1"/>
  <c r="I231" i="1" s="1"/>
  <c r="E232" i="1"/>
  <c r="E178" i="1"/>
  <c r="F178" i="1" s="1"/>
  <c r="G178" i="1" s="1"/>
  <c r="I178" i="1" s="1"/>
  <c r="E180" i="1"/>
  <c r="F180" i="1" s="1"/>
  <c r="G180" i="1" s="1"/>
  <c r="I180" i="1" s="1"/>
  <c r="E181" i="1"/>
  <c r="F181" i="1" s="1"/>
  <c r="G181" i="1" s="1"/>
  <c r="I181" i="1" s="1"/>
  <c r="E182" i="1"/>
  <c r="F182" i="1" s="1"/>
  <c r="G182" i="1" s="1"/>
  <c r="I182" i="1" s="1"/>
  <c r="E183" i="1"/>
  <c r="F183" i="1" s="1"/>
  <c r="G183" i="1" s="1"/>
  <c r="E184" i="1"/>
  <c r="F184" i="1" s="1"/>
  <c r="G184" i="1" s="1"/>
  <c r="I184" i="1" s="1"/>
  <c r="E185" i="1"/>
  <c r="F185" i="1" s="1"/>
  <c r="G185" i="1" s="1"/>
  <c r="I185" i="1" s="1"/>
  <c r="E186" i="1"/>
  <c r="F186" i="1" s="1"/>
  <c r="G186" i="1" s="1"/>
  <c r="I186" i="1" s="1"/>
  <c r="E187" i="1"/>
  <c r="F187" i="1" s="1"/>
  <c r="G187" i="1" s="1"/>
  <c r="E188" i="1"/>
  <c r="F188" i="1" s="1"/>
  <c r="G188" i="1" s="1"/>
  <c r="I188" i="1" s="1"/>
  <c r="E189" i="1"/>
  <c r="F189" i="1" s="1"/>
  <c r="G189" i="1" s="1"/>
  <c r="I189" i="1" s="1"/>
  <c r="E190" i="1"/>
  <c r="F190" i="1" s="1"/>
  <c r="G190" i="1" s="1"/>
  <c r="I190" i="1" s="1"/>
  <c r="E191" i="1"/>
  <c r="F191" i="1" s="1"/>
  <c r="G191" i="1" s="1"/>
  <c r="I191" i="1" s="1"/>
  <c r="E211" i="1"/>
  <c r="E212" i="1"/>
  <c r="F212" i="1" s="1"/>
  <c r="G212" i="1" s="1"/>
  <c r="K212" i="1" s="1"/>
  <c r="E215" i="1"/>
  <c r="E192" i="3" s="1"/>
  <c r="E227" i="1"/>
  <c r="F227" i="1" s="1"/>
  <c r="G227" i="1" s="1"/>
  <c r="I227" i="1" s="1"/>
  <c r="E228" i="1"/>
  <c r="F228" i="1" s="1"/>
  <c r="G228" i="1" s="1"/>
  <c r="K228" i="1" s="1"/>
  <c r="E229" i="1"/>
  <c r="F229" i="1" s="1"/>
  <c r="G229" i="1" s="1"/>
  <c r="K229" i="1" s="1"/>
  <c r="E230" i="1"/>
  <c r="F230" i="1" s="1"/>
  <c r="G230" i="1" s="1"/>
  <c r="E233" i="1"/>
  <c r="E234" i="1"/>
  <c r="E200" i="3" s="1"/>
  <c r="E235" i="1"/>
  <c r="F235" i="1" s="1"/>
  <c r="G235" i="1" s="1"/>
  <c r="I235" i="1" s="1"/>
  <c r="E239" i="1"/>
  <c r="F239" i="1" s="1"/>
  <c r="G239" i="1"/>
  <c r="K239" i="1" s="1"/>
  <c r="E221" i="1"/>
  <c r="F221" i="1" s="1"/>
  <c r="G221" i="1" s="1"/>
  <c r="E222" i="1"/>
  <c r="F222" i="1" s="1"/>
  <c r="G222" i="1" s="1"/>
  <c r="I222" i="1" s="1"/>
  <c r="E237" i="1"/>
  <c r="E203" i="3" s="1"/>
  <c r="E238" i="1"/>
  <c r="F238" i="1" s="1"/>
  <c r="G238" i="1" s="1"/>
  <c r="K238" i="1" s="1"/>
  <c r="E240" i="1"/>
  <c r="F240" i="1" s="1"/>
  <c r="G240" i="1" s="1"/>
  <c r="K240" i="1" s="1"/>
  <c r="E242" i="1"/>
  <c r="F242" i="1" s="1"/>
  <c r="G242" i="1" s="1"/>
  <c r="K242" i="1" s="1"/>
  <c r="E243" i="1"/>
  <c r="F243" i="1" s="1"/>
  <c r="G243" i="1" s="1"/>
  <c r="K243" i="1" s="1"/>
  <c r="D9" i="1"/>
  <c r="C9" i="1"/>
  <c r="E209" i="1"/>
  <c r="E187" i="3" s="1"/>
  <c r="F209" i="1"/>
  <c r="G209" i="1" s="1"/>
  <c r="E210" i="1"/>
  <c r="F210" i="1" s="1"/>
  <c r="G210" i="1" s="1"/>
  <c r="I210" i="1" s="1"/>
  <c r="E213" i="1"/>
  <c r="F213" i="1" s="1"/>
  <c r="G213" i="1" s="1"/>
  <c r="I213" i="1" s="1"/>
  <c r="Q231" i="1"/>
  <c r="Q226" i="1"/>
  <c r="Q225" i="1"/>
  <c r="Q224" i="1"/>
  <c r="Q223" i="1"/>
  <c r="Q220" i="1"/>
  <c r="Q219" i="1"/>
  <c r="Q218" i="1"/>
  <c r="Q217" i="1"/>
  <c r="Q216" i="1"/>
  <c r="Q214" i="1"/>
  <c r="Q179" i="1"/>
  <c r="Q174" i="1"/>
  <c r="Q173" i="1"/>
  <c r="Q166" i="1"/>
  <c r="Q165" i="1"/>
  <c r="Q39" i="1"/>
  <c r="G205" i="3"/>
  <c r="C205" i="3"/>
  <c r="G204" i="3"/>
  <c r="C204" i="3"/>
  <c r="E204" i="3"/>
  <c r="G203" i="3"/>
  <c r="C203" i="3"/>
  <c r="G202" i="3"/>
  <c r="C202" i="3"/>
  <c r="E202" i="3"/>
  <c r="G201" i="3"/>
  <c r="C201" i="3"/>
  <c r="G200" i="3"/>
  <c r="C200" i="3"/>
  <c r="G199" i="3"/>
  <c r="C199" i="3"/>
  <c r="G223" i="3"/>
  <c r="C223" i="3"/>
  <c r="G222" i="3"/>
  <c r="C222" i="3"/>
  <c r="G198" i="3"/>
  <c r="C198" i="3"/>
  <c r="E198" i="3"/>
  <c r="G197" i="3"/>
  <c r="C197" i="3"/>
  <c r="E197" i="3"/>
  <c r="G196" i="3"/>
  <c r="C196" i="3"/>
  <c r="E196" i="3"/>
  <c r="G195" i="3"/>
  <c r="C195" i="3"/>
  <c r="G221" i="3"/>
  <c r="C221" i="3"/>
  <c r="G220" i="3"/>
  <c r="C220" i="3"/>
  <c r="E220" i="3"/>
  <c r="G219" i="3"/>
  <c r="C219" i="3"/>
  <c r="G218" i="3"/>
  <c r="C218" i="3"/>
  <c r="E218" i="3"/>
  <c r="G194" i="3"/>
  <c r="C194" i="3"/>
  <c r="E194" i="3"/>
  <c r="G193" i="3"/>
  <c r="C193" i="3"/>
  <c r="G217" i="3"/>
  <c r="C217" i="3"/>
  <c r="G216" i="3"/>
  <c r="C216" i="3"/>
  <c r="G215" i="3"/>
  <c r="C215" i="3"/>
  <c r="G214" i="3"/>
  <c r="C214" i="3"/>
  <c r="G213" i="3"/>
  <c r="C213" i="3"/>
  <c r="E213" i="3"/>
  <c r="G192" i="3"/>
  <c r="C192" i="3"/>
  <c r="G212" i="3"/>
  <c r="C212" i="3"/>
  <c r="G191" i="3"/>
  <c r="C191" i="3"/>
  <c r="G190" i="3"/>
  <c r="C190" i="3"/>
  <c r="G189" i="3"/>
  <c r="C189" i="3"/>
  <c r="G188" i="3"/>
  <c r="C188" i="3"/>
  <c r="G187" i="3"/>
  <c r="C187" i="3"/>
  <c r="G186" i="3"/>
  <c r="C186" i="3"/>
  <c r="E208" i="1"/>
  <c r="G185" i="3"/>
  <c r="C185" i="3"/>
  <c r="E207" i="1"/>
  <c r="E185" i="3" s="1"/>
  <c r="G184" i="3"/>
  <c r="C184" i="3"/>
  <c r="E206" i="1"/>
  <c r="G183" i="3"/>
  <c r="C183" i="3"/>
  <c r="E204" i="1"/>
  <c r="E183" i="3" s="1"/>
  <c r="G182" i="3"/>
  <c r="C182" i="3"/>
  <c r="E203" i="1"/>
  <c r="E182" i="3" s="1"/>
  <c r="G181" i="3"/>
  <c r="C181" i="3"/>
  <c r="E202" i="1"/>
  <c r="E181" i="3" s="1"/>
  <c r="G180" i="3"/>
  <c r="C180" i="3"/>
  <c r="E201" i="1"/>
  <c r="E180" i="3" s="1"/>
  <c r="G179" i="3"/>
  <c r="C179" i="3"/>
  <c r="E200" i="1"/>
  <c r="E179" i="3" s="1"/>
  <c r="G178" i="3"/>
  <c r="C178" i="3"/>
  <c r="E199" i="1"/>
  <c r="E178" i="3" s="1"/>
  <c r="G177" i="3"/>
  <c r="C177" i="3"/>
  <c r="E198" i="1"/>
  <c r="E177" i="3" s="1"/>
  <c r="G176" i="3"/>
  <c r="C176" i="3"/>
  <c r="E197" i="1"/>
  <c r="G175" i="3"/>
  <c r="C175" i="3"/>
  <c r="E175" i="3"/>
  <c r="E196" i="1"/>
  <c r="G174" i="3"/>
  <c r="C174" i="3"/>
  <c r="E195" i="1"/>
  <c r="E174" i="3"/>
  <c r="G173" i="3"/>
  <c r="C173" i="3"/>
  <c r="E194" i="1"/>
  <c r="E173" i="3" s="1"/>
  <c r="G172" i="3"/>
  <c r="C172" i="3"/>
  <c r="E193" i="1"/>
  <c r="E172" i="3" s="1"/>
  <c r="G171" i="3"/>
  <c r="C171" i="3"/>
  <c r="E192" i="1"/>
  <c r="E171" i="3"/>
  <c r="G170" i="3"/>
  <c r="C170" i="3"/>
  <c r="G169" i="3"/>
  <c r="C169" i="3"/>
  <c r="E169" i="3"/>
  <c r="G168" i="3"/>
  <c r="C168" i="3"/>
  <c r="E168" i="3"/>
  <c r="G167" i="3"/>
  <c r="C167" i="3"/>
  <c r="E167" i="3"/>
  <c r="G166" i="3"/>
  <c r="C166" i="3"/>
  <c r="E166" i="3"/>
  <c r="G165" i="3"/>
  <c r="C165" i="3"/>
  <c r="G164" i="3"/>
  <c r="C164" i="3"/>
  <c r="G163" i="3"/>
  <c r="C163" i="3"/>
  <c r="G162" i="3"/>
  <c r="C162" i="3"/>
  <c r="E162" i="3"/>
  <c r="G161" i="3"/>
  <c r="C161" i="3"/>
  <c r="E161" i="3"/>
  <c r="G160" i="3"/>
  <c r="C160" i="3"/>
  <c r="G211" i="3"/>
  <c r="C211" i="3"/>
  <c r="G159" i="3"/>
  <c r="C159" i="3"/>
  <c r="G158" i="3"/>
  <c r="C158" i="3"/>
  <c r="E177" i="1"/>
  <c r="E158" i="3" s="1"/>
  <c r="G157" i="3"/>
  <c r="C157" i="3"/>
  <c r="E176" i="1"/>
  <c r="E157" i="3" s="1"/>
  <c r="G156" i="3"/>
  <c r="C156" i="3"/>
  <c r="E175" i="1"/>
  <c r="E156" i="3" s="1"/>
  <c r="G210" i="3"/>
  <c r="C210" i="3"/>
  <c r="E210" i="3"/>
  <c r="G209" i="3"/>
  <c r="C209" i="3"/>
  <c r="G155" i="3"/>
  <c r="C155" i="3"/>
  <c r="E172" i="1"/>
  <c r="E155" i="3" s="1"/>
  <c r="G154" i="3"/>
  <c r="C154" i="3"/>
  <c r="E171" i="1"/>
  <c r="E154" i="3"/>
  <c r="G153" i="3"/>
  <c r="C153" i="3"/>
  <c r="E170" i="1"/>
  <c r="F170" i="1" s="1"/>
  <c r="G170" i="1" s="1"/>
  <c r="I170" i="1" s="1"/>
  <c r="G152" i="3"/>
  <c r="C152" i="3"/>
  <c r="E169" i="1"/>
  <c r="E152" i="3" s="1"/>
  <c r="G151" i="3"/>
  <c r="C151" i="3"/>
  <c r="E168" i="1"/>
  <c r="E151" i="3" s="1"/>
  <c r="G208" i="3"/>
  <c r="C208" i="3"/>
  <c r="E208" i="3"/>
  <c r="G207" i="3"/>
  <c r="C207" i="3"/>
  <c r="G150" i="3"/>
  <c r="C150" i="3"/>
  <c r="E164" i="1"/>
  <c r="F164" i="1" s="1"/>
  <c r="G164" i="1" s="1"/>
  <c r="I164" i="1" s="1"/>
  <c r="G149" i="3"/>
  <c r="C149" i="3"/>
  <c r="E163" i="1"/>
  <c r="E149" i="3" s="1"/>
  <c r="G148" i="3"/>
  <c r="C148" i="3"/>
  <c r="E148" i="3"/>
  <c r="E162" i="1"/>
  <c r="G147" i="3"/>
  <c r="C147" i="3"/>
  <c r="E161" i="1"/>
  <c r="E147" i="3" s="1"/>
  <c r="G146" i="3"/>
  <c r="C146" i="3"/>
  <c r="E160" i="1"/>
  <c r="E146" i="3" s="1"/>
  <c r="G145" i="3"/>
  <c r="C145" i="3"/>
  <c r="E159" i="1"/>
  <c r="E145" i="3" s="1"/>
  <c r="G144" i="3"/>
  <c r="C144" i="3"/>
  <c r="E158" i="1"/>
  <c r="E144" i="3" s="1"/>
  <c r="G143" i="3"/>
  <c r="C143" i="3"/>
  <c r="E157" i="1"/>
  <c r="E143" i="3" s="1"/>
  <c r="G142" i="3"/>
  <c r="C142" i="3"/>
  <c r="E156" i="1"/>
  <c r="F156" i="1" s="1"/>
  <c r="G141" i="3"/>
  <c r="C141" i="3"/>
  <c r="E155" i="1"/>
  <c r="E141" i="3" s="1"/>
  <c r="G140" i="3"/>
  <c r="C140" i="3"/>
  <c r="E154" i="1"/>
  <c r="E140" i="3" s="1"/>
  <c r="G139" i="3"/>
  <c r="C139" i="3"/>
  <c r="E153" i="1"/>
  <c r="E139" i="3" s="1"/>
  <c r="G138" i="3"/>
  <c r="C138" i="3"/>
  <c r="E152" i="1"/>
  <c r="F152" i="1" s="1"/>
  <c r="G152" i="1" s="1"/>
  <c r="I152" i="1" s="1"/>
  <c r="G137" i="3"/>
  <c r="C137" i="3"/>
  <c r="E151" i="1"/>
  <c r="E137" i="3" s="1"/>
  <c r="G136" i="3"/>
  <c r="C136" i="3"/>
  <c r="E150" i="1"/>
  <c r="E136" i="3" s="1"/>
  <c r="G135" i="3"/>
  <c r="C135" i="3"/>
  <c r="E149" i="1"/>
  <c r="E135" i="3" s="1"/>
  <c r="G134" i="3"/>
  <c r="C134" i="3"/>
  <c r="E134" i="3"/>
  <c r="E148" i="1"/>
  <c r="F148" i="1" s="1"/>
  <c r="G148" i="1" s="1"/>
  <c r="I148" i="1" s="1"/>
  <c r="G133" i="3"/>
  <c r="C133" i="3"/>
  <c r="E147" i="1"/>
  <c r="E133" i="3" s="1"/>
  <c r="G132" i="3"/>
  <c r="C132" i="3"/>
  <c r="E132" i="3"/>
  <c r="E146" i="1"/>
  <c r="F146" i="1" s="1"/>
  <c r="G131" i="3"/>
  <c r="C131" i="3"/>
  <c r="E145" i="1"/>
  <c r="E131" i="3" s="1"/>
  <c r="G130" i="3"/>
  <c r="C130" i="3"/>
  <c r="E130" i="3"/>
  <c r="E144" i="1"/>
  <c r="G129" i="3"/>
  <c r="C129" i="3"/>
  <c r="E143" i="1"/>
  <c r="E129" i="3" s="1"/>
  <c r="G128" i="3"/>
  <c r="C128" i="3"/>
  <c r="E128" i="3"/>
  <c r="E142" i="1"/>
  <c r="F142" i="1" s="1"/>
  <c r="G127" i="3"/>
  <c r="C127" i="3"/>
  <c r="E127" i="3"/>
  <c r="E141" i="1"/>
  <c r="F141" i="1" s="1"/>
  <c r="G141" i="1" s="1"/>
  <c r="I141" i="1" s="1"/>
  <c r="G126" i="3"/>
  <c r="C126" i="3"/>
  <c r="E126" i="3"/>
  <c r="E140" i="1"/>
  <c r="F140" i="1" s="1"/>
  <c r="G125" i="3"/>
  <c r="C125" i="3"/>
  <c r="E125" i="3"/>
  <c r="E139" i="1"/>
  <c r="F139" i="1" s="1"/>
  <c r="G139" i="1" s="1"/>
  <c r="I139" i="1" s="1"/>
  <c r="G124" i="3"/>
  <c r="C124" i="3"/>
  <c r="E124" i="3"/>
  <c r="E138" i="1"/>
  <c r="G123" i="3"/>
  <c r="C123" i="3"/>
  <c r="E123" i="3"/>
  <c r="E137" i="1"/>
  <c r="G122" i="3"/>
  <c r="C122" i="3"/>
  <c r="E122" i="3"/>
  <c r="E136" i="1"/>
  <c r="G121" i="3"/>
  <c r="C121" i="3"/>
  <c r="E121" i="3"/>
  <c r="E135" i="1"/>
  <c r="G120" i="3"/>
  <c r="C120" i="3"/>
  <c r="E120" i="3"/>
  <c r="E134" i="1"/>
  <c r="F134" i="1" s="1"/>
  <c r="G119" i="3"/>
  <c r="C119" i="3"/>
  <c r="E119" i="3"/>
  <c r="E133" i="1"/>
  <c r="G118" i="3"/>
  <c r="C118" i="3"/>
  <c r="E118" i="3"/>
  <c r="E132" i="1"/>
  <c r="G117" i="3"/>
  <c r="C117" i="3"/>
  <c r="E117" i="3"/>
  <c r="E131" i="1"/>
  <c r="G116" i="3"/>
  <c r="C116" i="3"/>
  <c r="E116" i="3"/>
  <c r="E130" i="1"/>
  <c r="F130" i="1" s="1"/>
  <c r="G115" i="3"/>
  <c r="C115" i="3"/>
  <c r="E115" i="3"/>
  <c r="E129" i="1"/>
  <c r="G114" i="3"/>
  <c r="C114" i="3"/>
  <c r="E114" i="3"/>
  <c r="E128" i="1"/>
  <c r="G113" i="3"/>
  <c r="C113" i="3"/>
  <c r="E113" i="3"/>
  <c r="E127" i="1"/>
  <c r="F127" i="1" s="1"/>
  <c r="G127" i="1" s="1"/>
  <c r="I127" i="1" s="1"/>
  <c r="G112" i="3"/>
  <c r="C112" i="3"/>
  <c r="E112" i="3"/>
  <c r="E126" i="1"/>
  <c r="F126" i="1" s="1"/>
  <c r="G111" i="3"/>
  <c r="C111" i="3"/>
  <c r="E111" i="3"/>
  <c r="E125" i="1"/>
  <c r="G110" i="3"/>
  <c r="C110" i="3"/>
  <c r="E110" i="3"/>
  <c r="E124" i="1"/>
  <c r="F124" i="1" s="1"/>
  <c r="G109" i="3"/>
  <c r="C109" i="3"/>
  <c r="E109" i="3"/>
  <c r="E123" i="1"/>
  <c r="G108" i="3"/>
  <c r="C108" i="3"/>
  <c r="E108" i="3"/>
  <c r="E122" i="1"/>
  <c r="F122" i="1" s="1"/>
  <c r="G107" i="3"/>
  <c r="C107" i="3"/>
  <c r="E107" i="3"/>
  <c r="E121" i="1"/>
  <c r="F121" i="1" s="1"/>
  <c r="G121" i="1" s="1"/>
  <c r="I121" i="1" s="1"/>
  <c r="G106" i="3"/>
  <c r="C106" i="3"/>
  <c r="E106" i="3"/>
  <c r="E120" i="1"/>
  <c r="F120" i="1" s="1"/>
  <c r="G120" i="1" s="1"/>
  <c r="G105" i="3"/>
  <c r="C105" i="3"/>
  <c r="E105" i="3"/>
  <c r="E119" i="1"/>
  <c r="G104" i="3"/>
  <c r="C104" i="3"/>
  <c r="E104" i="3"/>
  <c r="E118" i="1"/>
  <c r="F118" i="1" s="1"/>
  <c r="G118" i="1" s="1"/>
  <c r="I118" i="1" s="1"/>
  <c r="G103" i="3"/>
  <c r="C103" i="3"/>
  <c r="E103" i="3"/>
  <c r="E117" i="1"/>
  <c r="G102" i="3"/>
  <c r="C102" i="3"/>
  <c r="E102" i="3"/>
  <c r="E116" i="1"/>
  <c r="F116" i="1" s="1"/>
  <c r="G116" i="1" s="1"/>
  <c r="I116" i="1" s="1"/>
  <c r="G101" i="3"/>
  <c r="C101" i="3"/>
  <c r="E101" i="3"/>
  <c r="E115" i="1"/>
  <c r="F115" i="1" s="1"/>
  <c r="G115" i="1" s="1"/>
  <c r="I115" i="1" s="1"/>
  <c r="G100" i="3"/>
  <c r="C100" i="3"/>
  <c r="E100" i="3"/>
  <c r="E114" i="1"/>
  <c r="F114" i="1" s="1"/>
  <c r="G114" i="1" s="1"/>
  <c r="I114" i="1" s="1"/>
  <c r="G99" i="3"/>
  <c r="C99" i="3"/>
  <c r="E99" i="3"/>
  <c r="E113" i="1"/>
  <c r="G98" i="3"/>
  <c r="C98" i="3"/>
  <c r="E98" i="3"/>
  <c r="E112" i="1"/>
  <c r="F112" i="1" s="1"/>
  <c r="G112" i="1" s="1"/>
  <c r="I112" i="1" s="1"/>
  <c r="G97" i="3"/>
  <c r="C97" i="3"/>
  <c r="E97" i="3"/>
  <c r="E111" i="1"/>
  <c r="G96" i="3"/>
  <c r="C96" i="3"/>
  <c r="E96" i="3"/>
  <c r="E110" i="1"/>
  <c r="F110" i="1" s="1"/>
  <c r="G110" i="1" s="1"/>
  <c r="I110" i="1" s="1"/>
  <c r="G95" i="3"/>
  <c r="C95" i="3"/>
  <c r="E95" i="3"/>
  <c r="E109" i="1"/>
  <c r="F109" i="1" s="1"/>
  <c r="G109" i="1" s="1"/>
  <c r="I109" i="1" s="1"/>
  <c r="G94" i="3"/>
  <c r="C94" i="3"/>
  <c r="E94" i="3"/>
  <c r="E108" i="1"/>
  <c r="F108" i="1" s="1"/>
  <c r="G108" i="1" s="1"/>
  <c r="I108" i="1" s="1"/>
  <c r="G93" i="3"/>
  <c r="C93" i="3"/>
  <c r="E93" i="3"/>
  <c r="E107" i="1"/>
  <c r="G92" i="3"/>
  <c r="C92" i="3"/>
  <c r="E92" i="3"/>
  <c r="E106" i="1"/>
  <c r="F106" i="1" s="1"/>
  <c r="G91" i="3"/>
  <c r="C91" i="3"/>
  <c r="E91" i="3"/>
  <c r="E105" i="1"/>
  <c r="F105" i="1" s="1"/>
  <c r="G105" i="1" s="1"/>
  <c r="I105" i="1" s="1"/>
  <c r="G90" i="3"/>
  <c r="C90" i="3"/>
  <c r="E90" i="3"/>
  <c r="E104" i="1"/>
  <c r="F104" i="1" s="1"/>
  <c r="G104" i="1" s="1"/>
  <c r="G89" i="3"/>
  <c r="C89" i="3"/>
  <c r="E89" i="3"/>
  <c r="E103" i="1"/>
  <c r="F103" i="1" s="1"/>
  <c r="G103" i="1" s="1"/>
  <c r="I103" i="1" s="1"/>
  <c r="G88" i="3"/>
  <c r="C88" i="3"/>
  <c r="E88" i="3"/>
  <c r="E102" i="1"/>
  <c r="F102" i="1" s="1"/>
  <c r="G102" i="1" s="1"/>
  <c r="I102" i="1" s="1"/>
  <c r="G87" i="3"/>
  <c r="C87" i="3"/>
  <c r="E87" i="3"/>
  <c r="E101" i="1"/>
  <c r="F101" i="1" s="1"/>
  <c r="G101" i="1" s="1"/>
  <c r="I101" i="1" s="1"/>
  <c r="G86" i="3"/>
  <c r="C86" i="3"/>
  <c r="E86" i="3"/>
  <c r="E100" i="1"/>
  <c r="F100" i="1" s="1"/>
  <c r="G100" i="1" s="1"/>
  <c r="I100" i="1" s="1"/>
  <c r="G85" i="3"/>
  <c r="C85" i="3"/>
  <c r="E85" i="3"/>
  <c r="E99" i="1"/>
  <c r="G84" i="3"/>
  <c r="C84" i="3"/>
  <c r="E84" i="3"/>
  <c r="E98" i="1"/>
  <c r="F98" i="1" s="1"/>
  <c r="G98" i="1" s="1"/>
  <c r="I98" i="1" s="1"/>
  <c r="G83" i="3"/>
  <c r="C83" i="3"/>
  <c r="E83" i="3"/>
  <c r="E97" i="1"/>
  <c r="F97" i="1" s="1"/>
  <c r="G97" i="1" s="1"/>
  <c r="I97" i="1" s="1"/>
  <c r="G82" i="3"/>
  <c r="C82" i="3"/>
  <c r="E82" i="3"/>
  <c r="E96" i="1"/>
  <c r="G81" i="3"/>
  <c r="C81" i="3"/>
  <c r="E81" i="3"/>
  <c r="E95" i="1"/>
  <c r="F95" i="1" s="1"/>
  <c r="G95" i="1" s="1"/>
  <c r="I95" i="1" s="1"/>
  <c r="G80" i="3"/>
  <c r="C80" i="3"/>
  <c r="E80" i="3"/>
  <c r="E94" i="1"/>
  <c r="F94" i="1" s="1"/>
  <c r="G94" i="1" s="1"/>
  <c r="I94" i="1" s="1"/>
  <c r="G79" i="3"/>
  <c r="C79" i="3"/>
  <c r="E79" i="3"/>
  <c r="E93" i="1"/>
  <c r="F93" i="1" s="1"/>
  <c r="G93" i="1" s="1"/>
  <c r="I93" i="1" s="1"/>
  <c r="G78" i="3"/>
  <c r="C78" i="3"/>
  <c r="E78" i="3"/>
  <c r="E92" i="1"/>
  <c r="F92" i="1" s="1"/>
  <c r="G92" i="1" s="1"/>
  <c r="I92" i="1" s="1"/>
  <c r="G77" i="3"/>
  <c r="C77" i="3"/>
  <c r="E77" i="3"/>
  <c r="E91" i="1"/>
  <c r="G76" i="3"/>
  <c r="C76" i="3"/>
  <c r="E76" i="3"/>
  <c r="E90" i="1"/>
  <c r="F90" i="1" s="1"/>
  <c r="G90" i="1" s="1"/>
  <c r="I90" i="1" s="1"/>
  <c r="G75" i="3"/>
  <c r="C75" i="3"/>
  <c r="E75" i="3"/>
  <c r="E89" i="1"/>
  <c r="F89" i="1" s="1"/>
  <c r="G89" i="1" s="1"/>
  <c r="I89" i="1" s="1"/>
  <c r="G74" i="3"/>
  <c r="C74" i="3"/>
  <c r="E74" i="3"/>
  <c r="E88" i="1"/>
  <c r="F88" i="1" s="1"/>
  <c r="G88" i="1" s="1"/>
  <c r="I88" i="1" s="1"/>
  <c r="G73" i="3"/>
  <c r="C73" i="3"/>
  <c r="E73" i="3"/>
  <c r="E87" i="1"/>
  <c r="F87" i="1" s="1"/>
  <c r="G87" i="1" s="1"/>
  <c r="I87" i="1" s="1"/>
  <c r="G72" i="3"/>
  <c r="C72" i="3"/>
  <c r="E72" i="3"/>
  <c r="E86" i="1"/>
  <c r="F86" i="1" s="1"/>
  <c r="G86" i="1" s="1"/>
  <c r="I86" i="1" s="1"/>
  <c r="G71" i="3"/>
  <c r="C71" i="3"/>
  <c r="E71" i="3"/>
  <c r="E85" i="1"/>
  <c r="F85" i="1" s="1"/>
  <c r="G85" i="1" s="1"/>
  <c r="I85" i="1" s="1"/>
  <c r="G70" i="3"/>
  <c r="C70" i="3"/>
  <c r="E70" i="3"/>
  <c r="E84" i="1"/>
  <c r="F84" i="1" s="1"/>
  <c r="G84" i="1" s="1"/>
  <c r="G69" i="3"/>
  <c r="C69" i="3"/>
  <c r="E69" i="3"/>
  <c r="E83" i="1"/>
  <c r="F83" i="1" s="1"/>
  <c r="G83" i="1" s="1"/>
  <c r="I83" i="1" s="1"/>
  <c r="G68" i="3"/>
  <c r="C68" i="3"/>
  <c r="E68" i="3"/>
  <c r="E82" i="1"/>
  <c r="F82" i="1" s="1"/>
  <c r="G82" i="1" s="1"/>
  <c r="I82" i="1" s="1"/>
  <c r="G67" i="3"/>
  <c r="C67" i="3"/>
  <c r="E67" i="3"/>
  <c r="E81" i="1"/>
  <c r="F81" i="1" s="1"/>
  <c r="G81" i="1" s="1"/>
  <c r="I81" i="1" s="1"/>
  <c r="G66" i="3"/>
  <c r="C66" i="3"/>
  <c r="E66" i="3"/>
  <c r="E80" i="1"/>
  <c r="G65" i="3"/>
  <c r="C65" i="3"/>
  <c r="E79" i="1"/>
  <c r="F79" i="1" s="1"/>
  <c r="G79" i="1" s="1"/>
  <c r="I79" i="1" s="1"/>
  <c r="G64" i="3"/>
  <c r="C64" i="3"/>
  <c r="E78" i="1"/>
  <c r="G63" i="3"/>
  <c r="C63" i="3"/>
  <c r="E77" i="1"/>
  <c r="G62" i="3"/>
  <c r="C62" i="3"/>
  <c r="E76" i="1"/>
  <c r="F76" i="1" s="1"/>
  <c r="G76" i="1" s="1"/>
  <c r="I76" i="1" s="1"/>
  <c r="G61" i="3"/>
  <c r="C61" i="3"/>
  <c r="E75" i="1"/>
  <c r="E61" i="3" s="1"/>
  <c r="G60" i="3"/>
  <c r="C60" i="3"/>
  <c r="E74" i="1"/>
  <c r="E60" i="3" s="1"/>
  <c r="G59" i="3"/>
  <c r="C59" i="3"/>
  <c r="E73" i="1"/>
  <c r="G58" i="3"/>
  <c r="C58" i="3"/>
  <c r="E72" i="1"/>
  <c r="F72" i="1" s="1"/>
  <c r="G72" i="1" s="1"/>
  <c r="I72" i="1" s="1"/>
  <c r="G57" i="3"/>
  <c r="C57" i="3"/>
  <c r="E71" i="1"/>
  <c r="E57" i="3" s="1"/>
  <c r="G56" i="3"/>
  <c r="C56" i="3"/>
  <c r="E70" i="1"/>
  <c r="E56" i="3" s="1"/>
  <c r="G55" i="3"/>
  <c r="C55" i="3"/>
  <c r="E55" i="3"/>
  <c r="E69" i="1"/>
  <c r="F69" i="1" s="1"/>
  <c r="G69" i="1" s="1"/>
  <c r="I69" i="1" s="1"/>
  <c r="G54" i="3"/>
  <c r="C54" i="3"/>
  <c r="E68" i="1"/>
  <c r="E54" i="3" s="1"/>
  <c r="G53" i="3"/>
  <c r="C53" i="3"/>
  <c r="E67" i="1"/>
  <c r="G52" i="3"/>
  <c r="C52" i="3"/>
  <c r="E66" i="1"/>
  <c r="G51" i="3"/>
  <c r="C51" i="3"/>
  <c r="E65" i="1"/>
  <c r="E51" i="3" s="1"/>
  <c r="G50" i="3"/>
  <c r="C50" i="3"/>
  <c r="E64" i="1"/>
  <c r="E50" i="3" s="1"/>
  <c r="G49" i="3"/>
  <c r="C49" i="3"/>
  <c r="E63" i="1"/>
  <c r="E49" i="3" s="1"/>
  <c r="G48" i="3"/>
  <c r="C48" i="3"/>
  <c r="E62" i="1"/>
  <c r="E48" i="3" s="1"/>
  <c r="G47" i="3"/>
  <c r="C47" i="3"/>
  <c r="E61" i="1"/>
  <c r="G46" i="3"/>
  <c r="C46" i="3"/>
  <c r="E60" i="1"/>
  <c r="F60" i="1" s="1"/>
  <c r="G60" i="1" s="1"/>
  <c r="I60" i="1" s="1"/>
  <c r="G45" i="3"/>
  <c r="C45" i="3"/>
  <c r="E59" i="1"/>
  <c r="E45" i="3" s="1"/>
  <c r="G44" i="3"/>
  <c r="C44" i="3"/>
  <c r="E58" i="1"/>
  <c r="E44" i="3" s="1"/>
  <c r="G43" i="3"/>
  <c r="C43" i="3"/>
  <c r="E57" i="1"/>
  <c r="F57" i="1" s="1"/>
  <c r="G57" i="1" s="1"/>
  <c r="I57" i="1" s="1"/>
  <c r="G42" i="3"/>
  <c r="C42" i="3"/>
  <c r="E54" i="1"/>
  <c r="E42" i="3" s="1"/>
  <c r="G41" i="3"/>
  <c r="C41" i="3"/>
  <c r="E53" i="1"/>
  <c r="E41" i="3" s="1"/>
  <c r="G40" i="3"/>
  <c r="C40" i="3"/>
  <c r="E52" i="1"/>
  <c r="G39" i="3"/>
  <c r="C39" i="3"/>
  <c r="E51" i="1"/>
  <c r="E39" i="3" s="1"/>
  <c r="G38" i="3"/>
  <c r="C38" i="3"/>
  <c r="E50" i="1"/>
  <c r="F50" i="1" s="1"/>
  <c r="G50" i="1" s="1"/>
  <c r="I50" i="1" s="1"/>
  <c r="G37" i="3"/>
  <c r="C37" i="3"/>
  <c r="E49" i="1"/>
  <c r="E37" i="3" s="1"/>
  <c r="G36" i="3"/>
  <c r="C36" i="3"/>
  <c r="E48" i="1"/>
  <c r="E36" i="3" s="1"/>
  <c r="G35" i="3"/>
  <c r="C35" i="3"/>
  <c r="E47" i="1"/>
  <c r="E35" i="3"/>
  <c r="G34" i="3"/>
  <c r="C34" i="3"/>
  <c r="E46" i="1"/>
  <c r="E34" i="3" s="1"/>
  <c r="G33" i="3"/>
  <c r="C33" i="3"/>
  <c r="E45" i="1"/>
  <c r="E33" i="3" s="1"/>
  <c r="G32" i="3"/>
  <c r="C32" i="3"/>
  <c r="E44" i="1"/>
  <c r="E32" i="3" s="1"/>
  <c r="G31" i="3"/>
  <c r="C31" i="3"/>
  <c r="E43" i="1"/>
  <c r="E31" i="3" s="1"/>
  <c r="G30" i="3"/>
  <c r="C30" i="3"/>
  <c r="E42" i="1"/>
  <c r="E30" i="3" s="1"/>
  <c r="G29" i="3"/>
  <c r="C29" i="3"/>
  <c r="E41" i="1"/>
  <c r="F41" i="1" s="1"/>
  <c r="G41" i="1" s="1"/>
  <c r="I41" i="1" s="1"/>
  <c r="G28" i="3"/>
  <c r="C28" i="3"/>
  <c r="E40" i="1"/>
  <c r="F40" i="1" s="1"/>
  <c r="G40" i="1" s="1"/>
  <c r="I40" i="1" s="1"/>
  <c r="G206" i="3"/>
  <c r="C206" i="3"/>
  <c r="E206" i="3"/>
  <c r="G27" i="3"/>
  <c r="C27" i="3"/>
  <c r="E37" i="1"/>
  <c r="E27" i="3" s="1"/>
  <c r="G26" i="3"/>
  <c r="C26" i="3"/>
  <c r="E36" i="1"/>
  <c r="E26" i="3" s="1"/>
  <c r="G25" i="3"/>
  <c r="C25" i="3"/>
  <c r="E35" i="1"/>
  <c r="G24" i="3"/>
  <c r="C24" i="3"/>
  <c r="E34" i="1"/>
  <c r="E24" i="3" s="1"/>
  <c r="G23" i="3"/>
  <c r="C23" i="3"/>
  <c r="E33" i="1"/>
  <c r="E23" i="3" s="1"/>
  <c r="G22" i="3"/>
  <c r="C22" i="3"/>
  <c r="E32" i="1"/>
  <c r="F32" i="1" s="1"/>
  <c r="G32" i="1" s="1"/>
  <c r="I32" i="1" s="1"/>
  <c r="G21" i="3"/>
  <c r="C21" i="3"/>
  <c r="E31" i="1"/>
  <c r="F31" i="1" s="1"/>
  <c r="G20" i="3"/>
  <c r="C20" i="3"/>
  <c r="E30" i="1"/>
  <c r="E20" i="3" s="1"/>
  <c r="G19" i="3"/>
  <c r="C19" i="3"/>
  <c r="E29" i="1"/>
  <c r="G18" i="3"/>
  <c r="C18" i="3"/>
  <c r="E28" i="1"/>
  <c r="G17" i="3"/>
  <c r="C17" i="3"/>
  <c r="E27" i="1"/>
  <c r="G16" i="3"/>
  <c r="C16" i="3"/>
  <c r="E26" i="1"/>
  <c r="F26" i="1" s="1"/>
  <c r="G26" i="1" s="1"/>
  <c r="I26" i="1" s="1"/>
  <c r="G15" i="3"/>
  <c r="C15" i="3"/>
  <c r="E25" i="1"/>
  <c r="E15" i="3" s="1"/>
  <c r="G14" i="3"/>
  <c r="C14" i="3"/>
  <c r="E24" i="1"/>
  <c r="F24" i="1" s="1"/>
  <c r="G24" i="1" s="1"/>
  <c r="I24" i="1" s="1"/>
  <c r="G13" i="3"/>
  <c r="C13" i="3"/>
  <c r="E23" i="1"/>
  <c r="E13" i="3" s="1"/>
  <c r="G12" i="3"/>
  <c r="C12" i="3"/>
  <c r="E22" i="1"/>
  <c r="E12" i="3" s="1"/>
  <c r="G11" i="3"/>
  <c r="C11" i="3"/>
  <c r="E21" i="1"/>
  <c r="E11" i="3" s="1"/>
  <c r="A183" i="3"/>
  <c r="H183" i="3"/>
  <c r="B183" i="3"/>
  <c r="D183" i="3"/>
  <c r="A184" i="3"/>
  <c r="H184" i="3"/>
  <c r="B184" i="3"/>
  <c r="D184" i="3"/>
  <c r="A185" i="3"/>
  <c r="H185" i="3"/>
  <c r="B185" i="3"/>
  <c r="D185" i="3"/>
  <c r="A186" i="3"/>
  <c r="H186" i="3"/>
  <c r="B186" i="3"/>
  <c r="D186" i="3"/>
  <c r="A187" i="3"/>
  <c r="H187" i="3"/>
  <c r="B187" i="3"/>
  <c r="D187" i="3"/>
  <c r="A188" i="3"/>
  <c r="H188" i="3"/>
  <c r="B188" i="3"/>
  <c r="D188" i="3"/>
  <c r="A189" i="3"/>
  <c r="H189" i="3"/>
  <c r="B189" i="3"/>
  <c r="D189" i="3"/>
  <c r="A190" i="3"/>
  <c r="H190" i="3"/>
  <c r="B190" i="3"/>
  <c r="D190" i="3"/>
  <c r="A191" i="3"/>
  <c r="H191" i="3"/>
  <c r="B191" i="3"/>
  <c r="D191" i="3"/>
  <c r="A212" i="3"/>
  <c r="H212" i="3"/>
  <c r="B212" i="3"/>
  <c r="D212" i="3"/>
  <c r="A192" i="3"/>
  <c r="H192" i="3"/>
  <c r="B192" i="3"/>
  <c r="D192" i="3"/>
  <c r="A213" i="3"/>
  <c r="H213" i="3"/>
  <c r="B213" i="3"/>
  <c r="D213" i="3"/>
  <c r="A214" i="3"/>
  <c r="H214" i="3"/>
  <c r="B214" i="3"/>
  <c r="D214" i="3"/>
  <c r="A215" i="3"/>
  <c r="H215" i="3"/>
  <c r="B215" i="3"/>
  <c r="D215" i="3"/>
  <c r="A216" i="3"/>
  <c r="H216" i="3"/>
  <c r="B216" i="3"/>
  <c r="D216" i="3"/>
  <c r="A217" i="3"/>
  <c r="H217" i="3"/>
  <c r="B217" i="3"/>
  <c r="D217" i="3"/>
  <c r="A193" i="3"/>
  <c r="H193" i="3"/>
  <c r="B193" i="3"/>
  <c r="D193" i="3"/>
  <c r="A194" i="3"/>
  <c r="H194" i="3"/>
  <c r="B194" i="3"/>
  <c r="D194" i="3"/>
  <c r="A218" i="3"/>
  <c r="H218" i="3"/>
  <c r="B218" i="3"/>
  <c r="D218" i="3"/>
  <c r="A219" i="3"/>
  <c r="H219" i="3"/>
  <c r="B219" i="3"/>
  <c r="D219" i="3"/>
  <c r="A220" i="3"/>
  <c r="H220" i="3"/>
  <c r="B220" i="3"/>
  <c r="D220" i="3"/>
  <c r="A221" i="3"/>
  <c r="H221" i="3"/>
  <c r="B221" i="3"/>
  <c r="D221" i="3"/>
  <c r="A195" i="3"/>
  <c r="H195" i="3"/>
  <c r="B195" i="3"/>
  <c r="D195" i="3"/>
  <c r="A196" i="3"/>
  <c r="H196" i="3"/>
  <c r="B196" i="3"/>
  <c r="D196" i="3"/>
  <c r="A197" i="3"/>
  <c r="H197" i="3"/>
  <c r="B197" i="3"/>
  <c r="D197" i="3"/>
  <c r="A198" i="3"/>
  <c r="H198" i="3"/>
  <c r="B198" i="3"/>
  <c r="D198" i="3"/>
  <c r="A222" i="3"/>
  <c r="H222" i="3"/>
  <c r="B222" i="3"/>
  <c r="D222" i="3"/>
  <c r="A223" i="3"/>
  <c r="H223" i="3"/>
  <c r="B223" i="3"/>
  <c r="D223" i="3"/>
  <c r="A199" i="3"/>
  <c r="H199" i="3"/>
  <c r="B199" i="3"/>
  <c r="D199" i="3"/>
  <c r="A200" i="3"/>
  <c r="H200" i="3"/>
  <c r="B200" i="3"/>
  <c r="D200" i="3"/>
  <c r="A201" i="3"/>
  <c r="H201" i="3"/>
  <c r="B201" i="3"/>
  <c r="D201" i="3"/>
  <c r="A202" i="3"/>
  <c r="H202" i="3"/>
  <c r="B202" i="3"/>
  <c r="D202" i="3"/>
  <c r="A203" i="3"/>
  <c r="H203" i="3"/>
  <c r="B203" i="3"/>
  <c r="D203" i="3"/>
  <c r="A204" i="3"/>
  <c r="H204" i="3"/>
  <c r="B204" i="3"/>
  <c r="D204" i="3"/>
  <c r="A205" i="3"/>
  <c r="H205" i="3"/>
  <c r="B205" i="3"/>
  <c r="D205" i="3"/>
  <c r="H182" i="3"/>
  <c r="B182" i="3"/>
  <c r="D182" i="3"/>
  <c r="A182" i="3"/>
  <c r="H181" i="3"/>
  <c r="D181" i="3"/>
  <c r="B181" i="3"/>
  <c r="A181" i="3"/>
  <c r="H180" i="3"/>
  <c r="B180" i="3"/>
  <c r="D180" i="3"/>
  <c r="A180" i="3"/>
  <c r="H179" i="3"/>
  <c r="D179" i="3"/>
  <c r="B179" i="3"/>
  <c r="A179" i="3"/>
  <c r="H178" i="3"/>
  <c r="B178" i="3"/>
  <c r="D178" i="3"/>
  <c r="A178" i="3"/>
  <c r="H177" i="3"/>
  <c r="B177" i="3"/>
  <c r="D177" i="3"/>
  <c r="A177" i="3"/>
  <c r="H176" i="3"/>
  <c r="B176" i="3"/>
  <c r="D176" i="3"/>
  <c r="A176" i="3"/>
  <c r="H175" i="3"/>
  <c r="B175" i="3"/>
  <c r="D175" i="3"/>
  <c r="A175" i="3"/>
  <c r="H174" i="3"/>
  <c r="B174" i="3"/>
  <c r="D174" i="3"/>
  <c r="A174" i="3"/>
  <c r="H173" i="3"/>
  <c r="D173" i="3"/>
  <c r="B173" i="3"/>
  <c r="A173" i="3"/>
  <c r="H172" i="3"/>
  <c r="B172" i="3"/>
  <c r="D172" i="3"/>
  <c r="A172" i="3"/>
  <c r="H171" i="3"/>
  <c r="B171" i="3"/>
  <c r="D171" i="3"/>
  <c r="A171" i="3"/>
  <c r="H170" i="3"/>
  <c r="B170" i="3"/>
  <c r="D170" i="3"/>
  <c r="A170" i="3"/>
  <c r="H169" i="3"/>
  <c r="B169" i="3"/>
  <c r="D169" i="3"/>
  <c r="A169" i="3"/>
  <c r="H168" i="3"/>
  <c r="B168" i="3"/>
  <c r="D168" i="3"/>
  <c r="A168" i="3"/>
  <c r="H167" i="3"/>
  <c r="D167" i="3"/>
  <c r="B167" i="3"/>
  <c r="A167" i="3"/>
  <c r="H166" i="3"/>
  <c r="B166" i="3"/>
  <c r="D166" i="3"/>
  <c r="A166" i="3"/>
  <c r="H165" i="3"/>
  <c r="D165" i="3"/>
  <c r="B165" i="3"/>
  <c r="A165" i="3"/>
  <c r="H164" i="3"/>
  <c r="B164" i="3"/>
  <c r="D164" i="3"/>
  <c r="A164" i="3"/>
  <c r="H163" i="3"/>
  <c r="D163" i="3"/>
  <c r="B163" i="3"/>
  <c r="A163" i="3"/>
  <c r="H162" i="3"/>
  <c r="B162" i="3"/>
  <c r="D162" i="3"/>
  <c r="A162" i="3"/>
  <c r="H161" i="3"/>
  <c r="B161" i="3"/>
  <c r="D161" i="3"/>
  <c r="A161" i="3"/>
  <c r="H160" i="3"/>
  <c r="B160" i="3"/>
  <c r="D160" i="3"/>
  <c r="A160" i="3"/>
  <c r="H211" i="3"/>
  <c r="B211" i="3"/>
  <c r="D211" i="3"/>
  <c r="A211" i="3"/>
  <c r="H159" i="3"/>
  <c r="B159" i="3"/>
  <c r="D159" i="3"/>
  <c r="A159" i="3"/>
  <c r="H158" i="3"/>
  <c r="D158" i="3"/>
  <c r="B158" i="3"/>
  <c r="A158" i="3"/>
  <c r="H157" i="3"/>
  <c r="B157" i="3"/>
  <c r="D157" i="3"/>
  <c r="A157" i="3"/>
  <c r="H156" i="3"/>
  <c r="B156" i="3"/>
  <c r="D156" i="3"/>
  <c r="A156" i="3"/>
  <c r="H210" i="3"/>
  <c r="B210" i="3"/>
  <c r="D210" i="3"/>
  <c r="A210" i="3"/>
  <c r="H209" i="3"/>
  <c r="B209" i="3"/>
  <c r="D209" i="3"/>
  <c r="A209" i="3"/>
  <c r="H155" i="3"/>
  <c r="B155" i="3"/>
  <c r="D155" i="3"/>
  <c r="A155" i="3"/>
  <c r="H154" i="3"/>
  <c r="D154" i="3"/>
  <c r="B154" i="3"/>
  <c r="A154" i="3"/>
  <c r="H153" i="3"/>
  <c r="B153" i="3"/>
  <c r="D153" i="3"/>
  <c r="A153" i="3"/>
  <c r="H152" i="3"/>
  <c r="D152" i="3"/>
  <c r="B152" i="3"/>
  <c r="A152" i="3"/>
  <c r="H151" i="3"/>
  <c r="B151" i="3"/>
  <c r="D151" i="3"/>
  <c r="A151" i="3"/>
  <c r="H208" i="3"/>
  <c r="D208" i="3"/>
  <c r="B208" i="3"/>
  <c r="A208" i="3"/>
  <c r="H207" i="3"/>
  <c r="B207" i="3"/>
  <c r="D207" i="3"/>
  <c r="A207" i="3"/>
  <c r="H150" i="3"/>
  <c r="B150" i="3"/>
  <c r="D150" i="3"/>
  <c r="A150" i="3"/>
  <c r="H149" i="3"/>
  <c r="B149" i="3"/>
  <c r="D149" i="3"/>
  <c r="A149" i="3"/>
  <c r="H148" i="3"/>
  <c r="B148" i="3"/>
  <c r="D148" i="3"/>
  <c r="A148" i="3"/>
  <c r="H147" i="3"/>
  <c r="B147" i="3"/>
  <c r="D147" i="3"/>
  <c r="A147" i="3"/>
  <c r="H146" i="3"/>
  <c r="D146" i="3"/>
  <c r="B146" i="3"/>
  <c r="A146" i="3"/>
  <c r="H145" i="3"/>
  <c r="B145" i="3"/>
  <c r="D145" i="3"/>
  <c r="A145" i="3"/>
  <c r="H144" i="3"/>
  <c r="B144" i="3"/>
  <c r="D144" i="3"/>
  <c r="A144" i="3"/>
  <c r="H143" i="3"/>
  <c r="B143" i="3"/>
  <c r="D143" i="3"/>
  <c r="A143" i="3"/>
  <c r="H142" i="3"/>
  <c r="B142" i="3"/>
  <c r="D142" i="3"/>
  <c r="A142" i="3"/>
  <c r="H141" i="3"/>
  <c r="B141" i="3"/>
  <c r="D141" i="3"/>
  <c r="A141" i="3"/>
  <c r="H140" i="3"/>
  <c r="D140" i="3"/>
  <c r="B140" i="3"/>
  <c r="A140" i="3"/>
  <c r="H139" i="3"/>
  <c r="B139" i="3"/>
  <c r="D139" i="3"/>
  <c r="A139" i="3"/>
  <c r="H138" i="3"/>
  <c r="D138" i="3"/>
  <c r="B138" i="3"/>
  <c r="A138" i="3"/>
  <c r="H137" i="3"/>
  <c r="B137" i="3"/>
  <c r="D137" i="3"/>
  <c r="A137" i="3"/>
  <c r="H136" i="3"/>
  <c r="D136" i="3"/>
  <c r="B136" i="3"/>
  <c r="A136" i="3"/>
  <c r="H135" i="3"/>
  <c r="B135" i="3"/>
  <c r="D135" i="3"/>
  <c r="A135" i="3"/>
  <c r="H134" i="3"/>
  <c r="B134" i="3"/>
  <c r="D134" i="3"/>
  <c r="A134" i="3"/>
  <c r="H133" i="3"/>
  <c r="B133" i="3"/>
  <c r="D133" i="3"/>
  <c r="A133" i="3"/>
  <c r="H132" i="3"/>
  <c r="B132" i="3"/>
  <c r="D132" i="3"/>
  <c r="A132" i="3"/>
  <c r="H131" i="3"/>
  <c r="B131" i="3"/>
  <c r="D131" i="3"/>
  <c r="A131" i="3"/>
  <c r="H130" i="3"/>
  <c r="D130" i="3"/>
  <c r="B130" i="3"/>
  <c r="A130" i="3"/>
  <c r="H129" i="3"/>
  <c r="B129" i="3"/>
  <c r="D129" i="3"/>
  <c r="A129" i="3"/>
  <c r="H128" i="3"/>
  <c r="B128" i="3"/>
  <c r="D128" i="3"/>
  <c r="A128" i="3"/>
  <c r="H127" i="3"/>
  <c r="B127" i="3"/>
  <c r="D127" i="3"/>
  <c r="A127" i="3"/>
  <c r="H126" i="3"/>
  <c r="B126" i="3"/>
  <c r="D126" i="3"/>
  <c r="A126" i="3"/>
  <c r="H125" i="3"/>
  <c r="B125" i="3"/>
  <c r="D125" i="3"/>
  <c r="A125" i="3"/>
  <c r="H124" i="3"/>
  <c r="D124" i="3"/>
  <c r="B124" i="3"/>
  <c r="A124" i="3"/>
  <c r="H123" i="3"/>
  <c r="B123" i="3"/>
  <c r="D123" i="3"/>
  <c r="A123" i="3"/>
  <c r="H122" i="3"/>
  <c r="D122" i="3"/>
  <c r="B122" i="3"/>
  <c r="A122" i="3"/>
  <c r="H121" i="3"/>
  <c r="B121" i="3"/>
  <c r="D121" i="3"/>
  <c r="A121" i="3"/>
  <c r="H120" i="3"/>
  <c r="D120" i="3"/>
  <c r="B120" i="3"/>
  <c r="A120" i="3"/>
  <c r="H119" i="3"/>
  <c r="B119" i="3"/>
  <c r="D119" i="3"/>
  <c r="A119" i="3"/>
  <c r="H118" i="3"/>
  <c r="B118" i="3"/>
  <c r="D118" i="3"/>
  <c r="A118" i="3"/>
  <c r="H117" i="3"/>
  <c r="B117" i="3"/>
  <c r="D117" i="3"/>
  <c r="A117" i="3"/>
  <c r="H116" i="3"/>
  <c r="B116" i="3"/>
  <c r="D116" i="3"/>
  <c r="A116" i="3"/>
  <c r="H115" i="3"/>
  <c r="B115" i="3"/>
  <c r="D115" i="3"/>
  <c r="A115" i="3"/>
  <c r="H114" i="3"/>
  <c r="D114" i="3"/>
  <c r="B114" i="3"/>
  <c r="A114" i="3"/>
  <c r="H113" i="3"/>
  <c r="B113" i="3"/>
  <c r="D113" i="3"/>
  <c r="A113" i="3"/>
  <c r="H112" i="3"/>
  <c r="B112" i="3"/>
  <c r="D112" i="3"/>
  <c r="A112" i="3"/>
  <c r="H111" i="3"/>
  <c r="B111" i="3"/>
  <c r="D111" i="3"/>
  <c r="A111" i="3"/>
  <c r="H110" i="3"/>
  <c r="B110" i="3"/>
  <c r="D110" i="3"/>
  <c r="A110" i="3"/>
  <c r="H109" i="3"/>
  <c r="B109" i="3"/>
  <c r="D109" i="3"/>
  <c r="A109" i="3"/>
  <c r="H108" i="3"/>
  <c r="D108" i="3"/>
  <c r="B108" i="3"/>
  <c r="A108" i="3"/>
  <c r="H107" i="3"/>
  <c r="B107" i="3"/>
  <c r="D107" i="3"/>
  <c r="A107" i="3"/>
  <c r="H106" i="3"/>
  <c r="D106" i="3"/>
  <c r="B106" i="3"/>
  <c r="A106" i="3"/>
  <c r="H105" i="3"/>
  <c r="B105" i="3"/>
  <c r="D105" i="3"/>
  <c r="A105" i="3"/>
  <c r="H104" i="3"/>
  <c r="D104" i="3"/>
  <c r="B104" i="3"/>
  <c r="A104" i="3"/>
  <c r="H103" i="3"/>
  <c r="B103" i="3"/>
  <c r="D103" i="3"/>
  <c r="A103" i="3"/>
  <c r="H102" i="3"/>
  <c r="D102" i="3"/>
  <c r="B102" i="3"/>
  <c r="A102" i="3"/>
  <c r="H101" i="3"/>
  <c r="B101" i="3"/>
  <c r="D101" i="3"/>
  <c r="A101" i="3"/>
  <c r="H100" i="3"/>
  <c r="D100" i="3"/>
  <c r="B100" i="3"/>
  <c r="A100" i="3"/>
  <c r="H99" i="3"/>
  <c r="B99" i="3"/>
  <c r="D99" i="3"/>
  <c r="A99" i="3"/>
  <c r="H98" i="3"/>
  <c r="D98" i="3"/>
  <c r="B98" i="3"/>
  <c r="A98" i="3"/>
  <c r="H97" i="3"/>
  <c r="B97" i="3"/>
  <c r="D97" i="3"/>
  <c r="A97" i="3"/>
  <c r="H96" i="3"/>
  <c r="D96" i="3"/>
  <c r="B96" i="3"/>
  <c r="A96" i="3"/>
  <c r="H95" i="3"/>
  <c r="B95" i="3"/>
  <c r="D95" i="3"/>
  <c r="A95" i="3"/>
  <c r="H94" i="3"/>
  <c r="D94" i="3"/>
  <c r="B94" i="3"/>
  <c r="A94" i="3"/>
  <c r="H93" i="3"/>
  <c r="B93" i="3"/>
  <c r="D93" i="3"/>
  <c r="A93" i="3"/>
  <c r="H92" i="3"/>
  <c r="D92" i="3"/>
  <c r="B92" i="3"/>
  <c r="A92" i="3"/>
  <c r="H91" i="3"/>
  <c r="B91" i="3"/>
  <c r="D91" i="3"/>
  <c r="A91" i="3"/>
  <c r="H90" i="3"/>
  <c r="D90" i="3"/>
  <c r="B90" i="3"/>
  <c r="A90" i="3"/>
  <c r="H89" i="3"/>
  <c r="B89" i="3"/>
  <c r="D89" i="3"/>
  <c r="A89" i="3"/>
  <c r="H88" i="3"/>
  <c r="D88" i="3"/>
  <c r="B88" i="3"/>
  <c r="A88" i="3"/>
  <c r="H87" i="3"/>
  <c r="B87" i="3"/>
  <c r="D87" i="3"/>
  <c r="A87" i="3"/>
  <c r="H86" i="3"/>
  <c r="D86" i="3"/>
  <c r="B86" i="3"/>
  <c r="A86" i="3"/>
  <c r="H85" i="3"/>
  <c r="B85" i="3"/>
  <c r="D85" i="3"/>
  <c r="A85" i="3"/>
  <c r="H84" i="3"/>
  <c r="D84" i="3"/>
  <c r="B84" i="3"/>
  <c r="A84" i="3"/>
  <c r="H83" i="3"/>
  <c r="B83" i="3"/>
  <c r="D83" i="3"/>
  <c r="A83" i="3"/>
  <c r="H82" i="3"/>
  <c r="D82" i="3"/>
  <c r="B82" i="3"/>
  <c r="A82" i="3"/>
  <c r="H81" i="3"/>
  <c r="B81" i="3"/>
  <c r="F81" i="3"/>
  <c r="D81" i="3"/>
  <c r="A81" i="3"/>
  <c r="H80" i="3"/>
  <c r="B80" i="3"/>
  <c r="F80" i="3"/>
  <c r="D80" i="3"/>
  <c r="A80" i="3"/>
  <c r="H79" i="3"/>
  <c r="F79" i="3"/>
  <c r="D79" i="3"/>
  <c r="B79" i="3"/>
  <c r="A79" i="3"/>
  <c r="H78" i="3"/>
  <c r="F78" i="3"/>
  <c r="D78" i="3"/>
  <c r="B78" i="3"/>
  <c r="A78" i="3"/>
  <c r="H77" i="3"/>
  <c r="B77" i="3"/>
  <c r="F77" i="3"/>
  <c r="D77" i="3"/>
  <c r="A77" i="3"/>
  <c r="H76" i="3"/>
  <c r="B76" i="3"/>
  <c r="D76" i="3"/>
  <c r="A76" i="3"/>
  <c r="H75" i="3"/>
  <c r="B75" i="3"/>
  <c r="D75" i="3"/>
  <c r="A75" i="3"/>
  <c r="H74" i="3"/>
  <c r="B74" i="3"/>
  <c r="D74" i="3"/>
  <c r="A74" i="3"/>
  <c r="H73" i="3"/>
  <c r="B73" i="3"/>
  <c r="D73" i="3"/>
  <c r="A73" i="3"/>
  <c r="H72" i="3"/>
  <c r="B72" i="3"/>
  <c r="D72" i="3"/>
  <c r="A72" i="3"/>
  <c r="H71" i="3"/>
  <c r="B71" i="3"/>
  <c r="D71" i="3"/>
  <c r="A71" i="3"/>
  <c r="H70" i="3"/>
  <c r="B70" i="3"/>
  <c r="D70" i="3"/>
  <c r="A70" i="3"/>
  <c r="H69" i="3"/>
  <c r="B69" i="3"/>
  <c r="D69" i="3"/>
  <c r="A69" i="3"/>
  <c r="H68" i="3"/>
  <c r="B68" i="3"/>
  <c r="D68" i="3"/>
  <c r="A68" i="3"/>
  <c r="H67" i="3"/>
  <c r="B67" i="3"/>
  <c r="D67" i="3"/>
  <c r="A67" i="3"/>
  <c r="H66" i="3"/>
  <c r="B66" i="3"/>
  <c r="D66" i="3"/>
  <c r="A66" i="3"/>
  <c r="H65" i="3"/>
  <c r="B65" i="3"/>
  <c r="D65" i="3"/>
  <c r="A65" i="3"/>
  <c r="H64" i="3"/>
  <c r="B64" i="3"/>
  <c r="D64" i="3"/>
  <c r="A64" i="3"/>
  <c r="H63" i="3"/>
  <c r="B63" i="3"/>
  <c r="D63" i="3"/>
  <c r="A63" i="3"/>
  <c r="H62" i="3"/>
  <c r="B62" i="3"/>
  <c r="D62" i="3"/>
  <c r="A62" i="3"/>
  <c r="H61" i="3"/>
  <c r="B61" i="3"/>
  <c r="D61" i="3"/>
  <c r="A61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06" i="3"/>
  <c r="B206" i="3"/>
  <c r="D206" i="3"/>
  <c r="A206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Q235" i="1"/>
  <c r="Q240" i="1"/>
  <c r="Q242" i="1"/>
  <c r="Q243" i="1"/>
  <c r="Q238" i="1"/>
  <c r="Q237" i="1"/>
  <c r="Q239" i="1"/>
  <c r="Q236" i="1"/>
  <c r="F192" i="1"/>
  <c r="G192" i="1" s="1"/>
  <c r="I192" i="1" s="1"/>
  <c r="F195" i="1"/>
  <c r="G195" i="1" s="1"/>
  <c r="I195" i="1" s="1"/>
  <c r="F196" i="1"/>
  <c r="F198" i="1"/>
  <c r="G198" i="1" s="1"/>
  <c r="I198" i="1" s="1"/>
  <c r="F200" i="1"/>
  <c r="G200" i="1" s="1"/>
  <c r="I200" i="1" s="1"/>
  <c r="F201" i="1"/>
  <c r="G201" i="1" s="1"/>
  <c r="I201" i="1" s="1"/>
  <c r="F202" i="1"/>
  <c r="G202" i="1" s="1"/>
  <c r="I202" i="1" s="1"/>
  <c r="F203" i="1"/>
  <c r="G203" i="1" s="1"/>
  <c r="I203" i="1" s="1"/>
  <c r="F204" i="1"/>
  <c r="G204" i="1" s="1"/>
  <c r="I204" i="1" s="1"/>
  <c r="E205" i="1"/>
  <c r="F205" i="1" s="1"/>
  <c r="G205" i="1" s="1"/>
  <c r="I205" i="1" s="1"/>
  <c r="F207" i="1"/>
  <c r="G207" i="1" s="1"/>
  <c r="I207" i="1" s="1"/>
  <c r="F30" i="1"/>
  <c r="G30" i="1" s="1"/>
  <c r="I30" i="1" s="1"/>
  <c r="F34" i="1"/>
  <c r="G34" i="1" s="1"/>
  <c r="I34" i="1" s="1"/>
  <c r="E38" i="1"/>
  <c r="F38" i="1" s="1"/>
  <c r="G38" i="1" s="1"/>
  <c r="I38" i="1" s="1"/>
  <c r="F42" i="1"/>
  <c r="G42" i="1" s="1"/>
  <c r="I42" i="1" s="1"/>
  <c r="F46" i="1"/>
  <c r="G46" i="1" s="1"/>
  <c r="I46" i="1" s="1"/>
  <c r="F47" i="1"/>
  <c r="G47" i="1" s="1"/>
  <c r="I47" i="1" s="1"/>
  <c r="F54" i="1"/>
  <c r="G54" i="1" s="1"/>
  <c r="I54" i="1" s="1"/>
  <c r="E55" i="1"/>
  <c r="F55" i="1" s="1"/>
  <c r="G55" i="1" s="1"/>
  <c r="I55" i="1" s="1"/>
  <c r="E56" i="1"/>
  <c r="F56" i="1" s="1"/>
  <c r="G56" i="1" s="1"/>
  <c r="F62" i="1"/>
  <c r="G62" i="1" s="1"/>
  <c r="I62" i="1" s="1"/>
  <c r="F70" i="1"/>
  <c r="G70" i="1" s="1"/>
  <c r="I70" i="1" s="1"/>
  <c r="F71" i="1"/>
  <c r="G71" i="1" s="1"/>
  <c r="I71" i="1" s="1"/>
  <c r="F73" i="1"/>
  <c r="G73" i="1" s="1"/>
  <c r="I73" i="1" s="1"/>
  <c r="F74" i="1"/>
  <c r="G74" i="1" s="1"/>
  <c r="I74" i="1" s="1"/>
  <c r="F80" i="1"/>
  <c r="G80" i="1" s="1"/>
  <c r="I80" i="1" s="1"/>
  <c r="F91" i="1"/>
  <c r="G91" i="1" s="1"/>
  <c r="I91" i="1" s="1"/>
  <c r="F96" i="1"/>
  <c r="G96" i="1" s="1"/>
  <c r="I96" i="1" s="1"/>
  <c r="F99" i="1"/>
  <c r="G99" i="1" s="1"/>
  <c r="I99" i="1" s="1"/>
  <c r="F107" i="1"/>
  <c r="G107" i="1" s="1"/>
  <c r="I107" i="1" s="1"/>
  <c r="F111" i="1"/>
  <c r="G111" i="1" s="1"/>
  <c r="I111" i="1" s="1"/>
  <c r="F113" i="1"/>
  <c r="G113" i="1" s="1"/>
  <c r="I113" i="1" s="1"/>
  <c r="F117" i="1"/>
  <c r="G117" i="1" s="1"/>
  <c r="I117" i="1" s="1"/>
  <c r="F123" i="1"/>
  <c r="G123" i="1" s="1"/>
  <c r="I123" i="1" s="1"/>
  <c r="F125" i="1"/>
  <c r="G125" i="1" s="1"/>
  <c r="I125" i="1" s="1"/>
  <c r="F119" i="1"/>
  <c r="G119" i="1" s="1"/>
  <c r="I119" i="1" s="1"/>
  <c r="F128" i="1"/>
  <c r="F129" i="1"/>
  <c r="G129" i="1" s="1"/>
  <c r="I129" i="1" s="1"/>
  <c r="F131" i="1"/>
  <c r="G131" i="1" s="1"/>
  <c r="I131" i="1" s="1"/>
  <c r="F132" i="1"/>
  <c r="G132" i="1" s="1"/>
  <c r="I132" i="1" s="1"/>
  <c r="F133" i="1"/>
  <c r="G133" i="1" s="1"/>
  <c r="I133" i="1" s="1"/>
  <c r="F135" i="1"/>
  <c r="G135" i="1" s="1"/>
  <c r="I135" i="1" s="1"/>
  <c r="F136" i="1"/>
  <c r="G136" i="1" s="1"/>
  <c r="I136" i="1" s="1"/>
  <c r="F137" i="1"/>
  <c r="G137" i="1" s="1"/>
  <c r="I137" i="1" s="1"/>
  <c r="F138" i="1"/>
  <c r="G138" i="1" s="1"/>
  <c r="I138" i="1" s="1"/>
  <c r="G140" i="1"/>
  <c r="I140" i="1" s="1"/>
  <c r="F143" i="1"/>
  <c r="G143" i="1" s="1"/>
  <c r="I143" i="1" s="1"/>
  <c r="F144" i="1"/>
  <c r="G144" i="1" s="1"/>
  <c r="I144" i="1" s="1"/>
  <c r="F145" i="1"/>
  <c r="G145" i="1" s="1"/>
  <c r="I145" i="1" s="1"/>
  <c r="F147" i="1"/>
  <c r="G147" i="1" s="1"/>
  <c r="I147" i="1" s="1"/>
  <c r="F149" i="1"/>
  <c r="G149" i="1" s="1"/>
  <c r="I149" i="1" s="1"/>
  <c r="F150" i="1"/>
  <c r="G150" i="1" s="1"/>
  <c r="I150" i="1" s="1"/>
  <c r="F154" i="1"/>
  <c r="G154" i="1" s="1"/>
  <c r="I154" i="1" s="1"/>
  <c r="F155" i="1"/>
  <c r="G155" i="1" s="1"/>
  <c r="I155" i="1" s="1"/>
  <c r="F159" i="1"/>
  <c r="G159" i="1" s="1"/>
  <c r="I159" i="1" s="1"/>
  <c r="G156" i="1"/>
  <c r="I156" i="1" s="1"/>
  <c r="F160" i="1"/>
  <c r="G160" i="1" s="1"/>
  <c r="I160" i="1" s="1"/>
  <c r="F161" i="1"/>
  <c r="G161" i="1" s="1"/>
  <c r="I161" i="1" s="1"/>
  <c r="F162" i="1"/>
  <c r="G162" i="1" s="1"/>
  <c r="I162" i="1" s="1"/>
  <c r="F163" i="1"/>
  <c r="G163" i="1" s="1"/>
  <c r="I163" i="1" s="1"/>
  <c r="E167" i="1"/>
  <c r="F167" i="1" s="1"/>
  <c r="G167" i="1" s="1"/>
  <c r="I167" i="1" s="1"/>
  <c r="F168" i="1"/>
  <c r="G168" i="1" s="1"/>
  <c r="I168" i="1" s="1"/>
  <c r="F171" i="1"/>
  <c r="G171" i="1" s="1"/>
  <c r="I171" i="1" s="1"/>
  <c r="F172" i="1"/>
  <c r="G172" i="1" s="1"/>
  <c r="I172" i="1" s="1"/>
  <c r="F176" i="1"/>
  <c r="G176" i="1" s="1"/>
  <c r="I176" i="1" s="1"/>
  <c r="F177" i="1"/>
  <c r="G177" i="1" s="1"/>
  <c r="F14" i="1"/>
  <c r="F15" i="1" s="1"/>
  <c r="C17" i="1"/>
  <c r="J221" i="1"/>
  <c r="G196" i="1"/>
  <c r="I196" i="1" s="1"/>
  <c r="Q221" i="1"/>
  <c r="Q222" i="1"/>
  <c r="G31" i="1"/>
  <c r="I31" i="1" s="1"/>
  <c r="I84" i="1"/>
  <c r="I104" i="1"/>
  <c r="G106" i="1"/>
  <c r="I106" i="1" s="1"/>
  <c r="G122" i="1"/>
  <c r="I122" i="1" s="1"/>
  <c r="G124" i="1"/>
  <c r="I124" i="1" s="1"/>
  <c r="G126" i="1"/>
  <c r="I126" i="1" s="1"/>
  <c r="G128" i="1"/>
  <c r="I128" i="1" s="1"/>
  <c r="G130" i="1"/>
  <c r="I130" i="1" s="1"/>
  <c r="G134" i="1"/>
  <c r="I134" i="1"/>
  <c r="G142" i="1"/>
  <c r="I142" i="1" s="1"/>
  <c r="G146" i="1"/>
  <c r="I146" i="1" s="1"/>
  <c r="Q233" i="1"/>
  <c r="Q234" i="1"/>
  <c r="Q227" i="1"/>
  <c r="Q211" i="1"/>
  <c r="Q212" i="1"/>
  <c r="Q215" i="1"/>
  <c r="Q228" i="1"/>
  <c r="Q229" i="1"/>
  <c r="K230" i="1"/>
  <c r="Q230" i="1"/>
  <c r="B6" i="2"/>
  <c r="C48" i="2"/>
  <c r="C54" i="2"/>
  <c r="C53" i="2"/>
  <c r="C45" i="2"/>
  <c r="C44" i="2"/>
  <c r="C36" i="2"/>
  <c r="C35" i="2"/>
  <c r="C27" i="2"/>
  <c r="C26" i="2"/>
  <c r="C18" i="2"/>
  <c r="C17" i="2"/>
  <c r="C65" i="2"/>
  <c r="C66" i="2"/>
  <c r="C74" i="2"/>
  <c r="C76" i="2"/>
  <c r="C84" i="2"/>
  <c r="C85" i="2"/>
  <c r="C93" i="2"/>
  <c r="C94" i="2"/>
  <c r="C102" i="2"/>
  <c r="C103" i="2"/>
  <c r="C110" i="2"/>
  <c r="C111" i="2"/>
  <c r="C118" i="2"/>
  <c r="C119" i="2"/>
  <c r="C126" i="2"/>
  <c r="C127" i="2"/>
  <c r="C134" i="2"/>
  <c r="C135" i="2"/>
  <c r="C142" i="2"/>
  <c r="C143" i="2"/>
  <c r="C150" i="2"/>
  <c r="C151" i="2"/>
  <c r="C158" i="2"/>
  <c r="C159" i="2"/>
  <c r="C166" i="2"/>
  <c r="C167" i="2"/>
  <c r="C174" i="2"/>
  <c r="C175" i="2"/>
  <c r="C182" i="2"/>
  <c r="C183" i="2"/>
  <c r="C190" i="2"/>
  <c r="C191" i="2"/>
  <c r="I56" i="1"/>
  <c r="I120" i="1"/>
  <c r="I177" i="1"/>
  <c r="I187" i="1"/>
  <c r="I20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7" i="1"/>
  <c r="Q168" i="1"/>
  <c r="Q169" i="1"/>
  <c r="Q170" i="1"/>
  <c r="Q171" i="1"/>
  <c r="Q172" i="1"/>
  <c r="Q175" i="1"/>
  <c r="Q176" i="1"/>
  <c r="Q177" i="1"/>
  <c r="Q178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3" i="1"/>
  <c r="C189" i="2"/>
  <c r="C181" i="2"/>
  <c r="C173" i="2"/>
  <c r="C165" i="2"/>
  <c r="C157" i="2"/>
  <c r="C149" i="2"/>
  <c r="C141" i="2"/>
  <c r="C133" i="2"/>
  <c r="C125" i="2"/>
  <c r="C117" i="2"/>
  <c r="C109" i="2"/>
  <c r="C101" i="2"/>
  <c r="C92" i="2"/>
  <c r="C82" i="2"/>
  <c r="C73" i="2"/>
  <c r="C64" i="2"/>
  <c r="C19" i="2"/>
  <c r="C28" i="2"/>
  <c r="C37" i="2"/>
  <c r="C46" i="2"/>
  <c r="C56" i="2"/>
  <c r="C172" i="2"/>
  <c r="C148" i="2"/>
  <c r="C124" i="2"/>
  <c r="C108" i="2"/>
  <c r="C100" i="2"/>
  <c r="C90" i="2"/>
  <c r="C81" i="2"/>
  <c r="C72" i="2"/>
  <c r="C63" i="2"/>
  <c r="C20" i="2"/>
  <c r="C29" i="2"/>
  <c r="C38" i="2"/>
  <c r="C55" i="2"/>
  <c r="C47" i="2"/>
  <c r="C39" i="2"/>
  <c r="C31" i="2"/>
  <c r="C23" i="2"/>
  <c r="C59" i="2"/>
  <c r="C67" i="2"/>
  <c r="C75" i="2"/>
  <c r="C83" i="2"/>
  <c r="C91" i="2"/>
  <c r="C99" i="2"/>
  <c r="C179" i="2"/>
  <c r="C89" i="2"/>
  <c r="E16" i="3"/>
  <c r="C180" i="2"/>
  <c r="C140" i="2"/>
  <c r="C187" i="2"/>
  <c r="C163" i="2"/>
  <c r="C147" i="2"/>
  <c r="C131" i="2"/>
  <c r="C115" i="2"/>
  <c r="C98" i="2"/>
  <c r="C71" i="2"/>
  <c r="C21" i="2"/>
  <c r="C40" i="2"/>
  <c r="C194" i="2"/>
  <c r="C186" i="2"/>
  <c r="C178" i="2"/>
  <c r="C170" i="2"/>
  <c r="C162" i="2"/>
  <c r="C154" i="2"/>
  <c r="C146" i="2"/>
  <c r="C138" i="2"/>
  <c r="C130" i="2"/>
  <c r="C122" i="2"/>
  <c r="C114" i="2"/>
  <c r="C106" i="2"/>
  <c r="C97" i="2"/>
  <c r="C88" i="2"/>
  <c r="C79" i="2"/>
  <c r="C70" i="2"/>
  <c r="C61" i="2"/>
  <c r="C22" i="2"/>
  <c r="C32" i="2"/>
  <c r="C41" i="2"/>
  <c r="C50" i="2"/>
  <c r="C164" i="2"/>
  <c r="C132" i="2"/>
  <c r="C57" i="2"/>
  <c r="C171" i="2"/>
  <c r="C155" i="2"/>
  <c r="C139" i="2"/>
  <c r="C123" i="2"/>
  <c r="C107" i="2"/>
  <c r="C80" i="2"/>
  <c r="C62" i="2"/>
  <c r="C30" i="2"/>
  <c r="C49" i="2"/>
  <c r="C193" i="2"/>
  <c r="C185" i="2"/>
  <c r="C177" i="2"/>
  <c r="C169" i="2"/>
  <c r="C161" i="2"/>
  <c r="C153" i="2"/>
  <c r="C145" i="2"/>
  <c r="C137" i="2"/>
  <c r="C129" i="2"/>
  <c r="C121" i="2"/>
  <c r="C113" i="2"/>
  <c r="C105" i="2"/>
  <c r="C96" i="2"/>
  <c r="C87" i="2"/>
  <c r="C78" i="2"/>
  <c r="C69" i="2"/>
  <c r="C60" i="2"/>
  <c r="C24" i="2"/>
  <c r="C33" i="2"/>
  <c r="C42" i="2"/>
  <c r="C51" i="2"/>
  <c r="C188" i="2"/>
  <c r="C156" i="2"/>
  <c r="C116" i="2"/>
  <c r="C192" i="2"/>
  <c r="C184" i="2"/>
  <c r="C176" i="2"/>
  <c r="C168" i="2"/>
  <c r="C160" i="2"/>
  <c r="C152" i="2"/>
  <c r="C144" i="2"/>
  <c r="C136" i="2"/>
  <c r="C128" i="2"/>
  <c r="C120" i="2"/>
  <c r="C112" i="2"/>
  <c r="C104" i="2"/>
  <c r="C95" i="2"/>
  <c r="C86" i="2"/>
  <c r="C77" i="2"/>
  <c r="C68" i="2"/>
  <c r="C58" i="2"/>
  <c r="C25" i="2"/>
  <c r="C34" i="2"/>
  <c r="C43" i="2"/>
  <c r="C52" i="2"/>
  <c r="I183" i="1"/>
  <c r="E163" i="3"/>
  <c r="E59" i="3"/>
  <c r="E153" i="3"/>
  <c r="F233" i="1"/>
  <c r="G233" i="1" s="1"/>
  <c r="J233" i="1" s="1"/>
  <c r="E199" i="3"/>
  <c r="F169" i="1" l="1"/>
  <c r="G169" i="1" s="1"/>
  <c r="I169" i="1" s="1"/>
  <c r="F43" i="1"/>
  <c r="G43" i="1" s="1"/>
  <c r="I43" i="1" s="1"/>
  <c r="E58" i="3"/>
  <c r="E207" i="3"/>
  <c r="E215" i="3"/>
  <c r="E190" i="3"/>
  <c r="E222" i="3"/>
  <c r="F53" i="1"/>
  <c r="G53" i="1" s="1"/>
  <c r="I53" i="1" s="1"/>
  <c r="E201" i="3"/>
  <c r="F49" i="1"/>
  <c r="G49" i="1" s="1"/>
  <c r="I49" i="1" s="1"/>
  <c r="E170" i="3"/>
  <c r="F48" i="1"/>
  <c r="G48" i="1" s="1"/>
  <c r="I48" i="1" s="1"/>
  <c r="E165" i="3"/>
  <c r="E188" i="3"/>
  <c r="E217" i="3"/>
  <c r="F158" i="1"/>
  <c r="G158" i="1" s="1"/>
  <c r="I158" i="1" s="1"/>
  <c r="F58" i="1"/>
  <c r="G58" i="1" s="1"/>
  <c r="I58" i="1" s="1"/>
  <c r="F36" i="1"/>
  <c r="G36" i="1" s="1"/>
  <c r="I36" i="1" s="1"/>
  <c r="E211" i="3"/>
  <c r="E205" i="3"/>
  <c r="F25" i="1"/>
  <c r="G25" i="1" s="1"/>
  <c r="I25" i="1" s="1"/>
  <c r="E195" i="3"/>
  <c r="F45" i="1"/>
  <c r="G45" i="1" s="1"/>
  <c r="I45" i="1" s="1"/>
  <c r="F21" i="1"/>
  <c r="G21" i="1" s="1"/>
  <c r="I21" i="1" s="1"/>
  <c r="F193" i="1"/>
  <c r="G193" i="1" s="1"/>
  <c r="I193" i="1" s="1"/>
  <c r="F44" i="1"/>
  <c r="G44" i="1" s="1"/>
  <c r="I44" i="1" s="1"/>
  <c r="E138" i="3"/>
  <c r="E150" i="3"/>
  <c r="E43" i="3"/>
  <c r="E142" i="3"/>
  <c r="E160" i="3"/>
  <c r="E62" i="3"/>
  <c r="E29" i="3"/>
  <c r="E22" i="3"/>
  <c r="E28" i="3"/>
  <c r="F75" i="1"/>
  <c r="G75" i="1" s="1"/>
  <c r="I75" i="1" s="1"/>
  <c r="F37" i="1"/>
  <c r="G37" i="1" s="1"/>
  <c r="I37" i="1" s="1"/>
  <c r="F22" i="1"/>
  <c r="G22" i="1" s="1"/>
  <c r="I22" i="1" s="1"/>
  <c r="E46" i="3"/>
  <c r="F237" i="1"/>
  <c r="G237" i="1" s="1"/>
  <c r="K237" i="1" s="1"/>
  <c r="F234" i="1"/>
  <c r="G234" i="1" s="1"/>
  <c r="J234" i="1" s="1"/>
  <c r="F224" i="1"/>
  <c r="G224" i="1" s="1"/>
  <c r="I224" i="1" s="1"/>
  <c r="F219" i="1"/>
  <c r="G219" i="1" s="1"/>
  <c r="I219" i="1" s="1"/>
  <c r="F153" i="1"/>
  <c r="G153" i="1" s="1"/>
  <c r="I153" i="1" s="1"/>
  <c r="E193" i="3"/>
  <c r="F175" i="1"/>
  <c r="G175" i="1" s="1"/>
  <c r="I175" i="1" s="1"/>
  <c r="F157" i="1"/>
  <c r="G157" i="1" s="1"/>
  <c r="I157" i="1" s="1"/>
  <c r="F151" i="1"/>
  <c r="G151" i="1" s="1"/>
  <c r="I151" i="1" s="1"/>
  <c r="F51" i="1"/>
  <c r="G51" i="1" s="1"/>
  <c r="I51" i="1" s="1"/>
  <c r="E14" i="3"/>
  <c r="E21" i="3"/>
  <c r="E209" i="3"/>
  <c r="E159" i="3"/>
  <c r="E38" i="3"/>
  <c r="F194" i="1"/>
  <c r="G194" i="1" s="1"/>
  <c r="I194" i="1" s="1"/>
  <c r="E164" i="3"/>
  <c r="E191" i="3"/>
  <c r="E25" i="3"/>
  <c r="F35" i="1"/>
  <c r="G35" i="1" s="1"/>
  <c r="I35" i="1" s="1"/>
  <c r="F78" i="1"/>
  <c r="G78" i="1" s="1"/>
  <c r="I78" i="1" s="1"/>
  <c r="E64" i="3"/>
  <c r="F52" i="1"/>
  <c r="G52" i="1" s="1"/>
  <c r="I52" i="1" s="1"/>
  <c r="E40" i="3"/>
  <c r="E52" i="3"/>
  <c r="F66" i="1"/>
  <c r="G66" i="1" s="1"/>
  <c r="I66" i="1" s="1"/>
  <c r="E65" i="3"/>
  <c r="F68" i="1"/>
  <c r="G68" i="1" s="1"/>
  <c r="I68" i="1" s="1"/>
  <c r="E19" i="3"/>
  <c r="F29" i="1"/>
  <c r="G29" i="1" s="1"/>
  <c r="I29" i="1" s="1"/>
  <c r="F61" i="1"/>
  <c r="G61" i="1" s="1"/>
  <c r="I61" i="1" s="1"/>
  <c r="E47" i="3"/>
  <c r="F197" i="1"/>
  <c r="G197" i="1" s="1"/>
  <c r="I197" i="1" s="1"/>
  <c r="E176" i="3"/>
  <c r="F215" i="1"/>
  <c r="G215" i="1" s="1"/>
  <c r="K215" i="1" s="1"/>
  <c r="F214" i="1"/>
  <c r="G214" i="1" s="1"/>
  <c r="I214" i="1" s="1"/>
  <c r="E212" i="3"/>
  <c r="F65" i="1"/>
  <c r="G65" i="1" s="1"/>
  <c r="I65" i="1" s="1"/>
  <c r="F59" i="1"/>
  <c r="G59" i="1" s="1"/>
  <c r="I59" i="1" s="1"/>
  <c r="F33" i="1"/>
  <c r="G33" i="1" s="1"/>
  <c r="I33" i="1" s="1"/>
  <c r="F199" i="1"/>
  <c r="G199" i="1" s="1"/>
  <c r="I199" i="1" s="1"/>
  <c r="E17" i="3"/>
  <c r="F27" i="1"/>
  <c r="G27" i="1" s="1"/>
  <c r="I27" i="1" s="1"/>
  <c r="E53" i="3"/>
  <c r="F67" i="1"/>
  <c r="G67" i="1" s="1"/>
  <c r="I67" i="1" s="1"/>
  <c r="F64" i="1"/>
  <c r="G64" i="1" s="1"/>
  <c r="I64" i="1" s="1"/>
  <c r="F77" i="1"/>
  <c r="G77" i="1" s="1"/>
  <c r="I77" i="1" s="1"/>
  <c r="E63" i="3"/>
  <c r="F232" i="1"/>
  <c r="G232" i="1" s="1"/>
  <c r="E223" i="3"/>
  <c r="F63" i="1"/>
  <c r="G63" i="1" s="1"/>
  <c r="I63" i="1" s="1"/>
  <c r="F208" i="1"/>
  <c r="G208" i="1" s="1"/>
  <c r="I208" i="1" s="1"/>
  <c r="E186" i="3"/>
  <c r="F211" i="1"/>
  <c r="G211" i="1" s="1"/>
  <c r="K211" i="1" s="1"/>
  <c r="E189" i="3"/>
  <c r="F28" i="1"/>
  <c r="G28" i="1" s="1"/>
  <c r="I28" i="1" s="1"/>
  <c r="E18" i="3"/>
  <c r="F206" i="1"/>
  <c r="G206" i="1" s="1"/>
  <c r="I206" i="1" s="1"/>
  <c r="E184" i="3"/>
  <c r="E221" i="3"/>
  <c r="F217" i="1"/>
  <c r="G217" i="1" s="1"/>
  <c r="I217" i="1" s="1"/>
  <c r="F23" i="1"/>
  <c r="G23" i="1" s="1"/>
  <c r="I23" i="1" s="1"/>
  <c r="C12" i="1"/>
  <c r="C11" i="1"/>
  <c r="O241" i="1" l="1"/>
  <c r="C16" i="1"/>
  <c r="D18" i="1" s="1"/>
  <c r="O214" i="1"/>
  <c r="O228" i="1"/>
  <c r="O218" i="1"/>
  <c r="O240" i="1"/>
  <c r="O227" i="1"/>
  <c r="O179" i="1"/>
  <c r="C15" i="1"/>
  <c r="O221" i="1"/>
  <c r="O242" i="1"/>
  <c r="O224" i="1"/>
  <c r="O166" i="1"/>
  <c r="O238" i="1"/>
  <c r="O217" i="1"/>
  <c r="O222" i="1"/>
  <c r="O232" i="1"/>
  <c r="O225" i="1"/>
  <c r="O236" i="1"/>
  <c r="O219" i="1"/>
  <c r="O223" i="1"/>
  <c r="O243" i="1"/>
  <c r="O239" i="1"/>
  <c r="O212" i="1"/>
  <c r="O39" i="1"/>
  <c r="O211" i="1"/>
  <c r="O226" i="1"/>
  <c r="O220" i="1"/>
  <c r="O233" i="1"/>
  <c r="O244" i="1"/>
  <c r="O230" i="1"/>
  <c r="O173" i="1"/>
  <c r="O234" i="1"/>
  <c r="O213" i="1"/>
  <c r="O216" i="1"/>
  <c r="O237" i="1"/>
  <c r="O245" i="1"/>
  <c r="O231" i="1"/>
  <c r="O215" i="1"/>
  <c r="O174" i="1"/>
  <c r="O165" i="1"/>
  <c r="O229" i="1"/>
  <c r="O235" i="1"/>
  <c r="I23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<sst xmlns="http://schemas.openxmlformats.org/spreadsheetml/2006/main" count="2264" uniqueCount="747">
  <si>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</si>
  <si>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</si>
  <si>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</si>
  <si>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</si>
  <si>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</si>
  <si>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</si>
  <si>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</si>
  <si>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</si>
  <si>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</si>
  <si>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</si>
  <si>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</si>
  <si>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</si>
  <si>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</si>
  <si>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</si>
  <si>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</si>
  <si>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</si>
  <si>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</si>
  <si>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</si>
  <si>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</si>
  <si>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</si>
  <si>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</si>
  <si>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</si>
  <si>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</si>
  <si>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</si>
  <si>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</si>
  <si>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</si>
  <si>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</si>
  <si>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</si>
  <si>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Bull.62</t>
  </si>
  <si>
    <t>B</t>
  </si>
  <si>
    <t>BBSAG Bull.63</t>
  </si>
  <si>
    <t>BBSAG Bull.64</t>
  </si>
  <si>
    <t>BBSAG Bull.65</t>
  </si>
  <si>
    <t>BBSAG Bull.66</t>
  </si>
  <si>
    <t>Andrakakou M</t>
  </si>
  <si>
    <t>BBSAG Bull.67</t>
  </si>
  <si>
    <t>Elias D</t>
  </si>
  <si>
    <t>BBSAG Bull.68</t>
  </si>
  <si>
    <t>Wils P</t>
  </si>
  <si>
    <t>BBSAG Bull.69</t>
  </si>
  <si>
    <t>BBSAG Bull.70</t>
  </si>
  <si>
    <t>BBSAG Bull.71</t>
  </si>
  <si>
    <t>Mavrofridis G</t>
  </si>
  <si>
    <t>BBSAG Bull.73</t>
  </si>
  <si>
    <t>BBSAG Bull.72</t>
  </si>
  <si>
    <t>BBSAG Bull.74</t>
  </si>
  <si>
    <t>BBSAG Bull.75</t>
  </si>
  <si>
    <t>BBSAG Bull.76</t>
  </si>
  <si>
    <t>BBSAG Bull.77</t>
  </si>
  <si>
    <t>BBSAG Bull.78</t>
  </si>
  <si>
    <t>BBSAG Bull.79</t>
  </si>
  <si>
    <t>BBSAG Bull.80</t>
  </si>
  <si>
    <t>BBSAG Bull.81</t>
  </si>
  <si>
    <t>BBSAG Bull.82</t>
  </si>
  <si>
    <t>BBSAG Bull.83</t>
  </si>
  <si>
    <t>BBSAG Bull.84</t>
  </si>
  <si>
    <t>BBSAG Bull.85</t>
  </si>
  <si>
    <t>BBSAG Bull.86</t>
  </si>
  <si>
    <t>BBSAG Bull.87</t>
  </si>
  <si>
    <t>BBSAG Bull.88</t>
  </si>
  <si>
    <t>BBSAG Bull.89</t>
  </si>
  <si>
    <t>BBSAG Bull.90</t>
  </si>
  <si>
    <t>BBSAG Bull.91</t>
  </si>
  <si>
    <t>BBSAG Bull.92</t>
  </si>
  <si>
    <t>BBSAG Bull.93</t>
  </si>
  <si>
    <t>BBSAG Bull.94</t>
  </si>
  <si>
    <t>BBSAG Bull.96</t>
  </si>
  <si>
    <t>BBSAG Bull.97</t>
  </si>
  <si>
    <t>BBSAG Bull.98</t>
  </si>
  <si>
    <t>BBSAG Bull.99</t>
  </si>
  <si>
    <t>BBSAG Bull.100</t>
  </si>
  <si>
    <t>BBSAG Bull.101</t>
  </si>
  <si>
    <t>BBSAG Bull.102</t>
  </si>
  <si>
    <t>BBSAG Bull.103</t>
  </si>
  <si>
    <t>BBSAG Bull.104</t>
  </si>
  <si>
    <t>BBSAG Bull.105</t>
  </si>
  <si>
    <t>BBSAG Bull.106</t>
  </si>
  <si>
    <t>BBSAG Bull.107</t>
  </si>
  <si>
    <t>BBSAG Bull.108</t>
  </si>
  <si>
    <t>BBSAG Bull.109</t>
  </si>
  <si>
    <t>BBSAG Bull.110</t>
  </si>
  <si>
    <t>BBSAG Bull.111</t>
  </si>
  <si>
    <t>BBSAG Bull.112</t>
  </si>
  <si>
    <t>BBSAG Bull.113</t>
  </si>
  <si>
    <t>BBSAG Bull.114</t>
  </si>
  <si>
    <t>BBSAG Bull.115</t>
  </si>
  <si>
    <t>BBSAG Bull.116</t>
  </si>
  <si>
    <t>BBSAG Bull.117</t>
  </si>
  <si>
    <t>Locher Kurt</t>
  </si>
  <si>
    <t>BBSAG Bull.118</t>
  </si>
  <si>
    <t>II</t>
  </si>
  <si>
    <t>slope</t>
  </si>
  <si>
    <t>I</t>
  </si>
  <si>
    <t>IBVS 5583</t>
  </si>
  <si>
    <t>IBVS 5263</t>
  </si>
  <si>
    <t>IBVS 5543</t>
  </si>
  <si>
    <t>EB</t>
  </si>
  <si>
    <t>IBVS 4888</t>
  </si>
  <si>
    <t>IBVS 5438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</si>
  <si>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</si>
  <si>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</si>
  <si>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</si>
  <si>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</si>
  <si>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</si>
  <si>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</si>
  <si>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IBVS 5761</t>
  </si>
  <si>
    <t>Start of linear fit &gt;&gt;&gt;&gt;&gt;&gt;&gt;&gt;&gt;&gt;&gt;&gt;&gt;&gt;&gt;&gt;&gt;&gt;&gt;&gt;&gt;</t>
  </si>
  <si>
    <t>OEJV 0074</t>
  </si>
  <si>
    <t>Add cycle</t>
  </si>
  <si>
    <t>Old Cycle</t>
  </si>
  <si>
    <t>IBVS 5960</t>
  </si>
  <si>
    <t>IBVS 6042</t>
  </si>
  <si>
    <t>OEJV 0160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</si>
  <si>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</si>
  <si>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</si>
  <si>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</si>
  <si>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</si>
  <si>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</si>
  <si>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</si>
  <si>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</si>
  <si>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</si>
  <si>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</si>
  <si>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</si>
  <si>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</si>
  <si>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</si>
  <si>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</si>
  <si>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</si>
  <si>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2445232.473 </t>
  </si>
  <si>
    <t> 19.09.1982 23:21 </t>
  </si>
  <si>
    <t> -0.042 </t>
  </si>
  <si>
    <t>V </t>
  </si>
  <si>
    <t> K.Locher </t>
  </si>
  <si>
    <t> BBS 62 </t>
  </si>
  <si>
    <t>2445238.633 </t>
  </si>
  <si>
    <t> 26.09.1982 03:11 </t>
  </si>
  <si>
    <t> -0.029 </t>
  </si>
  <si>
    <t>2445241.469 </t>
  </si>
  <si>
    <t> 28.09.1982 23:15 </t>
  </si>
  <si>
    <t> BBS 63 </t>
  </si>
  <si>
    <t>2445253.287 </t>
  </si>
  <si>
    <t> 10.10.1982 18:53 </t>
  </si>
  <si>
    <t> -0.032 </t>
  </si>
  <si>
    <t>2445256.600 </t>
  </si>
  <si>
    <t> 14.10.1982 02:24 </t>
  </si>
  <si>
    <t>2445257.318 </t>
  </si>
  <si>
    <t> 14.10.1982 19:37 </t>
  </si>
  <si>
    <t> -0.020 </t>
  </si>
  <si>
    <t>2445258.261 </t>
  </si>
  <si>
    <t> 15.10.1982 18:15 </t>
  </si>
  <si>
    <t> -0.023 </t>
  </si>
  <si>
    <t>2445259.439 </t>
  </si>
  <si>
    <t> 16.10.1982 22:32 </t>
  </si>
  <si>
    <t> -0.027 </t>
  </si>
  <si>
    <t>2445263.446 </t>
  </si>
  <si>
    <t> 20.10.1982 22:42 </t>
  </si>
  <si>
    <t> -0.039 </t>
  </si>
  <si>
    <t>2445284.264 </t>
  </si>
  <si>
    <t> 10.11.1982 18:20 </t>
  </si>
  <si>
    <t> -0.025 </t>
  </si>
  <si>
    <t> BBS 64 </t>
  </si>
  <si>
    <t>2445288.303 </t>
  </si>
  <si>
    <t> 14.11.1982 19:16 </t>
  </si>
  <si>
    <t> -0.006 </t>
  </si>
  <si>
    <t>2445294.426 </t>
  </si>
  <si>
    <t> 20.11.1982 22:13 </t>
  </si>
  <si>
    <t>2445295.381 </t>
  </si>
  <si>
    <t> 21.11.1982 21:08 </t>
  </si>
  <si>
    <t>2445296.332 </t>
  </si>
  <si>
    <t> 22.11.1982 19:58 </t>
  </si>
  <si>
    <t> -0.015 </t>
  </si>
  <si>
    <t>2445297.276 </t>
  </si>
  <si>
    <t> 23.11.1982 18:37 </t>
  </si>
  <si>
    <t> -0.016 </t>
  </si>
  <si>
    <t>2445308.630 </t>
  </si>
  <si>
    <t> 05.12.1982 03:07 </t>
  </si>
  <si>
    <t> -0.010 </t>
  </si>
  <si>
    <t>2445323.273 </t>
  </si>
  <si>
    <t> 19.12.1982 18:33 </t>
  </si>
  <si>
    <t>2445325.639 </t>
  </si>
  <si>
    <t> 22.12.1982 03:20 </t>
  </si>
  <si>
    <t>2445333.430 </t>
  </si>
  <si>
    <t> 29.12.1982 22:19 </t>
  </si>
  <si>
    <t> -0.034 </t>
  </si>
  <si>
    <t>2445333.672 </t>
  </si>
  <si>
    <t> 30.12.1982 04:07 </t>
  </si>
  <si>
    <t> -0.028 </t>
  </si>
  <si>
    <t>2445336.277 </t>
  </si>
  <si>
    <t> 01.01.1983 18:38 </t>
  </si>
  <si>
    <t> -0.024 </t>
  </si>
  <si>
    <t>2445344.554 </t>
  </si>
  <si>
    <t> 10.01.1983 01:17 </t>
  </si>
  <si>
    <t> -0.021 </t>
  </si>
  <si>
    <t>2445345.270 </t>
  </si>
  <si>
    <t> 10.01.1983 18:28 </t>
  </si>
  <si>
    <t> -0.014 </t>
  </si>
  <si>
    <t>2445345.494 </t>
  </si>
  <si>
    <t> 10.01.1983 23:51 </t>
  </si>
  <si>
    <t>2445345.707 </t>
  </si>
  <si>
    <t> 11.01.1983 04:58 </t>
  </si>
  <si>
    <t> -0.050 </t>
  </si>
  <si>
    <t>2445346.435 </t>
  </si>
  <si>
    <t> 11.01.1983 22:26 </t>
  </si>
  <si>
    <t> -0.031 </t>
  </si>
  <si>
    <t>2445347.377 </t>
  </si>
  <si>
    <t> 12.01.1983 21:02 </t>
  </si>
  <si>
    <t> -0.035 </t>
  </si>
  <si>
    <t>2445352.336 </t>
  </si>
  <si>
    <t> 17.01.1983 20:03 </t>
  </si>
  <si>
    <t> -0.041 </t>
  </si>
  <si>
    <t>2445352.596 </t>
  </si>
  <si>
    <t> 18.01.1983 02:18 </t>
  </si>
  <si>
    <t> -0.017 </t>
  </si>
  <si>
    <t>2445353.288 </t>
  </si>
  <si>
    <t> 18.01.1983 18:54 </t>
  </si>
  <si>
    <t>2445356.376 </t>
  </si>
  <si>
    <t> 21.01.1983 21:01 </t>
  </si>
  <si>
    <t>2445358.265 </t>
  </si>
  <si>
    <t> 23.01.1983 18:21 </t>
  </si>
  <si>
    <t> -0.022 </t>
  </si>
  <si>
    <t>2445368.420 </t>
  </si>
  <si>
    <t> 02.02.1983 22:04 </t>
  </si>
  <si>
    <t> -0.033 </t>
  </si>
  <si>
    <t> BBS 65 </t>
  </si>
  <si>
    <t>2445385.693 </t>
  </si>
  <si>
    <t> 20.02.1983 04:37 </t>
  </si>
  <si>
    <t> -0.018 </t>
  </si>
  <si>
    <t>2445390.414 </t>
  </si>
  <si>
    <t> 24.02.1983 21:56 </t>
  </si>
  <si>
    <t> -0.026 </t>
  </si>
  <si>
    <t>2445397.288 </t>
  </si>
  <si>
    <t> 03.03.1983 18:54 </t>
  </si>
  <si>
    <t> -0.008 </t>
  </si>
  <si>
    <t>2445398.460 </t>
  </si>
  <si>
    <t> 04.03.1983 23:02 </t>
  </si>
  <si>
    <t>2445399.403 </t>
  </si>
  <si>
    <t> 05.03.1983 21:40 </t>
  </si>
  <si>
    <t>2445404.597 </t>
  </si>
  <si>
    <t> 11.03.1983 02:19 </t>
  </si>
  <si>
    <t>2445407.432 </t>
  </si>
  <si>
    <t> 13.03.1983 22:22 </t>
  </si>
  <si>
    <t>2445414.537 </t>
  </si>
  <si>
    <t> 21.03.1983 00:53 </t>
  </si>
  <si>
    <t>2445427.285 </t>
  </si>
  <si>
    <t> 02.04.1983 18:50 </t>
  </si>
  <si>
    <t> BBS 66 </t>
  </si>
  <si>
    <t>2445433.451 </t>
  </si>
  <si>
    <t> 08.04.1983 22:49 </t>
  </si>
  <si>
    <t>2445433.459 </t>
  </si>
  <si>
    <t> 08.04.1983 23:00 </t>
  </si>
  <si>
    <t> M.Andrakakou </t>
  </si>
  <si>
    <t>2445459.459 </t>
  </si>
  <si>
    <t> 04.05.1983 23:00 </t>
  </si>
  <si>
    <t>2445460.391 </t>
  </si>
  <si>
    <t> 05.05.1983 21:23 </t>
  </si>
  <si>
    <t>2445466.556 </t>
  </si>
  <si>
    <t> 12.05.1983 01:20 </t>
  </si>
  <si>
    <t> -0.009 </t>
  </si>
  <si>
    <t>2445471.499 </t>
  </si>
  <si>
    <t> 16.05.1983 23:58 </t>
  </si>
  <si>
    <t>2445485.454 </t>
  </si>
  <si>
    <t> 30.05.1983 22:53 </t>
  </si>
  <si>
    <t>2445489.458 </t>
  </si>
  <si>
    <t> 03.06.1983 22:59 </t>
  </si>
  <si>
    <t> BBS 67 </t>
  </si>
  <si>
    <t>2445493.497 </t>
  </si>
  <si>
    <t> 07.06.1983 23:55 </t>
  </si>
  <si>
    <t> -0.019 </t>
  </si>
  <si>
    <t>2445502.456 </t>
  </si>
  <si>
    <t> 16.06.1983 22:56 </t>
  </si>
  <si>
    <t> -0.044 </t>
  </si>
  <si>
    <t>2445519.495 </t>
  </si>
  <si>
    <t> 03.07.1983 23:52 </t>
  </si>
  <si>
    <t>2445549.453 </t>
  </si>
  <si>
    <t> 02.08.1983 22:52 </t>
  </si>
  <si>
    <t> -0.093 </t>
  </si>
  <si>
    <t> D.Elias </t>
  </si>
  <si>
    <t> BBS 68 </t>
  </si>
  <si>
    <t>2445555.433 </t>
  </si>
  <si>
    <t> 08.08.1983 22:23 </t>
  </si>
  <si>
    <t>2445556.382 </t>
  </si>
  <si>
    <t> 09.08.1983 21:10 </t>
  </si>
  <si>
    <t>2445561.592 </t>
  </si>
  <si>
    <t> 15.08.1983 02:12 </t>
  </si>
  <si>
    <t> -0.012 </t>
  </si>
  <si>
    <t>2445562.527 </t>
  </si>
  <si>
    <t> 16.08.1983 00:38 </t>
  </si>
  <si>
    <t>2445565.589 </t>
  </si>
  <si>
    <t> 19.08.1983 02:08 </t>
  </si>
  <si>
    <t>2445586.403 </t>
  </si>
  <si>
    <t> 08.09.1983 21:40 </t>
  </si>
  <si>
    <t>2445587.347 </t>
  </si>
  <si>
    <t> 09.09.1983 20:19 </t>
  </si>
  <si>
    <t>2445592.547 </t>
  </si>
  <si>
    <t> 15.09.1983 01:07 </t>
  </si>
  <si>
    <t>2445600.356 </t>
  </si>
  <si>
    <t> 22.09.1983 20:32 </t>
  </si>
  <si>
    <t>2445603.430 </t>
  </si>
  <si>
    <t> 25.09.1983 22:19 </t>
  </si>
  <si>
    <t> P.Wils </t>
  </si>
  <si>
    <t> BBS 69 </t>
  </si>
  <si>
    <t>2445604.341 </t>
  </si>
  <si>
    <t> 26.09.1983 20:11 </t>
  </si>
  <si>
    <t> -0.054 </t>
  </si>
  <si>
    <t>2445604.351 </t>
  </si>
  <si>
    <t> 26.09.1983 20:25 </t>
  </si>
  <si>
    <t>2445605.313 </t>
  </si>
  <si>
    <t> 27.09.1983 19:30 </t>
  </si>
  <si>
    <t>2445607.434 </t>
  </si>
  <si>
    <t> 29.09.1983 22:24 </t>
  </si>
  <si>
    <t>2445617.629 </t>
  </si>
  <si>
    <t> 10.10.1983 03:05 </t>
  </si>
  <si>
    <t> -0.005 </t>
  </si>
  <si>
    <t>2445629.653 </t>
  </si>
  <si>
    <t> 22.10.1983 03:40 </t>
  </si>
  <si>
    <t> -0.038 </t>
  </si>
  <si>
    <t>2445634.395 </t>
  </si>
  <si>
    <t> 26.10.1983 21:28 </t>
  </si>
  <si>
    <t>2445641.489 </t>
  </si>
  <si>
    <t> 02.11.1983 23:44 </t>
  </si>
  <si>
    <t>2445644.334 </t>
  </si>
  <si>
    <t> 05.11.1983 20:00 </t>
  </si>
  <si>
    <t>2445647.396 </t>
  </si>
  <si>
    <t> 08.11.1983 21:30 </t>
  </si>
  <si>
    <t>2445649.500 </t>
  </si>
  <si>
    <t> 11.11.1983 00:00 </t>
  </si>
  <si>
    <t>2445659.464 </t>
  </si>
  <si>
    <t> 20.11.1983 23:08 </t>
  </si>
  <si>
    <t>2445670.329 </t>
  </si>
  <si>
    <t> 01.12.1983 19:53 </t>
  </si>
  <si>
    <t> BBS 70 </t>
  </si>
  <si>
    <t>2445680.258 </t>
  </si>
  <si>
    <t> 11.12.1983 18:11 </t>
  </si>
  <si>
    <t>2445693.753 </t>
  </si>
  <si>
    <t> 25.12.1983 06:04 </t>
  </si>
  <si>
    <t>2445694.444 </t>
  </si>
  <si>
    <t> 25.12.1983 22:39 </t>
  </si>
  <si>
    <t>2445697.273 </t>
  </si>
  <si>
    <t> 28.12.1983 18:33 </t>
  </si>
  <si>
    <t>2445700.589 </t>
  </si>
  <si>
    <t> 01.01.1984 02:08 </t>
  </si>
  <si>
    <t>2445702.499 </t>
  </si>
  <si>
    <t> 02.01.1984 23:58 </t>
  </si>
  <si>
    <t> -0.007 </t>
  </si>
  <si>
    <t>2445705.307 </t>
  </si>
  <si>
    <t> 05.01.1984 19:22 </t>
  </si>
  <si>
    <t> -0.036 </t>
  </si>
  <si>
    <t>2445727.289 </t>
  </si>
  <si>
    <t> 27.01.1984 18:56 </t>
  </si>
  <si>
    <t>2445730.378 </t>
  </si>
  <si>
    <t> 30.01.1984 21:04 </t>
  </si>
  <si>
    <t>2445731.328 </t>
  </si>
  <si>
    <t> 31.01.1984 19:52 </t>
  </si>
  <si>
    <t>2445741.259 </t>
  </si>
  <si>
    <t> 10.02.1984 18:12 </t>
  </si>
  <si>
    <t> BBS 71 </t>
  </si>
  <si>
    <t>2445755.430 </t>
  </si>
  <si>
    <t> 24.02.1984 22:19 </t>
  </si>
  <si>
    <t> G.Mavrofridis </t>
  </si>
  <si>
    <t>2445756.378 </t>
  </si>
  <si>
    <t> 25.02.1984 21:04 </t>
  </si>
  <si>
    <t>2445763.482 </t>
  </si>
  <si>
    <t> 03.03.1984 23:34 </t>
  </si>
  <si>
    <t>2445776.463 </t>
  </si>
  <si>
    <t> 16.03.1984 23:06 </t>
  </si>
  <si>
    <t>2445785.442 </t>
  </si>
  <si>
    <t> 25.03.1984 22:36 </t>
  </si>
  <si>
    <t> -0.046 </t>
  </si>
  <si>
    <t>2445790.424 </t>
  </si>
  <si>
    <t> 30.03.1984 22:10 </t>
  </si>
  <si>
    <t>2445797.514 </t>
  </si>
  <si>
    <t> 07.04.1984 00:20 </t>
  </si>
  <si>
    <t> BBS 73 </t>
  </si>
  <si>
    <t>2445798.460 </t>
  </si>
  <si>
    <t> 07.04.1984 23:02 </t>
  </si>
  <si>
    <t>2445825.407 </t>
  </si>
  <si>
    <t> 04.05.1984 21:46 </t>
  </si>
  <si>
    <t>2445826.568 </t>
  </si>
  <si>
    <t> 06.05.1984 01:37 </t>
  </si>
  <si>
    <t> -0.056 </t>
  </si>
  <si>
    <t> BBS 72 </t>
  </si>
  <si>
    <t>2445830.349 </t>
  </si>
  <si>
    <t> 09.05.1984 20:22 </t>
  </si>
  <si>
    <t> -0.058 </t>
  </si>
  <si>
    <t>2445865.587 </t>
  </si>
  <si>
    <t> 14.06.1984 02:05 </t>
  </si>
  <si>
    <t> -0.045 </t>
  </si>
  <si>
    <t>2445868.432 </t>
  </si>
  <si>
    <t> 16.06.1984 22:22 </t>
  </si>
  <si>
    <t> -0.037 </t>
  </si>
  <si>
    <t>2445871.488 </t>
  </si>
  <si>
    <t> 19.06.1984 23:42 </t>
  </si>
  <si>
    <t> -0.055 </t>
  </si>
  <si>
    <t>2445878.560 </t>
  </si>
  <si>
    <t> 27.06.1984 01:26 </t>
  </si>
  <si>
    <t> -0.075 </t>
  </si>
  <si>
    <t>2445888.522 </t>
  </si>
  <si>
    <t> 07.07.1984 00:31 </t>
  </si>
  <si>
    <t> -0.043 </t>
  </si>
  <si>
    <t>2445889.504 </t>
  </si>
  <si>
    <t> 08.07.1984 00:05 </t>
  </si>
  <si>
    <t>2445894.443 </t>
  </si>
  <si>
    <t> 12.07.1984 22:37 </t>
  </si>
  <si>
    <t>2445894.448 </t>
  </si>
  <si>
    <t> 12.07.1984 22:45 </t>
  </si>
  <si>
    <t>2445896.567 </t>
  </si>
  <si>
    <t> 15.07.1984 01:36 </t>
  </si>
  <si>
    <t>2445921.354 </t>
  </si>
  <si>
    <t> 08.08.1984 20:29 </t>
  </si>
  <si>
    <t> -0.072 </t>
  </si>
  <si>
    <t>2445930.610 </t>
  </si>
  <si>
    <t> 18.08.1984 02:38 </t>
  </si>
  <si>
    <t>2445931.553 </t>
  </si>
  <si>
    <t> 19.08.1984 01:16 </t>
  </si>
  <si>
    <t>2445940.543 </t>
  </si>
  <si>
    <t> 28.08.1984 01:01 </t>
  </si>
  <si>
    <t>2445945.508 </t>
  </si>
  <si>
    <t> 02.09.1984 00:11 </t>
  </si>
  <si>
    <t> BBS 74 </t>
  </si>
  <si>
    <t>2445946.465 </t>
  </si>
  <si>
    <t> 02.09.1984 23:09 </t>
  </si>
  <si>
    <t>2445995.644 </t>
  </si>
  <si>
    <t> 22.10.1984 03:27 </t>
  </si>
  <si>
    <t>2445998.486 </t>
  </si>
  <si>
    <t> 24.10.1984 23:39 </t>
  </si>
  <si>
    <t> -0.011 </t>
  </si>
  <si>
    <t>2446002.271 </t>
  </si>
  <si>
    <t> 28.10.1984 18:30 </t>
  </si>
  <si>
    <t>2446005.344 </t>
  </si>
  <si>
    <t> 31.10.1984 20:15 </t>
  </si>
  <si>
    <t>2446023.282 </t>
  </si>
  <si>
    <t> 18.11.1984 18:46 </t>
  </si>
  <si>
    <t>2446032.524 </t>
  </si>
  <si>
    <t> 28.11.1984 00:34 </t>
  </si>
  <si>
    <t>2446033.472 </t>
  </si>
  <si>
    <t> 28.11.1984 23:19 </t>
  </si>
  <si>
    <t>2446036.305 </t>
  </si>
  <si>
    <t> 01.12.1984 19:19 </t>
  </si>
  <si>
    <t> BBS 75 </t>
  </si>
  <si>
    <t>2446039.618 </t>
  </si>
  <si>
    <t> 05.12.1984 02:49 </t>
  </si>
  <si>
    <t>2446046.706 </t>
  </si>
  <si>
    <t> 12.12.1984 04:56 </t>
  </si>
  <si>
    <t>2446049.535 </t>
  </si>
  <si>
    <t> 15.12.1984 00:50 </t>
  </si>
  <si>
    <t>2446057.564 </t>
  </si>
  <si>
    <t> 23.12.1984 01:32 </t>
  </si>
  <si>
    <t>2446076.249 </t>
  </si>
  <si>
    <t> 10.01.1985 17:58 </t>
  </si>
  <si>
    <t>2446096.590 </t>
  </si>
  <si>
    <t> 31.01.1985 02:09 </t>
  </si>
  <si>
    <t>2446140.317 </t>
  </si>
  <si>
    <t> 15.03.1985 19:36 </t>
  </si>
  <si>
    <t> BBS 76 </t>
  </si>
  <si>
    <t>2446144.581 </t>
  </si>
  <si>
    <t> 20.03.1985 01:56 </t>
  </si>
  <si>
    <t>2446148.369 </t>
  </si>
  <si>
    <t> 23.03.1985 20:51 </t>
  </si>
  <si>
    <t>2446196.560 </t>
  </si>
  <si>
    <t> 11.05.1985 01:26 </t>
  </si>
  <si>
    <t> -0.052 </t>
  </si>
  <si>
    <t> BBS 77 </t>
  </si>
  <si>
    <t>2446276.505 </t>
  </si>
  <si>
    <t> 30.07.1985 00:07 </t>
  </si>
  <si>
    <t> BBS 78 </t>
  </si>
  <si>
    <t>2446277.448 </t>
  </si>
  <si>
    <t> 30.07.1985 22:45 </t>
  </si>
  <si>
    <t>2446277.452 </t>
  </si>
  <si>
    <t> 30.07.1985 22:50 </t>
  </si>
  <si>
    <t>2446285.492 </t>
  </si>
  <si>
    <t> 07.08.1985 23:48 </t>
  </si>
  <si>
    <t>2446290.455 </t>
  </si>
  <si>
    <t> 12.08.1985 22:55 </t>
  </si>
  <si>
    <t>2446319.529 </t>
  </si>
  <si>
    <t> 11.09.1985 00:41 </t>
  </si>
  <si>
    <t>2446349.507 </t>
  </si>
  <si>
    <t> 11.10.1985 00:10 </t>
  </si>
  <si>
    <t> -0.066 </t>
  </si>
  <si>
    <t>2446401.317 </t>
  </si>
  <si>
    <t> 01.12.1985 19:36 </t>
  </si>
  <si>
    <t> -0.030 </t>
  </si>
  <si>
    <t> BBS 79 </t>
  </si>
  <si>
    <t>2446517.374 </t>
  </si>
  <si>
    <t> 27.03.1986 20:58 </t>
  </si>
  <si>
    <t> -0.053 </t>
  </si>
  <si>
    <t>2446522.382 </t>
  </si>
  <si>
    <t> 01.04.1986 21:10 </t>
  </si>
  <si>
    <t> J.Borovicka </t>
  </si>
  <si>
    <t> BRNO 28 </t>
  </si>
  <si>
    <t>2446553.373 </t>
  </si>
  <si>
    <t> 02.05.1986 20:57 </t>
  </si>
  <si>
    <t> 0.011 </t>
  </si>
  <si>
    <t> BBS 80 </t>
  </si>
  <si>
    <t>2446659.497 </t>
  </si>
  <si>
    <t> 16.08.1986 23:55 </t>
  </si>
  <si>
    <t> BBS 81 </t>
  </si>
  <si>
    <t>2446712.447 </t>
  </si>
  <si>
    <t> 08.10.1986 22:43 </t>
  </si>
  <si>
    <t>2446731.363 </t>
  </si>
  <si>
    <t> 27.10.1986 20:42 </t>
  </si>
  <si>
    <t> BBS 82 </t>
  </si>
  <si>
    <t>2446762.565 </t>
  </si>
  <si>
    <t> 28.11.1986 01:33 </t>
  </si>
  <si>
    <t>2446875.576 </t>
  </si>
  <si>
    <t> 21.03.1987 01:49 </t>
  </si>
  <si>
    <t> BBS 83 </t>
  </si>
  <si>
    <t>2446913.408 </t>
  </si>
  <si>
    <t> 27.04.1987 21:47 </t>
  </si>
  <si>
    <t> -0.013 </t>
  </si>
  <si>
    <t> BRNO 30 </t>
  </si>
  <si>
    <t>2446913.414 </t>
  </si>
  <si>
    <t> 27.04.1987 21:56 </t>
  </si>
  <si>
    <t> V.Wagner </t>
  </si>
  <si>
    <t>2446917.442 </t>
  </si>
  <si>
    <t> 01.05.1987 22:36 </t>
  </si>
  <si>
    <t> 0.002 </t>
  </si>
  <si>
    <t>2446938.479 </t>
  </si>
  <si>
    <t> 22.05.1987 23:29 </t>
  </si>
  <si>
    <t> -0.002 </t>
  </si>
  <si>
    <t> BBS 84 </t>
  </si>
  <si>
    <t>2447036.581 </t>
  </si>
  <si>
    <t> 29.08.1987 01:56 </t>
  </si>
  <si>
    <t> BBS 85 </t>
  </si>
  <si>
    <t>2447078.420 </t>
  </si>
  <si>
    <t> 09.10.1987 22:04 </t>
  </si>
  <si>
    <t> BBS 86 </t>
  </si>
  <si>
    <t>2447095.458 </t>
  </si>
  <si>
    <t> 26.10.1987 22:59 </t>
  </si>
  <si>
    <t> J.Manek </t>
  </si>
  <si>
    <t>2447170.340 </t>
  </si>
  <si>
    <t> 09.01.1988 20:09 </t>
  </si>
  <si>
    <t> -0.063 </t>
  </si>
  <si>
    <t> BBS 87 </t>
  </si>
  <si>
    <t>2447277.485 </t>
  </si>
  <si>
    <t> 25.04.1988 23:38 </t>
  </si>
  <si>
    <t> BBS 88 </t>
  </si>
  <si>
    <t>2447401.363 </t>
  </si>
  <si>
    <t> 27.08.1988 20:42 </t>
  </si>
  <si>
    <t> BBS 89 </t>
  </si>
  <si>
    <t>2447452.423 </t>
  </si>
  <si>
    <t> 17.10.1988 22:09 </t>
  </si>
  <si>
    <t> BBS 90 </t>
  </si>
  <si>
    <t>2447552.677 </t>
  </si>
  <si>
    <t> 26.01.1989 04:14 </t>
  </si>
  <si>
    <t> BBS 91 </t>
  </si>
  <si>
    <t>2447760.624 </t>
  </si>
  <si>
    <t> 22.08.1989 02:58 </t>
  </si>
  <si>
    <t> -0.106 </t>
  </si>
  <si>
    <t> BBS 92 </t>
  </si>
  <si>
    <t>2447822.644 </t>
  </si>
  <si>
    <t> 23.10.1989 03:27 </t>
  </si>
  <si>
    <t> BBS 93 </t>
  </si>
  <si>
    <t>2447942.688 </t>
  </si>
  <si>
    <t> 20.02.1990 04:30 </t>
  </si>
  <si>
    <t> -0.081 </t>
  </si>
  <si>
    <t> BBS 94 </t>
  </si>
  <si>
    <t>2448148.450 </t>
  </si>
  <si>
    <t> 13.09.1990 22:48 </t>
  </si>
  <si>
    <t> 0.001 </t>
  </si>
  <si>
    <t> BBS 96 </t>
  </si>
  <si>
    <t>2448459.560 </t>
  </si>
  <si>
    <t> 22.07.1991 01:26 </t>
  </si>
  <si>
    <t> BBS 98 </t>
  </si>
  <si>
    <t>2448586.284 </t>
  </si>
  <si>
    <t> 25.11.1991 18:48 </t>
  </si>
  <si>
    <t> BBS 99 </t>
  </si>
  <si>
    <t>2448647.273 </t>
  </si>
  <si>
    <t> 25.01.1992 18:33 </t>
  </si>
  <si>
    <t> BBS 100 </t>
  </si>
  <si>
    <t>2448749.402 </t>
  </si>
  <si>
    <t> 06.05.1992 21:38 </t>
  </si>
  <si>
    <t> BBS 101 </t>
  </si>
  <si>
    <t>2448914.425 </t>
  </si>
  <si>
    <t> 18.10.1992 22:12 </t>
  </si>
  <si>
    <t> BBS 102 </t>
  </si>
  <si>
    <t>2449001.403 </t>
  </si>
  <si>
    <t> 13.01.1993 21:40 </t>
  </si>
  <si>
    <t> BBS 103 </t>
  </si>
  <si>
    <t>2449157.463 </t>
  </si>
  <si>
    <t> 18.06.1993 23:06 </t>
  </si>
  <si>
    <t> BBS 104 </t>
  </si>
  <si>
    <t>2449326.245 </t>
  </si>
  <si>
    <t> 04.12.1993 17:52 </t>
  </si>
  <si>
    <t> BBS 105 </t>
  </si>
  <si>
    <t>2449393.382 </t>
  </si>
  <si>
    <t> 09.02.1994 21:10 </t>
  </si>
  <si>
    <t> BBS 106 </t>
  </si>
  <si>
    <t>2449567.402 </t>
  </si>
  <si>
    <t> 02.08.1994 21:38 </t>
  </si>
  <si>
    <t> BBS 107 </t>
  </si>
  <si>
    <t>2449670.482 </t>
  </si>
  <si>
    <t> 13.11.1994 23:34 </t>
  </si>
  <si>
    <t> BBS 108 </t>
  </si>
  <si>
    <t>2449836.446 </t>
  </si>
  <si>
    <t> 28.04.1995 22:42 </t>
  </si>
  <si>
    <t> BBS 109 </t>
  </si>
  <si>
    <t>2449976.412 </t>
  </si>
  <si>
    <t> 15.09.1995 21:53 </t>
  </si>
  <si>
    <t> 0.007 </t>
  </si>
  <si>
    <t> BBS 110 </t>
  </si>
  <si>
    <t>2450124.412 </t>
  </si>
  <si>
    <t> 10.02.1996 21:53 </t>
  </si>
  <si>
    <t> 0.012 </t>
  </si>
  <si>
    <t> BBS 111 </t>
  </si>
  <si>
    <t>2450192.488 </t>
  </si>
  <si>
    <t> 18.04.1996 23:42 </t>
  </si>
  <si>
    <t> 0.000 </t>
  </si>
  <si>
    <t> BBS 112 </t>
  </si>
  <si>
    <t>2450332.455 </t>
  </si>
  <si>
    <t> 05.09.1996 22:55 </t>
  </si>
  <si>
    <t> 0.010 </t>
  </si>
  <si>
    <t> BBS 113 </t>
  </si>
  <si>
    <t>2450465.299 </t>
  </si>
  <si>
    <t> 16.01.1997 19:10 </t>
  </si>
  <si>
    <t> BBS 114 </t>
  </si>
  <si>
    <t>2450577.365 </t>
  </si>
  <si>
    <t> 08.05.1997 20:45 </t>
  </si>
  <si>
    <t> BBS 115 </t>
  </si>
  <si>
    <t>2450747.590 </t>
  </si>
  <si>
    <t> 26.10.1997 02:09 </t>
  </si>
  <si>
    <t> BBS 116 </t>
  </si>
  <si>
    <t>2450831.281 </t>
  </si>
  <si>
    <t> 17.01.1998 18:44 </t>
  </si>
  <si>
    <t> BBS 117 </t>
  </si>
  <si>
    <t>2450839.3165 </t>
  </si>
  <si>
    <t> 25.01.1998 19:35 </t>
  </si>
  <si>
    <t> -0.0010 </t>
  </si>
  <si>
    <t>E </t>
  </si>
  <si>
    <t>?</t>
  </si>
  <si>
    <t> J.Safar </t>
  </si>
  <si>
    <t>IBVS 4888 </t>
  </si>
  <si>
    <t>2450864.3757 </t>
  </si>
  <si>
    <t> 19.02.1998 21:01 </t>
  </si>
  <si>
    <t> -0.0017 </t>
  </si>
  <si>
    <t>2450950.424 </t>
  </si>
  <si>
    <t> 16.05.1998 22:10 </t>
  </si>
  <si>
    <t> BBS 118 </t>
  </si>
  <si>
    <t>2451146.658 </t>
  </si>
  <si>
    <t> 29.11.1998 03:47 </t>
  </si>
  <si>
    <t> BBS 119 </t>
  </si>
  <si>
    <t>2451237.4391 </t>
  </si>
  <si>
    <t> 27.02.1999 22:32 </t>
  </si>
  <si>
    <t> -0.0001 </t>
  </si>
  <si>
    <t> M.Zejda </t>
  </si>
  <si>
    <t>IBVS 5263 </t>
  </si>
  <si>
    <t>2451247.373 </t>
  </si>
  <si>
    <t> 09.03.1999 20:57 </t>
  </si>
  <si>
    <t> 0.004 </t>
  </si>
  <si>
    <t> BBS 120 </t>
  </si>
  <si>
    <t>2451404.364 </t>
  </si>
  <si>
    <t> 13.08.1999 20:44 </t>
  </si>
  <si>
    <t> 0.016 </t>
  </si>
  <si>
    <t> BBS 121 </t>
  </si>
  <si>
    <t>2451571.251 </t>
  </si>
  <si>
    <t> 27.01.2000 18:01 </t>
  </si>
  <si>
    <t> BBS 122 </t>
  </si>
  <si>
    <t>2451673.379 </t>
  </si>
  <si>
    <t> 08.05.2000 21:05 </t>
  </si>
  <si>
    <t> BBS 123 </t>
  </si>
  <si>
    <t>2451839.364 </t>
  </si>
  <si>
    <t> 21.10.2000 20:44 </t>
  </si>
  <si>
    <t> 0.014 </t>
  </si>
  <si>
    <t> BBS 124 </t>
  </si>
  <si>
    <t>2451925.40702 </t>
  </si>
  <si>
    <t> 15.01.2001 21:46 </t>
  </si>
  <si>
    <t> 0.00202 </t>
  </si>
  <si>
    <t>C </t>
  </si>
  <si>
    <t>R</t>
  </si>
  <si>
    <t> J.Šafár </t>
  </si>
  <si>
    <t>OEJV 0074 </t>
  </si>
  <si>
    <t>2451925.40722 </t>
  </si>
  <si>
    <t> 0.00222 </t>
  </si>
  <si>
    <t>2451984.514 </t>
  </si>
  <si>
    <t> 16.03.2001 00:20 </t>
  </si>
  <si>
    <t> 0.005 </t>
  </si>
  <si>
    <t> BBS 125 </t>
  </si>
  <si>
    <t>2452122.580 </t>
  </si>
  <si>
    <t> 01.08.2001 01:55 </t>
  </si>
  <si>
    <t> BBS 126 </t>
  </si>
  <si>
    <t>2452260.646 </t>
  </si>
  <si>
    <t> 17.12.2001 03:30 </t>
  </si>
  <si>
    <t> BBS 127 </t>
  </si>
  <si>
    <t>2452367.492 </t>
  </si>
  <si>
    <t> 02.04.2002 23:48 </t>
  </si>
  <si>
    <t> BBS 128 </t>
  </si>
  <si>
    <t>2452533.466 </t>
  </si>
  <si>
    <t> 15.09.2002 23:11 </t>
  </si>
  <si>
    <t> 0.003 </t>
  </si>
  <si>
    <t> BBS 129 </t>
  </si>
  <si>
    <t>2452871.542 </t>
  </si>
  <si>
    <t> 20.08.2003 01:00 </t>
  </si>
  <si>
    <t> BBS 130 </t>
  </si>
  <si>
    <t>2452879.5741 </t>
  </si>
  <si>
    <t> 28.08.2003 01:46 </t>
  </si>
  <si>
    <t> 0.0008 </t>
  </si>
  <si>
    <t>IBVS 5583 </t>
  </si>
  <si>
    <t>2452908.4173 </t>
  </si>
  <si>
    <t> 25.09.2003 22:00 </t>
  </si>
  <si>
    <t> 0.0014 </t>
  </si>
  <si>
    <t>2453186.431 </t>
  </si>
  <si>
    <t> 29.06.2004 22:20 </t>
  </si>
  <si>
    <t>OEJV 0003 </t>
  </si>
  <si>
    <t>2453578.419 </t>
  </si>
  <si>
    <t> 26.07.2005 22:03 </t>
  </si>
  <si>
    <t>2454080.3232 </t>
  </si>
  <si>
    <t> 10.12.2006 19:45 </t>
  </si>
  <si>
    <t>-I</t>
  </si>
  <si>
    <t> F. Agerer </t>
  </si>
  <si>
    <t>BAVM 183 </t>
  </si>
  <si>
    <t>2454080.5564 </t>
  </si>
  <si>
    <t> 11.12.2006 01:21 </t>
  </si>
  <si>
    <t>3342</t>
  </si>
  <si>
    <t> -0.0018 </t>
  </si>
  <si>
    <t>2455391.4747 </t>
  </si>
  <si>
    <t> 13.07.2010 23:23 </t>
  </si>
  <si>
    <t>6114.5</t>
  </si>
  <si>
    <t> -0.0011 </t>
  </si>
  <si>
    <t> F.Agerer </t>
  </si>
  <si>
    <t>BAVM 215 </t>
  </si>
  <si>
    <t>2455543.7255 </t>
  </si>
  <si>
    <t> 13.12.2010 05:24 </t>
  </si>
  <si>
    <t>6436.5</t>
  </si>
  <si>
    <t> R.Diethelm </t>
  </si>
  <si>
    <t>IBVS 5960 </t>
  </si>
  <si>
    <t>2456067.37802 </t>
  </si>
  <si>
    <t> 19.05.2012 21:04 </t>
  </si>
  <si>
    <t>7544</t>
  </si>
  <si>
    <t> -0.00639 </t>
  </si>
  <si>
    <t> M.Lehky </t>
  </si>
  <si>
    <t>OEJV 0160 </t>
  </si>
  <si>
    <t>2456158.39751 </t>
  </si>
  <si>
    <t> 18.08.2012 21:32 </t>
  </si>
  <si>
    <t>7736.5</t>
  </si>
  <si>
    <t> -0.00643 </t>
  </si>
  <si>
    <t>2456214.8991 </t>
  </si>
  <si>
    <t> 14.10.2012 09:34 </t>
  </si>
  <si>
    <t>7856</t>
  </si>
  <si>
    <t> -0.0079 </t>
  </si>
  <si>
    <t>IBVS 6042 </t>
  </si>
  <si>
    <t>V0358 Cep / gsc 4507-0602</t>
  </si>
  <si>
    <t>JAAVSO 51, 138</t>
  </si>
  <si>
    <t>OEJV 250</t>
  </si>
  <si>
    <t>Next ToM-P</t>
  </si>
  <si>
    <t>Next ToM-S</t>
  </si>
  <si>
    <t>13.5-14.5</t>
  </si>
  <si>
    <t>Mag p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</si>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</sst>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7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2"/>
      <name val="CourierNewPSMT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8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>
      <alignment vertical="top"/>
    </xf>
    <xf numFmtId="0" fontId="4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3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/>
    <xf numFmtId="14" fontId="8" fillId="0" borderId="0" xfId="0" applyNumberFormat="1" applyFont="1" applyAlignment="1"/>
    <xf numFmtId="0" fontId="4" fillId="0" borderId="0" xfId="0" applyFont="1" applyAlignment="1"/>
    <xf numFmtId="0" fontId="4" fillId="0" borderId="0" xfId="0" applyFont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4" fillId="0" borderId="0" xfId="0" applyFont="1" applyAlignment="1"/>
    <xf numFmtId="165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13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22" fillId="0" borderId="15" xfId="0" applyFont="1" applyBorder="1" applyAlignment="1">
      <alignment horizontal="right"/>
    </xf>
    <xf numFmtId="0" fontId="8" fillId="3" borderId="16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right" vertical="top"/>
    </xf>
    <xf numFmtId="0" fontId="13" fillId="0" borderId="19" xfId="0" applyFont="1" applyBorder="1">
      <alignment vertical="top"/>
    </xf>
    <xf numFmtId="0" fontId="10" fillId="0" borderId="19" xfId="0" applyFont="1" applyBorder="1">
      <alignment vertical="top"/>
    </xf>
    <xf numFmtId="0" fontId="9" fillId="0" borderId="19" xfId="0" applyFont="1" applyBorder="1" applyAlignment="1"/>
    <xf numFmtId="22" fontId="9" fillId="0" borderId="19" xfId="0" applyNumberFormat="1" applyFont="1" applyBorder="1">
      <alignment vertical="top"/>
    </xf>
    <xf numFmtId="22" fontId="26" fillId="0" borderId="20" xfId="0" applyNumberFormat="1" applyFont="1" applyBorder="1" applyAlignment="1"/>
    <xf numFmtId="0" fontId="25" fillId="0" borderId="21" xfId="0" applyFont="1" applyBorder="1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V0358 Cep - O-C Diagr.</a:t>
            </a:r>
          </a:p>
        </c:rich>
      </c:tx>
      <c:layout>
        <c:manualLayout>
          <c:xMode val="edge"/>
          <c:yMode val="edge"/>
          <c:x val="0.3520143782377465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1571847953706"/>
          <c:y val="0.14769252958613219"/>
          <c:w val="0.7915943721903494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67-449D-AA33-B68319D4CD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8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8">
                    <c:v>0</c:v>
                  </c:pt>
                  <c:pt idx="168">
                    <c:v>1.4999999999999999E-2</c:v>
                  </c:pt>
                  <c:pt idx="169">
                    <c:v>1.4999999999999999E-2</c:v>
                  </c:pt>
                  <c:pt idx="170">
                    <c:v>6.0000000000000001E-3</c:v>
                  </c:pt>
                  <c:pt idx="171">
                    <c:v>0.01</c:v>
                  </c:pt>
                  <c:pt idx="172">
                    <c:v>4.0000000000000001E-3</c:v>
                  </c:pt>
                  <c:pt idx="173">
                    <c:v>5.0000000000000001E-3</c:v>
                  </c:pt>
                  <c:pt idx="174">
                    <c:v>7.0000000000000001E-3</c:v>
                  </c:pt>
                  <c:pt idx="175">
                    <c:v>8.9999999999999993E-3</c:v>
                  </c:pt>
                  <c:pt idx="176">
                    <c:v>4.0000000000000001E-3</c:v>
                  </c:pt>
                  <c:pt idx="178">
                    <c:v>7.0000000000000001E-3</c:v>
                  </c:pt>
                  <c:pt idx="179">
                    <c:v>7.0000000000000001E-3</c:v>
                  </c:pt>
                  <c:pt idx="180">
                    <c:v>6.0000000000000001E-3</c:v>
                  </c:pt>
                  <c:pt idx="181">
                    <c:v>4.0000000000000001E-3</c:v>
                  </c:pt>
                  <c:pt idx="182">
                    <c:v>5.0000000000000001E-3</c:v>
                  </c:pt>
                  <c:pt idx="183">
                    <c:v>4.0000000000000001E-3</c:v>
                  </c:pt>
                  <c:pt idx="184">
                    <c:v>4.0000000000000001E-3</c:v>
                  </c:pt>
                  <c:pt idx="185">
                    <c:v>5.0000000000000001E-3</c:v>
                  </c:pt>
                  <c:pt idx="186">
                    <c:v>5.0000000000000001E-3</c:v>
                  </c:pt>
                  <c:pt idx="187">
                    <c:v>7.0000000000000001E-3</c:v>
                  </c:pt>
                  <c:pt idx="188">
                    <c:v>6.0000000000000001E-3</c:v>
                  </c:pt>
                  <c:pt idx="189">
                    <c:v>7.0000000000000001E-3</c:v>
                  </c:pt>
                  <c:pt idx="190">
                    <c:v>2.0999999999999999E-3</c:v>
                  </c:pt>
                  <c:pt idx="191">
                    <c:v>2.0999999999999999E-3</c:v>
                  </c:pt>
                  <c:pt idx="192">
                    <c:v>6.0000000000000001E-3</c:v>
                  </c:pt>
                  <c:pt idx="193">
                    <c:v>0</c:v>
                  </c:pt>
                  <c:pt idx="194">
                    <c:v>4.4999999999999997E-3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1.5E-3</c:v>
                  </c:pt>
                  <c:pt idx="201">
                    <c:v>1.5E-3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3.0000000000000001E-3</c:v>
                  </c:pt>
                  <c:pt idx="207">
                    <c:v>3.0000000000000001E-3</c:v>
                  </c:pt>
                  <c:pt idx="208">
                    <c:v>3.8E-3</c:v>
                  </c:pt>
                  <c:pt idx="209">
                    <c:v>3.8E-3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2.8E-3</c:v>
                  </c:pt>
                  <c:pt idx="213">
                    <c:v>1.2999999999999999E-3</c:v>
                  </c:pt>
                  <c:pt idx="214">
                    <c:v>4.0000000000000001E-3</c:v>
                  </c:pt>
                  <c:pt idx="215">
                    <c:v>6.9999999999999999E-4</c:v>
                  </c:pt>
                  <c:pt idx="216">
                    <c:v>2.0000000000000001E-4</c:v>
                  </c:pt>
                  <c:pt idx="217">
                    <c:v>5.0000000000000001E-4</c:v>
                  </c:pt>
                  <c:pt idx="218">
                    <c:v>2.0000000000000001E-4</c:v>
                  </c:pt>
                  <c:pt idx="219">
                    <c:v>4.0000000000000002E-4</c:v>
                  </c:pt>
                  <c:pt idx="220">
                    <c:v>2.8999999999999998E-3</c:v>
                  </c:pt>
                  <c:pt idx="221">
                    <c:v>2.0000000000000001E-4</c:v>
                  </c:pt>
                  <c:pt idx="222">
                    <c:v>6.9999999999999999E-4</c:v>
                  </c:pt>
                  <c:pt idx="223">
                    <c:v>2.2000000000000001E-4</c:v>
                  </c:pt>
                  <c:pt idx="224">
                    <c:v>2.8999999999999998E-3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8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8">
                    <c:v>0</c:v>
                  </c:pt>
                  <c:pt idx="168">
                    <c:v>1.4999999999999999E-2</c:v>
                  </c:pt>
                  <c:pt idx="169">
                    <c:v>1.4999999999999999E-2</c:v>
                  </c:pt>
                  <c:pt idx="170">
                    <c:v>6.0000000000000001E-3</c:v>
                  </c:pt>
                  <c:pt idx="171">
                    <c:v>0.01</c:v>
                  </c:pt>
                  <c:pt idx="172">
                    <c:v>4.0000000000000001E-3</c:v>
                  </c:pt>
                  <c:pt idx="173">
                    <c:v>5.0000000000000001E-3</c:v>
                  </c:pt>
                  <c:pt idx="174">
                    <c:v>7.0000000000000001E-3</c:v>
                  </c:pt>
                  <c:pt idx="175">
                    <c:v>8.9999999999999993E-3</c:v>
                  </c:pt>
                  <c:pt idx="176">
                    <c:v>4.0000000000000001E-3</c:v>
                  </c:pt>
                  <c:pt idx="178">
                    <c:v>7.0000000000000001E-3</c:v>
                  </c:pt>
                  <c:pt idx="179">
                    <c:v>7.0000000000000001E-3</c:v>
                  </c:pt>
                  <c:pt idx="180">
                    <c:v>6.0000000000000001E-3</c:v>
                  </c:pt>
                  <c:pt idx="181">
                    <c:v>4.0000000000000001E-3</c:v>
                  </c:pt>
                  <c:pt idx="182">
                    <c:v>5.0000000000000001E-3</c:v>
                  </c:pt>
                  <c:pt idx="183">
                    <c:v>4.0000000000000001E-3</c:v>
                  </c:pt>
                  <c:pt idx="184">
                    <c:v>4.0000000000000001E-3</c:v>
                  </c:pt>
                  <c:pt idx="185">
                    <c:v>5.0000000000000001E-3</c:v>
                  </c:pt>
                  <c:pt idx="186">
                    <c:v>5.0000000000000001E-3</c:v>
                  </c:pt>
                  <c:pt idx="187">
                    <c:v>7.0000000000000001E-3</c:v>
                  </c:pt>
                  <c:pt idx="188">
                    <c:v>6.0000000000000001E-3</c:v>
                  </c:pt>
                  <c:pt idx="189">
                    <c:v>7.0000000000000001E-3</c:v>
                  </c:pt>
                  <c:pt idx="190">
                    <c:v>2.0999999999999999E-3</c:v>
                  </c:pt>
                  <c:pt idx="191">
                    <c:v>2.0999999999999999E-3</c:v>
                  </c:pt>
                  <c:pt idx="192">
                    <c:v>6.0000000000000001E-3</c:v>
                  </c:pt>
                  <c:pt idx="193">
                    <c:v>0</c:v>
                  </c:pt>
                  <c:pt idx="194">
                    <c:v>4.4999999999999997E-3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1.5E-3</c:v>
                  </c:pt>
                  <c:pt idx="201">
                    <c:v>1.5E-3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3.0000000000000001E-3</c:v>
                  </c:pt>
                  <c:pt idx="207">
                    <c:v>3.0000000000000001E-3</c:v>
                  </c:pt>
                  <c:pt idx="208">
                    <c:v>3.8E-3</c:v>
                  </c:pt>
                  <c:pt idx="209">
                    <c:v>3.8E-3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2.8E-3</c:v>
                  </c:pt>
                  <c:pt idx="213">
                    <c:v>1.2999999999999999E-3</c:v>
                  </c:pt>
                  <c:pt idx="214">
                    <c:v>4.0000000000000001E-3</c:v>
                  </c:pt>
                  <c:pt idx="215">
                    <c:v>6.9999999999999999E-4</c:v>
                  </c:pt>
                  <c:pt idx="216">
                    <c:v>2.0000000000000001E-4</c:v>
                  </c:pt>
                  <c:pt idx="217">
                    <c:v>5.0000000000000001E-4</c:v>
                  </c:pt>
                  <c:pt idx="218">
                    <c:v>2.0000000000000001E-4</c:v>
                  </c:pt>
                  <c:pt idx="219">
                    <c:v>4.0000000000000002E-4</c:v>
                  </c:pt>
                  <c:pt idx="220">
                    <c:v>2.8999999999999998E-3</c:v>
                  </c:pt>
                  <c:pt idx="221">
                    <c:v>2.0000000000000001E-4</c:v>
                  </c:pt>
                  <c:pt idx="222">
                    <c:v>6.9999999999999999E-4</c:v>
                  </c:pt>
                  <c:pt idx="223">
                    <c:v>2.2000000000000001E-4</c:v>
                  </c:pt>
                  <c:pt idx="22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-5.1441700001305435E-2</c:v>
                </c:pt>
                <c:pt idx="1">
                  <c:v>-3.8204399999813177E-2</c:v>
                </c:pt>
                <c:pt idx="2">
                  <c:v>-3.9171800002804957E-2</c:v>
                </c:pt>
                <c:pt idx="3">
                  <c:v>-4.1869300002872478E-2</c:v>
                </c:pt>
                <c:pt idx="4">
                  <c:v>-3.8664600004267413E-2</c:v>
                </c:pt>
                <c:pt idx="5">
                  <c:v>-2.9906449999543838E-2</c:v>
                </c:pt>
                <c:pt idx="6">
                  <c:v>-3.2562250002229121E-2</c:v>
                </c:pt>
                <c:pt idx="7">
                  <c:v>-3.6632000003010035E-2</c:v>
                </c:pt>
                <c:pt idx="8">
                  <c:v>-4.866914999729488E-2</c:v>
                </c:pt>
                <c:pt idx="9">
                  <c:v>-3.5096749998047017E-2</c:v>
                </c:pt>
                <c:pt idx="10">
                  <c:v>-1.513390000036452E-2</c:v>
                </c:pt>
                <c:pt idx="11">
                  <c:v>-3.8896600002772175E-2</c:v>
                </c:pt>
                <c:pt idx="12">
                  <c:v>-2.9552399995736778E-2</c:v>
                </c:pt>
                <c:pt idx="13">
                  <c:v>-2.4208199996792246E-2</c:v>
                </c:pt>
                <c:pt idx="14">
                  <c:v>-2.586400000291178E-2</c:v>
                </c:pt>
                <c:pt idx="15">
                  <c:v>-1.9733600005565677E-2</c:v>
                </c:pt>
                <c:pt idx="16">
                  <c:v>-3.4398499999952037E-2</c:v>
                </c:pt>
                <c:pt idx="17">
                  <c:v>-3.453799999988405E-2</c:v>
                </c:pt>
                <c:pt idx="18">
                  <c:v>-3.2537999999476597E-2</c:v>
                </c:pt>
                <c:pt idx="19">
                  <c:v>-4.319835000205785E-2</c:v>
                </c:pt>
                <c:pt idx="20">
                  <c:v>-3.7612300002365373E-2</c:v>
                </c:pt>
                <c:pt idx="21">
                  <c:v>-3.3165749999170657E-2</c:v>
                </c:pt>
                <c:pt idx="22">
                  <c:v>-3.0654000001959503E-2</c:v>
                </c:pt>
                <c:pt idx="23">
                  <c:v>-2.3895850004919339E-2</c:v>
                </c:pt>
                <c:pt idx="24">
                  <c:v>-3.6309800001617987E-2</c:v>
                </c:pt>
                <c:pt idx="25">
                  <c:v>-5.9723749996919651E-2</c:v>
                </c:pt>
                <c:pt idx="26">
                  <c:v>-4.0965600004710723E-2</c:v>
                </c:pt>
                <c:pt idx="27">
                  <c:v>-4.4621399996685795E-2</c:v>
                </c:pt>
                <c:pt idx="28">
                  <c:v>-5.0314349995460361E-2</c:v>
                </c:pt>
                <c:pt idx="29">
                  <c:v>-2.6728299999376759E-2</c:v>
                </c:pt>
                <c:pt idx="30">
                  <c:v>-4.3970149999950081E-2</c:v>
                </c:pt>
                <c:pt idx="31">
                  <c:v>-2.9351500001212116E-2</c:v>
                </c:pt>
                <c:pt idx="32">
                  <c:v>-3.1663100002333522E-2</c:v>
                </c:pt>
                <c:pt idx="33">
                  <c:v>-4.2462950004846789E-2</c:v>
                </c:pt>
                <c:pt idx="34">
                  <c:v>-3.0541799998900387E-2</c:v>
                </c:pt>
                <c:pt idx="35">
                  <c:v>-3.0541799998900387E-2</c:v>
                </c:pt>
                <c:pt idx="36">
                  <c:v>-2.7681300001859199E-2</c:v>
                </c:pt>
                <c:pt idx="37">
                  <c:v>-3.4960299999511335E-2</c:v>
                </c:pt>
                <c:pt idx="38">
                  <c:v>-1.6964850001386367E-2</c:v>
                </c:pt>
                <c:pt idx="39">
                  <c:v>-2.7034599996113684E-2</c:v>
                </c:pt>
                <c:pt idx="40">
                  <c:v>-2.9690399998798966E-2</c:v>
                </c:pt>
                <c:pt idx="41">
                  <c:v>-3.6797299995669164E-2</c:v>
                </c:pt>
                <c:pt idx="42">
                  <c:v>-3.876470000250265E-2</c:v>
                </c:pt>
                <c:pt idx="43">
                  <c:v>-2.6183200003288221E-2</c:v>
                </c:pt>
                <c:pt idx="44">
                  <c:v>-4.4536499997775536E-2</c:v>
                </c:pt>
                <c:pt idx="45">
                  <c:v>-2.5299200002336875E-2</c:v>
                </c:pt>
                <c:pt idx="46">
                  <c:v>-1.729920000070706E-2</c:v>
                </c:pt>
                <c:pt idx="47">
                  <c:v>-2.2833700000774115E-2</c:v>
                </c:pt>
                <c:pt idx="48">
                  <c:v>-3.6489499994786456E-2</c:v>
                </c:pt>
                <c:pt idx="49">
                  <c:v>-1.82522000031895E-2</c:v>
                </c:pt>
                <c:pt idx="50">
                  <c:v>-3.9945149997947738E-2</c:v>
                </c:pt>
                <c:pt idx="51">
                  <c:v>-3.3368200005497783E-2</c:v>
                </c:pt>
                <c:pt idx="52">
                  <c:v>-4.8405349996755831E-2</c:v>
                </c:pt>
                <c:pt idx="53">
                  <c:v>-2.8442499999073334E-2</c:v>
                </c:pt>
                <c:pt idx="54">
                  <c:v>-5.3172599997196812E-2</c:v>
                </c:pt>
                <c:pt idx="55">
                  <c:v>-3.5976999999547843E-2</c:v>
                </c:pt>
                <c:pt idx="56">
                  <c:v>-0.10254865000024438</c:v>
                </c:pt>
                <c:pt idx="57">
                  <c:v>-3.2897400000365451E-2</c:v>
                </c:pt>
                <c:pt idx="58">
                  <c:v>-2.9553200001828372E-2</c:v>
                </c:pt>
                <c:pt idx="59">
                  <c:v>-2.0660100002714898E-2</c:v>
                </c:pt>
                <c:pt idx="60">
                  <c:v>-3.1315899999754038E-2</c:v>
                </c:pt>
                <c:pt idx="61">
                  <c:v>-4.2697249999037012E-2</c:v>
                </c:pt>
                <c:pt idx="62">
                  <c:v>-3.3124850000604056E-2</c:v>
                </c:pt>
                <c:pt idx="63">
                  <c:v>-3.4780649999447633E-2</c:v>
                </c:pt>
                <c:pt idx="64">
                  <c:v>-3.5887550002371427E-2</c:v>
                </c:pt>
                <c:pt idx="65">
                  <c:v>-2.8547900001285598E-2</c:v>
                </c:pt>
                <c:pt idx="66">
                  <c:v>-2.7929249998123851E-2</c:v>
                </c:pt>
                <c:pt idx="67">
                  <c:v>-6.2585050000052433E-2</c:v>
                </c:pt>
                <c:pt idx="68">
                  <c:v>-5.2585049998015165E-2</c:v>
                </c:pt>
                <c:pt idx="69">
                  <c:v>-3.6240850000467617E-2</c:v>
                </c:pt>
                <c:pt idx="70">
                  <c:v>-4.2966399996657856E-2</c:v>
                </c:pt>
                <c:pt idx="71">
                  <c:v>-1.3766249998298008E-2</c:v>
                </c:pt>
                <c:pt idx="72">
                  <c:v>-4.6877699998731259E-2</c:v>
                </c:pt>
                <c:pt idx="73">
                  <c:v>-3.3156700003019068E-2</c:v>
                </c:pt>
                <c:pt idx="74">
                  <c:v>-3.1575200002407655E-2</c:v>
                </c:pt>
                <c:pt idx="75">
                  <c:v>-2.3542599999927916E-2</c:v>
                </c:pt>
                <c:pt idx="76">
                  <c:v>-3.492394999921089E-2</c:v>
                </c:pt>
                <c:pt idx="77">
                  <c:v>-5.8649500002502464E-2</c:v>
                </c:pt>
                <c:pt idx="78">
                  <c:v>-2.4035399997956119E-2</c:v>
                </c:pt>
                <c:pt idx="79">
                  <c:v>-3.4077100004651584E-2</c:v>
                </c:pt>
                <c:pt idx="80">
                  <c:v>-3.4462999996321741E-2</c:v>
                </c:pt>
                <c:pt idx="81">
                  <c:v>-1.5058150005643256E-2</c:v>
                </c:pt>
                <c:pt idx="82">
                  <c:v>-3.3299999995506369E-2</c:v>
                </c:pt>
                <c:pt idx="83">
                  <c:v>-4.1267399996286258E-2</c:v>
                </c:pt>
                <c:pt idx="84">
                  <c:v>-3.5062700000707991E-2</c:v>
                </c:pt>
                <c:pt idx="85">
                  <c:v>-1.6374299993913155E-2</c:v>
                </c:pt>
                <c:pt idx="86">
                  <c:v>-4.5341699995333329E-2</c:v>
                </c:pt>
                <c:pt idx="87">
                  <c:v>-4.9839050006994512E-2</c:v>
                </c:pt>
                <c:pt idx="88">
                  <c:v>-3.4220400004414842E-2</c:v>
                </c:pt>
                <c:pt idx="89">
                  <c:v>-2.98761999947601E-2</c:v>
                </c:pt>
                <c:pt idx="90">
                  <c:v>-2.8262100000574719E-2</c:v>
                </c:pt>
                <c:pt idx="91">
                  <c:v>-4.209909999917727E-2</c:v>
                </c:pt>
                <c:pt idx="92">
                  <c:v>-3.9754900004481897E-2</c:v>
                </c:pt>
                <c:pt idx="93">
                  <c:v>-2.8173399994557258E-2</c:v>
                </c:pt>
                <c:pt idx="94">
                  <c:v>-4.9940649994823616E-2</c:v>
                </c:pt>
                <c:pt idx="95">
                  <c:v>-5.4670749996148515E-2</c:v>
                </c:pt>
                <c:pt idx="96">
                  <c:v>-3.7363700001151301E-2</c:v>
                </c:pt>
                <c:pt idx="97">
                  <c:v>-3.9782200001354795E-2</c:v>
                </c:pt>
                <c:pt idx="98">
                  <c:v>-3.9437999999790918E-2</c:v>
                </c:pt>
                <c:pt idx="99">
                  <c:v>-4.3628300001728348E-2</c:v>
                </c:pt>
                <c:pt idx="100">
                  <c:v>-6.4698050002334639E-2</c:v>
                </c:pt>
                <c:pt idx="101">
                  <c:v>-6.6321250000328291E-2</c:v>
                </c:pt>
                <c:pt idx="102">
                  <c:v>-5.3999800002202392E-2</c:v>
                </c:pt>
                <c:pt idx="103">
                  <c:v>-4.5967199999722652E-2</c:v>
                </c:pt>
                <c:pt idx="104">
                  <c:v>-6.3348550000227988E-2</c:v>
                </c:pt>
                <c:pt idx="105">
                  <c:v>-8.3767050004098564E-2</c:v>
                </c:pt>
                <c:pt idx="106">
                  <c:v>-5.1152949999959674E-2</c:v>
                </c:pt>
                <c:pt idx="107">
                  <c:v>-1.4808749998337589E-2</c:v>
                </c:pt>
                <c:pt idx="108">
                  <c:v>-4.0501700001186691E-2</c:v>
                </c:pt>
                <c:pt idx="109">
                  <c:v>-3.5501700003806036E-2</c:v>
                </c:pt>
                <c:pt idx="110">
                  <c:v>-4.4227250000403728E-2</c:v>
                </c:pt>
                <c:pt idx="111">
                  <c:v>-8.0691999995906372E-2</c:v>
                </c:pt>
                <c:pt idx="112">
                  <c:v>-4.4836050001322292E-2</c:v>
                </c:pt>
                <c:pt idx="113">
                  <c:v>-4.7491849996731617E-2</c:v>
                </c:pt>
                <c:pt idx="114">
                  <c:v>-4.12219499994535E-2</c:v>
                </c:pt>
                <c:pt idx="115">
                  <c:v>-4.0914899997005705E-2</c:v>
                </c:pt>
                <c:pt idx="116">
                  <c:v>-2.9570700004114769E-2</c:v>
                </c:pt>
                <c:pt idx="117">
                  <c:v>-2.4672300001839176E-2</c:v>
                </c:pt>
                <c:pt idx="118">
                  <c:v>-1.9639700003608596E-2</c:v>
                </c:pt>
                <c:pt idx="119">
                  <c:v>-1.726290000078734E-2</c:v>
                </c:pt>
                <c:pt idx="120">
                  <c:v>-1.7644250001467299E-2</c:v>
                </c:pt>
                <c:pt idx="121">
                  <c:v>-4.7104450000915676E-2</c:v>
                </c:pt>
                <c:pt idx="122">
                  <c:v>-2.5248500001907814E-2</c:v>
                </c:pt>
                <c:pt idx="123">
                  <c:v>-2.2904299999936484E-2</c:v>
                </c:pt>
                <c:pt idx="124">
                  <c:v>-2.6871699999901466E-2</c:v>
                </c:pt>
                <c:pt idx="125">
                  <c:v>-2.3667000001296401E-2</c:v>
                </c:pt>
                <c:pt idx="126">
                  <c:v>-2.8085500001907349E-2</c:v>
                </c:pt>
                <c:pt idx="127">
                  <c:v>-3.6052899995411281E-2</c:v>
                </c:pt>
                <c:pt idx="128">
                  <c:v>-4.5127199999114964E-2</c:v>
                </c:pt>
                <c:pt idx="129">
                  <c:v>-3.6829249998845626E-2</c:v>
                </c:pt>
                <c:pt idx="130">
                  <c:v>-2.7428950001194607E-2</c:v>
                </c:pt>
                <c:pt idx="131">
                  <c:v>-3.7009699997724965E-2</c:v>
                </c:pt>
                <c:pt idx="132">
                  <c:v>-2.8460800000175368E-2</c:v>
                </c:pt>
                <c:pt idx="133">
                  <c:v>-2.3084000000380911E-2</c:v>
                </c:pt>
                <c:pt idx="134">
                  <c:v>-6.0529800000949763E-2</c:v>
                </c:pt>
                <c:pt idx="135">
                  <c:v>-2.3444900005415548E-2</c:v>
                </c:pt>
                <c:pt idx="136">
                  <c:v>-2.6100700000824872E-2</c:v>
                </c:pt>
                <c:pt idx="137">
                  <c:v>-2.2100700000009965E-2</c:v>
                </c:pt>
                <c:pt idx="138">
                  <c:v>-2.0174999997834675E-2</c:v>
                </c:pt>
                <c:pt idx="139">
                  <c:v>-2.1867949995794334E-2</c:v>
                </c:pt>
                <c:pt idx="140">
                  <c:v>-2.6783799999975599E-2</c:v>
                </c:pt>
                <c:pt idx="141">
                  <c:v>-7.3355450003873557E-2</c:v>
                </c:pt>
                <c:pt idx="142">
                  <c:v>-3.8010500000382308E-2</c:v>
                </c:pt>
                <c:pt idx="143">
                  <c:v>-6.0259949997998774E-2</c:v>
                </c:pt>
                <c:pt idx="144">
                  <c:v>-1.6952899997704662E-2</c:v>
                </c:pt>
                <c:pt idx="145">
                  <c:v>3.819650002697017E-3</c:v>
                </c:pt>
                <c:pt idx="146">
                  <c:v>-3.2594299998891074E-2</c:v>
                </c:pt>
                <c:pt idx="147">
                  <c:v>-2.2043899996788241E-2</c:v>
                </c:pt>
                <c:pt idx="148">
                  <c:v>-2.8768700001819525E-2</c:v>
                </c:pt>
                <c:pt idx="149">
                  <c:v>-2.5884700000460725E-2</c:v>
                </c:pt>
                <c:pt idx="150">
                  <c:v>-3.0526099995768163E-2</c:v>
                </c:pt>
                <c:pt idx="151">
                  <c:v>-2.5394199998117983E-2</c:v>
                </c:pt>
                <c:pt idx="152">
                  <c:v>-1.9626199995400384E-2</c:v>
                </c:pt>
                <c:pt idx="153">
                  <c:v>-1.3626200001453981E-2</c:v>
                </c:pt>
                <c:pt idx="154">
                  <c:v>-4.6633499950985424E-3</c:v>
                </c:pt>
                <c:pt idx="155">
                  <c:v>-8.5048999972059391E-3</c:v>
                </c:pt>
                <c:pt idx="156">
                  <c:v>-1.8294150002475362E-2</c:v>
                </c:pt>
                <c:pt idx="157">
                  <c:v>-2.4563300001318567E-2</c:v>
                </c:pt>
                <c:pt idx="158">
                  <c:v>-8.3677000002353452E-3</c:v>
                </c:pt>
                <c:pt idx="159">
                  <c:v>-6.958985000528628E-2</c:v>
                </c:pt>
                <c:pt idx="160">
                  <c:v>-2.0109199998842087E-2</c:v>
                </c:pt>
                <c:pt idx="161">
                  <c:v>-2.301900000020396E-2</c:v>
                </c:pt>
                <c:pt idx="162">
                  <c:v>-2.8432200000679586E-2</c:v>
                </c:pt>
                <c:pt idx="163">
                  <c:v>-1.3946999992185738E-2</c:v>
                </c:pt>
                <c:pt idx="164">
                  <c:v>-0.11122299999260576</c:v>
                </c:pt>
                <c:pt idx="165">
                  <c:v>-3.1677899998612702E-2</c:v>
                </c:pt>
                <c:pt idx="166">
                  <c:v>-8.596449999458855E-2</c:v>
                </c:pt>
                <c:pt idx="167">
                  <c:v>-4.1009999986272305E-3</c:v>
                </c:pt>
                <c:pt idx="168">
                  <c:v>-6.2064000012469478E-3</c:v>
                </c:pt>
                <c:pt idx="169">
                  <c:v>-1.4859200004138984E-2</c:v>
                </c:pt>
                <c:pt idx="170">
                  <c:v>-8.7363999991794117E-3</c:v>
                </c:pt>
                <c:pt idx="171">
                  <c:v>-1.4535499998601153E-2</c:v>
                </c:pt>
                <c:pt idx="172">
                  <c:v>-1.6361899994080886E-2</c:v>
                </c:pt>
                <c:pt idx="173">
                  <c:v>-1.0298999994120095E-2</c:v>
                </c:pt>
                <c:pt idx="174">
                  <c:v>-3.2632599999487866E-2</c:v>
                </c:pt>
                <c:pt idx="175">
                  <c:v>-5.8395999949425459E-3</c:v>
                </c:pt>
                <c:pt idx="176">
                  <c:v>-2.3399899997457396E-2</c:v>
                </c:pt>
                <c:pt idx="177">
                  <c:v>-2.7961700005107559E-2</c:v>
                </c:pt>
                <c:pt idx="178">
                  <c:v>-8.6288999955286272E-3</c:v>
                </c:pt>
                <c:pt idx="179">
                  <c:v>-5.1110999993397854E-3</c:v>
                </c:pt>
                <c:pt idx="180">
                  <c:v>-3.7039999951957725E-3</c:v>
                </c:pt>
                <c:pt idx="181">
                  <c:v>5.2375999948708341E-3</c:v>
                </c:pt>
                <c:pt idx="182">
                  <c:v>1.0104899993166327E-2</c:v>
                </c:pt>
                <c:pt idx="183">
                  <c:v>-1.11270000343211E-3</c:v>
                </c:pt>
                <c:pt idx="184">
                  <c:v>-1.11270000343211E-3</c:v>
                </c:pt>
                <c:pt idx="185">
                  <c:v>8.8288999977521598E-3</c:v>
                </c:pt>
                <c:pt idx="186">
                  <c:v>-1.1811000003945082E-2</c:v>
                </c:pt>
                <c:pt idx="187">
                  <c:v>-6.0233000040170737E-3</c:v>
                </c:pt>
                <c:pt idx="188">
                  <c:v>9.3269999342737719E-4</c:v>
                </c:pt>
                <c:pt idx="189">
                  <c:v>1.3944000020273961E-3</c:v>
                </c:pt>
                <c:pt idx="192">
                  <c:v>-8.2363999972585589E-3</c:v>
                </c:pt>
                <c:pt idx="193">
                  <c:v>2.1851000055903569E-3</c:v>
                </c:pt>
                <c:pt idx="195">
                  <c:v>4.8423999978695065E-3</c:v>
                </c:pt>
                <c:pt idx="196">
                  <c:v>1.697960000456078E-2</c:v>
                </c:pt>
                <c:pt idx="197">
                  <c:v>-4.2691000053309835E-3</c:v>
                </c:pt>
                <c:pt idx="198">
                  <c:v>-7.0954999973764643E-3</c:v>
                </c:pt>
                <c:pt idx="199">
                  <c:v>1.5311600000131875E-2</c:v>
                </c:pt>
                <c:pt idx="201">
                  <c:v>3.8538000007974915E-3</c:v>
                </c:pt>
                <c:pt idx="202">
                  <c:v>7.1463000058429316E-3</c:v>
                </c:pt>
                <c:pt idx="203">
                  <c:v>7.3994999984279275E-3</c:v>
                </c:pt>
                <c:pt idx="204">
                  <c:v>7.652699998288881E-3</c:v>
                </c:pt>
                <c:pt idx="205">
                  <c:v>-5.4527000029338524E-3</c:v>
                </c:pt>
                <c:pt idx="206">
                  <c:v>5.9544000032474287E-3</c:v>
                </c:pt>
                <c:pt idx="210">
                  <c:v>-4.3755000006058253E-3</c:v>
                </c:pt>
                <c:pt idx="211">
                  <c:v>9.2953999992460012E-3</c:v>
                </c:pt>
                <c:pt idx="214">
                  <c:v>6.4128500016522594E-3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67-449D-AA33-B68319D4CD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8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00">
                  <c:v>3.6537999985739589E-3</c:v>
                </c:pt>
                <c:pt idx="212">
                  <c:v>6.6795500024454668E-3</c:v>
                </c:pt>
                <c:pt idx="213">
                  <c:v>3.4655999988899566E-3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67-449D-AA33-B68319D4CD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90">
                  <c:v>-1.1798999985330738E-3</c:v>
                </c:pt>
                <c:pt idx="191">
                  <c:v>-1.858600000559818E-3</c:v>
                </c:pt>
                <c:pt idx="194">
                  <c:v>3.2830000418471172E-4</c:v>
                </c:pt>
                <c:pt idx="207">
                  <c:v>1.0005900003307033E-2</c:v>
                </c:pt>
                <c:pt idx="208">
                  <c:v>4.0316000013262965E-3</c:v>
                </c:pt>
                <c:pt idx="209">
                  <c:v>4.7296999982791021E-3</c:v>
                </c:pt>
                <c:pt idx="215">
                  <c:v>6.6290500035393052E-3</c:v>
                </c:pt>
                <c:pt idx="216">
                  <c:v>2.2497999962070026E-3</c:v>
                </c:pt>
                <c:pt idx="217">
                  <c:v>2.3690500020165928E-3</c:v>
                </c:pt>
                <c:pt idx="218">
                  <c:v>1.0250000050291419E-3</c:v>
                </c:pt>
                <c:pt idx="219">
                  <c:v>3.043949996936135E-3</c:v>
                </c:pt>
                <c:pt idx="220">
                  <c:v>0</c:v>
                </c:pt>
                <c:pt idx="221">
                  <c:v>2.9999999969732016E-4</c:v>
                </c:pt>
                <c:pt idx="222">
                  <c:v>2.240249996248167E-3</c:v>
                </c:pt>
                <c:pt idx="223">
                  <c:v>-1.4550100000633392E-2</c:v>
                </c:pt>
                <c:pt idx="224">
                  <c:v>-1.6009400002076291E-2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67-449D-AA33-B68319D4CD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67-449D-AA33-B68319D4CD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67-449D-AA33-B68319D4CD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67-449D-AA33-B68319D4CD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18">
                  <c:v>2.0697810173577465E-2</c:v>
                </c:pt>
                <c:pt idx="144">
                  <c:v>1.8353328065764951E-2</c:v>
                </c:pt>
                <c:pt idx="145">
                  <c:v>1.8292654980793903E-2</c:v>
                </c:pt>
                <c:pt idx="152">
                  <c:v>1.7587272473840433E-2</c:v>
                </c:pt>
                <c:pt idx="153">
                  <c:v>1.7587272473840433E-2</c:v>
                </c:pt>
                <c:pt idx="158">
                  <c:v>1.7230644417140388E-2</c:v>
                </c:pt>
                <c:pt idx="190">
                  <c:v>9.8961484354495501E-3</c:v>
                </c:pt>
                <c:pt idx="191">
                  <c:v>9.8470541834882446E-3</c:v>
                </c:pt>
                <c:pt idx="192">
                  <c:v>9.6784663748664037E-3</c:v>
                </c:pt>
                <c:pt idx="193">
                  <c:v>9.2940491189429774E-3</c:v>
                </c:pt>
                <c:pt idx="194">
                  <c:v>9.1161982439133434E-3</c:v>
                </c:pt>
                <c:pt idx="195">
                  <c:v>9.0967458044569766E-3</c:v>
                </c:pt>
                <c:pt idx="196">
                  <c:v>8.7892119997182352E-3</c:v>
                </c:pt>
                <c:pt idx="197">
                  <c:v>8.462225755523127E-3</c:v>
                </c:pt>
                <c:pt idx="198">
                  <c:v>8.2621435211147898E-3</c:v>
                </c:pt>
                <c:pt idx="199">
                  <c:v>7.9370098902012392E-3</c:v>
                </c:pt>
                <c:pt idx="200">
                  <c:v>7.7684220815794E-3</c:v>
                </c:pt>
                <c:pt idx="201">
                  <c:v>7.7684220815794E-3</c:v>
                </c:pt>
                <c:pt idx="202">
                  <c:v>7.6526337514819815E-3</c:v>
                </c:pt>
                <c:pt idx="203">
                  <c:v>7.3821522123744144E-3</c:v>
                </c:pt>
                <c:pt idx="204">
                  <c:v>7.1116706732668455E-3</c:v>
                </c:pt>
                <c:pt idx="205">
                  <c:v>6.9023253724507135E-3</c:v>
                </c:pt>
                <c:pt idx="206">
                  <c:v>6.5771917415371646E-3</c:v>
                </c:pt>
                <c:pt idx="207">
                  <c:v>5.9148824933799356E-3</c:v>
                </c:pt>
                <c:pt idx="208">
                  <c:v>5.8991352804866858E-3</c:v>
                </c:pt>
                <c:pt idx="209">
                  <c:v>5.8426305753991464E-3</c:v>
                </c:pt>
                <c:pt idx="210">
                  <c:v>5.2979622706208936E-3</c:v>
                </c:pt>
                <c:pt idx="211">
                  <c:v>4.530054065414818E-3</c:v>
                </c:pt>
                <c:pt idx="212">
                  <c:v>3.5467795662275452E-3</c:v>
                </c:pt>
                <c:pt idx="213">
                  <c:v>3.5463164129071558E-3</c:v>
                </c:pt>
                <c:pt idx="214">
                  <c:v>9.7813125134642732E-4</c:v>
                </c:pt>
                <c:pt idx="215">
                  <c:v>6.7986051301547907E-4</c:v>
                </c:pt>
                <c:pt idx="216">
                  <c:v>-3.4602409164764315E-4</c:v>
                </c:pt>
                <c:pt idx="217">
                  <c:v>-5.243381199976666E-4</c:v>
                </c:pt>
                <c:pt idx="218">
                  <c:v>-6.3503176357079805E-4</c:v>
                </c:pt>
                <c:pt idx="219">
                  <c:v>-1.3292985908349155E-3</c:v>
                </c:pt>
                <c:pt idx="220">
                  <c:v>-1.3297617441553051E-3</c:v>
                </c:pt>
                <c:pt idx="221">
                  <c:v>-1.3297617441553051E-3</c:v>
                </c:pt>
                <c:pt idx="222">
                  <c:v>-1.8878614952248592E-3</c:v>
                </c:pt>
                <c:pt idx="223">
                  <c:v>-7.0904627431620376E-3</c:v>
                </c:pt>
                <c:pt idx="224">
                  <c:v>-7.8009399366397933E-3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67-449D-AA33-B68319D4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368560"/>
        <c:axId val="1"/>
      </c:scatterChart>
      <c:valAx>
        <c:axId val="635368560"/>
        <c:scaling>
          <c:orientation val="minMax"/>
          <c:max val="10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457267491300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39404553415062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368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63941328699937"/>
          <c:y val="0.92000129214617399"/>
          <c:w val="0.7320495883723816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V0358 Cep - O-C Diagr.</a:t>
            </a:r>
          </a:p>
        </c:rich>
      </c:tx>
      <c:layout>
        <c:manualLayout>
          <c:xMode val="edge"/>
          <c:yMode val="edge"/>
          <c:x val="0.3513986013986014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4965034965034"/>
          <c:y val="0.14723926380368099"/>
          <c:w val="0.7954545454545454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42-4EBD-9035-BA514EA321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8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8">
                    <c:v>0</c:v>
                  </c:pt>
                  <c:pt idx="168">
                    <c:v>1.4999999999999999E-2</c:v>
                  </c:pt>
                  <c:pt idx="169">
                    <c:v>1.4999999999999999E-2</c:v>
                  </c:pt>
                  <c:pt idx="170">
                    <c:v>6.0000000000000001E-3</c:v>
                  </c:pt>
                  <c:pt idx="171">
                    <c:v>0.01</c:v>
                  </c:pt>
                  <c:pt idx="172">
                    <c:v>4.0000000000000001E-3</c:v>
                  </c:pt>
                  <c:pt idx="173">
                    <c:v>5.0000000000000001E-3</c:v>
                  </c:pt>
                  <c:pt idx="174">
                    <c:v>7.0000000000000001E-3</c:v>
                  </c:pt>
                  <c:pt idx="175">
                    <c:v>8.9999999999999993E-3</c:v>
                  </c:pt>
                  <c:pt idx="176">
                    <c:v>4.0000000000000001E-3</c:v>
                  </c:pt>
                  <c:pt idx="178">
                    <c:v>7.0000000000000001E-3</c:v>
                  </c:pt>
                  <c:pt idx="179">
                    <c:v>7.0000000000000001E-3</c:v>
                  </c:pt>
                  <c:pt idx="180">
                    <c:v>6.0000000000000001E-3</c:v>
                  </c:pt>
                  <c:pt idx="181">
                    <c:v>4.0000000000000001E-3</c:v>
                  </c:pt>
                  <c:pt idx="182">
                    <c:v>5.0000000000000001E-3</c:v>
                  </c:pt>
                  <c:pt idx="183">
                    <c:v>4.0000000000000001E-3</c:v>
                  </c:pt>
                  <c:pt idx="184">
                    <c:v>4.0000000000000001E-3</c:v>
                  </c:pt>
                  <c:pt idx="185">
                    <c:v>5.0000000000000001E-3</c:v>
                  </c:pt>
                  <c:pt idx="186">
                    <c:v>5.0000000000000001E-3</c:v>
                  </c:pt>
                  <c:pt idx="187">
                    <c:v>7.0000000000000001E-3</c:v>
                  </c:pt>
                  <c:pt idx="188">
                    <c:v>6.0000000000000001E-3</c:v>
                  </c:pt>
                  <c:pt idx="189">
                    <c:v>7.0000000000000001E-3</c:v>
                  </c:pt>
                  <c:pt idx="190">
                    <c:v>2.0999999999999999E-3</c:v>
                  </c:pt>
                  <c:pt idx="191">
                    <c:v>2.0999999999999999E-3</c:v>
                  </c:pt>
                  <c:pt idx="192">
                    <c:v>6.0000000000000001E-3</c:v>
                  </c:pt>
                  <c:pt idx="193">
                    <c:v>0</c:v>
                  </c:pt>
                  <c:pt idx="194">
                    <c:v>4.4999999999999997E-3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1.5E-3</c:v>
                  </c:pt>
                  <c:pt idx="201">
                    <c:v>1.5E-3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3.0000000000000001E-3</c:v>
                  </c:pt>
                  <c:pt idx="207">
                    <c:v>3.0000000000000001E-3</c:v>
                  </c:pt>
                  <c:pt idx="208">
                    <c:v>3.8E-3</c:v>
                  </c:pt>
                  <c:pt idx="209">
                    <c:v>3.8E-3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2.8E-3</c:v>
                  </c:pt>
                  <c:pt idx="213">
                    <c:v>1.2999999999999999E-3</c:v>
                  </c:pt>
                  <c:pt idx="214">
                    <c:v>4.0000000000000001E-3</c:v>
                  </c:pt>
                  <c:pt idx="215">
                    <c:v>6.9999999999999999E-4</c:v>
                  </c:pt>
                  <c:pt idx="216">
                    <c:v>2.0000000000000001E-4</c:v>
                  </c:pt>
                  <c:pt idx="217">
                    <c:v>5.0000000000000001E-4</c:v>
                  </c:pt>
                  <c:pt idx="218">
                    <c:v>2.0000000000000001E-4</c:v>
                  </c:pt>
                  <c:pt idx="219">
                    <c:v>4.0000000000000002E-4</c:v>
                  </c:pt>
                  <c:pt idx="220">
                    <c:v>2.8999999999999998E-3</c:v>
                  </c:pt>
                  <c:pt idx="221">
                    <c:v>2.0000000000000001E-4</c:v>
                  </c:pt>
                  <c:pt idx="222">
                    <c:v>6.9999999999999999E-4</c:v>
                  </c:pt>
                  <c:pt idx="223">
                    <c:v>2.2000000000000001E-4</c:v>
                  </c:pt>
                  <c:pt idx="224">
                    <c:v>2.8999999999999998E-3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8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8">
                    <c:v>0</c:v>
                  </c:pt>
                  <c:pt idx="168">
                    <c:v>1.4999999999999999E-2</c:v>
                  </c:pt>
                  <c:pt idx="169">
                    <c:v>1.4999999999999999E-2</c:v>
                  </c:pt>
                  <c:pt idx="170">
                    <c:v>6.0000000000000001E-3</c:v>
                  </c:pt>
                  <c:pt idx="171">
                    <c:v>0.01</c:v>
                  </c:pt>
                  <c:pt idx="172">
                    <c:v>4.0000000000000001E-3</c:v>
                  </c:pt>
                  <c:pt idx="173">
                    <c:v>5.0000000000000001E-3</c:v>
                  </c:pt>
                  <c:pt idx="174">
                    <c:v>7.0000000000000001E-3</c:v>
                  </c:pt>
                  <c:pt idx="175">
                    <c:v>8.9999999999999993E-3</c:v>
                  </c:pt>
                  <c:pt idx="176">
                    <c:v>4.0000000000000001E-3</c:v>
                  </c:pt>
                  <c:pt idx="178">
                    <c:v>7.0000000000000001E-3</c:v>
                  </c:pt>
                  <c:pt idx="179">
                    <c:v>7.0000000000000001E-3</c:v>
                  </c:pt>
                  <c:pt idx="180">
                    <c:v>6.0000000000000001E-3</c:v>
                  </c:pt>
                  <c:pt idx="181">
                    <c:v>4.0000000000000001E-3</c:v>
                  </c:pt>
                  <c:pt idx="182">
                    <c:v>5.0000000000000001E-3</c:v>
                  </c:pt>
                  <c:pt idx="183">
                    <c:v>4.0000000000000001E-3</c:v>
                  </c:pt>
                  <c:pt idx="184">
                    <c:v>4.0000000000000001E-3</c:v>
                  </c:pt>
                  <c:pt idx="185">
                    <c:v>5.0000000000000001E-3</c:v>
                  </c:pt>
                  <c:pt idx="186">
                    <c:v>5.0000000000000001E-3</c:v>
                  </c:pt>
                  <c:pt idx="187">
                    <c:v>7.0000000000000001E-3</c:v>
                  </c:pt>
                  <c:pt idx="188">
                    <c:v>6.0000000000000001E-3</c:v>
                  </c:pt>
                  <c:pt idx="189">
                    <c:v>7.0000000000000001E-3</c:v>
                  </c:pt>
                  <c:pt idx="190">
                    <c:v>2.0999999999999999E-3</c:v>
                  </c:pt>
                  <c:pt idx="191">
                    <c:v>2.0999999999999999E-3</c:v>
                  </c:pt>
                  <c:pt idx="192">
                    <c:v>6.0000000000000001E-3</c:v>
                  </c:pt>
                  <c:pt idx="193">
                    <c:v>0</c:v>
                  </c:pt>
                  <c:pt idx="194">
                    <c:v>4.4999999999999997E-3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1.5E-3</c:v>
                  </c:pt>
                  <c:pt idx="201">
                    <c:v>1.5E-3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3.0000000000000001E-3</c:v>
                  </c:pt>
                  <c:pt idx="207">
                    <c:v>3.0000000000000001E-3</c:v>
                  </c:pt>
                  <c:pt idx="208">
                    <c:v>3.8E-3</c:v>
                  </c:pt>
                  <c:pt idx="209">
                    <c:v>3.8E-3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2.8E-3</c:v>
                  </c:pt>
                  <c:pt idx="213">
                    <c:v>1.2999999999999999E-3</c:v>
                  </c:pt>
                  <c:pt idx="214">
                    <c:v>4.0000000000000001E-3</c:v>
                  </c:pt>
                  <c:pt idx="215">
                    <c:v>6.9999999999999999E-4</c:v>
                  </c:pt>
                  <c:pt idx="216">
                    <c:v>2.0000000000000001E-4</c:v>
                  </c:pt>
                  <c:pt idx="217">
                    <c:v>5.0000000000000001E-4</c:v>
                  </c:pt>
                  <c:pt idx="218">
                    <c:v>2.0000000000000001E-4</c:v>
                  </c:pt>
                  <c:pt idx="219">
                    <c:v>4.0000000000000002E-4</c:v>
                  </c:pt>
                  <c:pt idx="220">
                    <c:v>2.8999999999999998E-3</c:v>
                  </c:pt>
                  <c:pt idx="221">
                    <c:v>2.0000000000000001E-4</c:v>
                  </c:pt>
                  <c:pt idx="222">
                    <c:v>6.9999999999999999E-4</c:v>
                  </c:pt>
                  <c:pt idx="223">
                    <c:v>2.2000000000000001E-4</c:v>
                  </c:pt>
                  <c:pt idx="22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-5.1441700001305435E-2</c:v>
                </c:pt>
                <c:pt idx="1">
                  <c:v>-3.8204399999813177E-2</c:v>
                </c:pt>
                <c:pt idx="2">
                  <c:v>-3.9171800002804957E-2</c:v>
                </c:pt>
                <c:pt idx="3">
                  <c:v>-4.1869300002872478E-2</c:v>
                </c:pt>
                <c:pt idx="4">
                  <c:v>-3.8664600004267413E-2</c:v>
                </c:pt>
                <c:pt idx="5">
                  <c:v>-2.9906449999543838E-2</c:v>
                </c:pt>
                <c:pt idx="6">
                  <c:v>-3.2562250002229121E-2</c:v>
                </c:pt>
                <c:pt idx="7">
                  <c:v>-3.6632000003010035E-2</c:v>
                </c:pt>
                <c:pt idx="8">
                  <c:v>-4.866914999729488E-2</c:v>
                </c:pt>
                <c:pt idx="9">
                  <c:v>-3.5096749998047017E-2</c:v>
                </c:pt>
                <c:pt idx="10">
                  <c:v>-1.513390000036452E-2</c:v>
                </c:pt>
                <c:pt idx="11">
                  <c:v>-3.8896600002772175E-2</c:v>
                </c:pt>
                <c:pt idx="12">
                  <c:v>-2.9552399995736778E-2</c:v>
                </c:pt>
                <c:pt idx="13">
                  <c:v>-2.4208199996792246E-2</c:v>
                </c:pt>
                <c:pt idx="14">
                  <c:v>-2.586400000291178E-2</c:v>
                </c:pt>
                <c:pt idx="15">
                  <c:v>-1.9733600005565677E-2</c:v>
                </c:pt>
                <c:pt idx="16">
                  <c:v>-3.4398499999952037E-2</c:v>
                </c:pt>
                <c:pt idx="17">
                  <c:v>-3.453799999988405E-2</c:v>
                </c:pt>
                <c:pt idx="18">
                  <c:v>-3.2537999999476597E-2</c:v>
                </c:pt>
                <c:pt idx="19">
                  <c:v>-4.319835000205785E-2</c:v>
                </c:pt>
                <c:pt idx="20">
                  <c:v>-3.7612300002365373E-2</c:v>
                </c:pt>
                <c:pt idx="21">
                  <c:v>-3.3165749999170657E-2</c:v>
                </c:pt>
                <c:pt idx="22">
                  <c:v>-3.0654000001959503E-2</c:v>
                </c:pt>
                <c:pt idx="23">
                  <c:v>-2.3895850004919339E-2</c:v>
                </c:pt>
                <c:pt idx="24">
                  <c:v>-3.6309800001617987E-2</c:v>
                </c:pt>
                <c:pt idx="25">
                  <c:v>-5.9723749996919651E-2</c:v>
                </c:pt>
                <c:pt idx="26">
                  <c:v>-4.0965600004710723E-2</c:v>
                </c:pt>
                <c:pt idx="27">
                  <c:v>-4.4621399996685795E-2</c:v>
                </c:pt>
                <c:pt idx="28">
                  <c:v>-5.0314349995460361E-2</c:v>
                </c:pt>
                <c:pt idx="29">
                  <c:v>-2.6728299999376759E-2</c:v>
                </c:pt>
                <c:pt idx="30">
                  <c:v>-4.3970149999950081E-2</c:v>
                </c:pt>
                <c:pt idx="31">
                  <c:v>-2.9351500001212116E-2</c:v>
                </c:pt>
                <c:pt idx="32">
                  <c:v>-3.1663100002333522E-2</c:v>
                </c:pt>
                <c:pt idx="33">
                  <c:v>-4.2462950004846789E-2</c:v>
                </c:pt>
                <c:pt idx="34">
                  <c:v>-3.0541799998900387E-2</c:v>
                </c:pt>
                <c:pt idx="35">
                  <c:v>-3.0541799998900387E-2</c:v>
                </c:pt>
                <c:pt idx="36">
                  <c:v>-2.7681300001859199E-2</c:v>
                </c:pt>
                <c:pt idx="37">
                  <c:v>-3.4960299999511335E-2</c:v>
                </c:pt>
                <c:pt idx="38">
                  <c:v>-1.6964850001386367E-2</c:v>
                </c:pt>
                <c:pt idx="39">
                  <c:v>-2.7034599996113684E-2</c:v>
                </c:pt>
                <c:pt idx="40">
                  <c:v>-2.9690399998798966E-2</c:v>
                </c:pt>
                <c:pt idx="41">
                  <c:v>-3.6797299995669164E-2</c:v>
                </c:pt>
                <c:pt idx="42">
                  <c:v>-3.876470000250265E-2</c:v>
                </c:pt>
                <c:pt idx="43">
                  <c:v>-2.6183200003288221E-2</c:v>
                </c:pt>
                <c:pt idx="44">
                  <c:v>-4.4536499997775536E-2</c:v>
                </c:pt>
                <c:pt idx="45">
                  <c:v>-2.5299200002336875E-2</c:v>
                </c:pt>
                <c:pt idx="46">
                  <c:v>-1.729920000070706E-2</c:v>
                </c:pt>
                <c:pt idx="47">
                  <c:v>-2.2833700000774115E-2</c:v>
                </c:pt>
                <c:pt idx="48">
                  <c:v>-3.6489499994786456E-2</c:v>
                </c:pt>
                <c:pt idx="49">
                  <c:v>-1.82522000031895E-2</c:v>
                </c:pt>
                <c:pt idx="50">
                  <c:v>-3.9945149997947738E-2</c:v>
                </c:pt>
                <c:pt idx="51">
                  <c:v>-3.3368200005497783E-2</c:v>
                </c:pt>
                <c:pt idx="52">
                  <c:v>-4.8405349996755831E-2</c:v>
                </c:pt>
                <c:pt idx="53">
                  <c:v>-2.8442499999073334E-2</c:v>
                </c:pt>
                <c:pt idx="54">
                  <c:v>-5.3172599997196812E-2</c:v>
                </c:pt>
                <c:pt idx="55">
                  <c:v>-3.5976999999547843E-2</c:v>
                </c:pt>
                <c:pt idx="56">
                  <c:v>-0.10254865000024438</c:v>
                </c:pt>
                <c:pt idx="57">
                  <c:v>-3.2897400000365451E-2</c:v>
                </c:pt>
                <c:pt idx="58">
                  <c:v>-2.9553200001828372E-2</c:v>
                </c:pt>
                <c:pt idx="59">
                  <c:v>-2.0660100002714898E-2</c:v>
                </c:pt>
                <c:pt idx="60">
                  <c:v>-3.1315899999754038E-2</c:v>
                </c:pt>
                <c:pt idx="61">
                  <c:v>-4.2697249999037012E-2</c:v>
                </c:pt>
                <c:pt idx="62">
                  <c:v>-3.3124850000604056E-2</c:v>
                </c:pt>
                <c:pt idx="63">
                  <c:v>-3.4780649999447633E-2</c:v>
                </c:pt>
                <c:pt idx="64">
                  <c:v>-3.5887550002371427E-2</c:v>
                </c:pt>
                <c:pt idx="65">
                  <c:v>-2.8547900001285598E-2</c:v>
                </c:pt>
                <c:pt idx="66">
                  <c:v>-2.7929249998123851E-2</c:v>
                </c:pt>
                <c:pt idx="67">
                  <c:v>-6.2585050000052433E-2</c:v>
                </c:pt>
                <c:pt idx="68">
                  <c:v>-5.2585049998015165E-2</c:v>
                </c:pt>
                <c:pt idx="69">
                  <c:v>-3.6240850000467617E-2</c:v>
                </c:pt>
                <c:pt idx="70">
                  <c:v>-4.2966399996657856E-2</c:v>
                </c:pt>
                <c:pt idx="71">
                  <c:v>-1.3766249998298008E-2</c:v>
                </c:pt>
                <c:pt idx="72">
                  <c:v>-4.6877699998731259E-2</c:v>
                </c:pt>
                <c:pt idx="73">
                  <c:v>-3.3156700003019068E-2</c:v>
                </c:pt>
                <c:pt idx="74">
                  <c:v>-3.1575200002407655E-2</c:v>
                </c:pt>
                <c:pt idx="75">
                  <c:v>-2.3542599999927916E-2</c:v>
                </c:pt>
                <c:pt idx="76">
                  <c:v>-3.492394999921089E-2</c:v>
                </c:pt>
                <c:pt idx="77">
                  <c:v>-5.8649500002502464E-2</c:v>
                </c:pt>
                <c:pt idx="78">
                  <c:v>-2.4035399997956119E-2</c:v>
                </c:pt>
                <c:pt idx="79">
                  <c:v>-3.4077100004651584E-2</c:v>
                </c:pt>
                <c:pt idx="80">
                  <c:v>-3.4462999996321741E-2</c:v>
                </c:pt>
                <c:pt idx="81">
                  <c:v>-1.5058150005643256E-2</c:v>
                </c:pt>
                <c:pt idx="82">
                  <c:v>-3.3299999995506369E-2</c:v>
                </c:pt>
                <c:pt idx="83">
                  <c:v>-4.1267399996286258E-2</c:v>
                </c:pt>
                <c:pt idx="84">
                  <c:v>-3.5062700000707991E-2</c:v>
                </c:pt>
                <c:pt idx="85">
                  <c:v>-1.6374299993913155E-2</c:v>
                </c:pt>
                <c:pt idx="86">
                  <c:v>-4.5341699995333329E-2</c:v>
                </c:pt>
                <c:pt idx="87">
                  <c:v>-4.9839050006994512E-2</c:v>
                </c:pt>
                <c:pt idx="88">
                  <c:v>-3.4220400004414842E-2</c:v>
                </c:pt>
                <c:pt idx="89">
                  <c:v>-2.98761999947601E-2</c:v>
                </c:pt>
                <c:pt idx="90">
                  <c:v>-2.8262100000574719E-2</c:v>
                </c:pt>
                <c:pt idx="91">
                  <c:v>-4.209909999917727E-2</c:v>
                </c:pt>
                <c:pt idx="92">
                  <c:v>-3.9754900004481897E-2</c:v>
                </c:pt>
                <c:pt idx="93">
                  <c:v>-2.8173399994557258E-2</c:v>
                </c:pt>
                <c:pt idx="94">
                  <c:v>-4.9940649994823616E-2</c:v>
                </c:pt>
                <c:pt idx="95">
                  <c:v>-5.4670749996148515E-2</c:v>
                </c:pt>
                <c:pt idx="96">
                  <c:v>-3.7363700001151301E-2</c:v>
                </c:pt>
                <c:pt idx="97">
                  <c:v>-3.9782200001354795E-2</c:v>
                </c:pt>
                <c:pt idx="98">
                  <c:v>-3.9437999999790918E-2</c:v>
                </c:pt>
                <c:pt idx="99">
                  <c:v>-4.3628300001728348E-2</c:v>
                </c:pt>
                <c:pt idx="100">
                  <c:v>-6.4698050002334639E-2</c:v>
                </c:pt>
                <c:pt idx="101">
                  <c:v>-6.6321250000328291E-2</c:v>
                </c:pt>
                <c:pt idx="102">
                  <c:v>-5.3999800002202392E-2</c:v>
                </c:pt>
                <c:pt idx="103">
                  <c:v>-4.5967199999722652E-2</c:v>
                </c:pt>
                <c:pt idx="104">
                  <c:v>-6.3348550000227988E-2</c:v>
                </c:pt>
                <c:pt idx="105">
                  <c:v>-8.3767050004098564E-2</c:v>
                </c:pt>
                <c:pt idx="106">
                  <c:v>-5.1152949999959674E-2</c:v>
                </c:pt>
                <c:pt idx="107">
                  <c:v>-1.4808749998337589E-2</c:v>
                </c:pt>
                <c:pt idx="108">
                  <c:v>-4.0501700001186691E-2</c:v>
                </c:pt>
                <c:pt idx="109">
                  <c:v>-3.5501700003806036E-2</c:v>
                </c:pt>
                <c:pt idx="110">
                  <c:v>-4.4227250000403728E-2</c:v>
                </c:pt>
                <c:pt idx="111">
                  <c:v>-8.0691999995906372E-2</c:v>
                </c:pt>
                <c:pt idx="112">
                  <c:v>-4.4836050001322292E-2</c:v>
                </c:pt>
                <c:pt idx="113">
                  <c:v>-4.7491849996731617E-2</c:v>
                </c:pt>
                <c:pt idx="114">
                  <c:v>-4.12219499994535E-2</c:v>
                </c:pt>
                <c:pt idx="115">
                  <c:v>-4.0914899997005705E-2</c:v>
                </c:pt>
                <c:pt idx="116">
                  <c:v>-2.9570700004114769E-2</c:v>
                </c:pt>
                <c:pt idx="117">
                  <c:v>-2.4672300001839176E-2</c:v>
                </c:pt>
                <c:pt idx="118">
                  <c:v>-1.9639700003608596E-2</c:v>
                </c:pt>
                <c:pt idx="119">
                  <c:v>-1.726290000078734E-2</c:v>
                </c:pt>
                <c:pt idx="120">
                  <c:v>-1.7644250001467299E-2</c:v>
                </c:pt>
                <c:pt idx="121">
                  <c:v>-4.7104450000915676E-2</c:v>
                </c:pt>
                <c:pt idx="122">
                  <c:v>-2.5248500001907814E-2</c:v>
                </c:pt>
                <c:pt idx="123">
                  <c:v>-2.2904299999936484E-2</c:v>
                </c:pt>
                <c:pt idx="124">
                  <c:v>-2.6871699999901466E-2</c:v>
                </c:pt>
                <c:pt idx="125">
                  <c:v>-2.3667000001296401E-2</c:v>
                </c:pt>
                <c:pt idx="126">
                  <c:v>-2.8085500001907349E-2</c:v>
                </c:pt>
                <c:pt idx="127">
                  <c:v>-3.6052899995411281E-2</c:v>
                </c:pt>
                <c:pt idx="128">
                  <c:v>-4.5127199999114964E-2</c:v>
                </c:pt>
                <c:pt idx="129">
                  <c:v>-3.6829249998845626E-2</c:v>
                </c:pt>
                <c:pt idx="130">
                  <c:v>-2.7428950001194607E-2</c:v>
                </c:pt>
                <c:pt idx="131">
                  <c:v>-3.7009699997724965E-2</c:v>
                </c:pt>
                <c:pt idx="132">
                  <c:v>-2.8460800000175368E-2</c:v>
                </c:pt>
                <c:pt idx="133">
                  <c:v>-2.3084000000380911E-2</c:v>
                </c:pt>
                <c:pt idx="134">
                  <c:v>-6.0529800000949763E-2</c:v>
                </c:pt>
                <c:pt idx="135">
                  <c:v>-2.3444900005415548E-2</c:v>
                </c:pt>
                <c:pt idx="136">
                  <c:v>-2.6100700000824872E-2</c:v>
                </c:pt>
                <c:pt idx="137">
                  <c:v>-2.2100700000009965E-2</c:v>
                </c:pt>
                <c:pt idx="138">
                  <c:v>-2.0174999997834675E-2</c:v>
                </c:pt>
                <c:pt idx="139">
                  <c:v>-2.1867949995794334E-2</c:v>
                </c:pt>
                <c:pt idx="140">
                  <c:v>-2.6783799999975599E-2</c:v>
                </c:pt>
                <c:pt idx="141">
                  <c:v>-7.3355450003873557E-2</c:v>
                </c:pt>
                <c:pt idx="142">
                  <c:v>-3.8010500000382308E-2</c:v>
                </c:pt>
                <c:pt idx="143">
                  <c:v>-6.0259949997998774E-2</c:v>
                </c:pt>
                <c:pt idx="144">
                  <c:v>-1.6952899997704662E-2</c:v>
                </c:pt>
                <c:pt idx="145">
                  <c:v>3.819650002697017E-3</c:v>
                </c:pt>
                <c:pt idx="146">
                  <c:v>-3.2594299998891074E-2</c:v>
                </c:pt>
                <c:pt idx="147">
                  <c:v>-2.2043899996788241E-2</c:v>
                </c:pt>
                <c:pt idx="148">
                  <c:v>-2.8768700001819525E-2</c:v>
                </c:pt>
                <c:pt idx="149">
                  <c:v>-2.5884700000460725E-2</c:v>
                </c:pt>
                <c:pt idx="150">
                  <c:v>-3.0526099995768163E-2</c:v>
                </c:pt>
                <c:pt idx="151">
                  <c:v>-2.5394199998117983E-2</c:v>
                </c:pt>
                <c:pt idx="152">
                  <c:v>-1.9626199995400384E-2</c:v>
                </c:pt>
                <c:pt idx="153">
                  <c:v>-1.3626200001453981E-2</c:v>
                </c:pt>
                <c:pt idx="154">
                  <c:v>-4.6633499950985424E-3</c:v>
                </c:pt>
                <c:pt idx="155">
                  <c:v>-8.5048999972059391E-3</c:v>
                </c:pt>
                <c:pt idx="156">
                  <c:v>-1.8294150002475362E-2</c:v>
                </c:pt>
                <c:pt idx="157">
                  <c:v>-2.4563300001318567E-2</c:v>
                </c:pt>
                <c:pt idx="158">
                  <c:v>-8.3677000002353452E-3</c:v>
                </c:pt>
                <c:pt idx="159">
                  <c:v>-6.958985000528628E-2</c:v>
                </c:pt>
                <c:pt idx="160">
                  <c:v>-2.0109199998842087E-2</c:v>
                </c:pt>
                <c:pt idx="161">
                  <c:v>-2.301900000020396E-2</c:v>
                </c:pt>
                <c:pt idx="162">
                  <c:v>-2.8432200000679586E-2</c:v>
                </c:pt>
                <c:pt idx="163">
                  <c:v>-1.3946999992185738E-2</c:v>
                </c:pt>
                <c:pt idx="164">
                  <c:v>-0.11122299999260576</c:v>
                </c:pt>
                <c:pt idx="165">
                  <c:v>-3.1677899998612702E-2</c:v>
                </c:pt>
                <c:pt idx="166">
                  <c:v>-8.596449999458855E-2</c:v>
                </c:pt>
                <c:pt idx="167">
                  <c:v>-4.1009999986272305E-3</c:v>
                </c:pt>
                <c:pt idx="168">
                  <c:v>-6.2064000012469478E-3</c:v>
                </c:pt>
                <c:pt idx="169">
                  <c:v>-1.4859200004138984E-2</c:v>
                </c:pt>
                <c:pt idx="170">
                  <c:v>-8.7363999991794117E-3</c:v>
                </c:pt>
                <c:pt idx="171">
                  <c:v>-1.4535499998601153E-2</c:v>
                </c:pt>
                <c:pt idx="172">
                  <c:v>-1.6361899994080886E-2</c:v>
                </c:pt>
                <c:pt idx="173">
                  <c:v>-1.0298999994120095E-2</c:v>
                </c:pt>
                <c:pt idx="174">
                  <c:v>-3.2632599999487866E-2</c:v>
                </c:pt>
                <c:pt idx="175">
                  <c:v>-5.8395999949425459E-3</c:v>
                </c:pt>
                <c:pt idx="176">
                  <c:v>-2.3399899997457396E-2</c:v>
                </c:pt>
                <c:pt idx="177">
                  <c:v>-2.7961700005107559E-2</c:v>
                </c:pt>
                <c:pt idx="178">
                  <c:v>-8.6288999955286272E-3</c:v>
                </c:pt>
                <c:pt idx="179">
                  <c:v>-5.1110999993397854E-3</c:v>
                </c:pt>
                <c:pt idx="180">
                  <c:v>-3.7039999951957725E-3</c:v>
                </c:pt>
                <c:pt idx="181">
                  <c:v>5.2375999948708341E-3</c:v>
                </c:pt>
                <c:pt idx="182">
                  <c:v>1.0104899993166327E-2</c:v>
                </c:pt>
                <c:pt idx="183">
                  <c:v>-1.11270000343211E-3</c:v>
                </c:pt>
                <c:pt idx="184">
                  <c:v>-1.11270000343211E-3</c:v>
                </c:pt>
                <c:pt idx="185">
                  <c:v>8.8288999977521598E-3</c:v>
                </c:pt>
                <c:pt idx="186">
                  <c:v>-1.1811000003945082E-2</c:v>
                </c:pt>
                <c:pt idx="187">
                  <c:v>-6.0233000040170737E-3</c:v>
                </c:pt>
                <c:pt idx="188">
                  <c:v>9.3269999342737719E-4</c:v>
                </c:pt>
                <c:pt idx="189">
                  <c:v>1.3944000020273961E-3</c:v>
                </c:pt>
                <c:pt idx="192">
                  <c:v>-8.2363999972585589E-3</c:v>
                </c:pt>
                <c:pt idx="193">
                  <c:v>2.1851000055903569E-3</c:v>
                </c:pt>
                <c:pt idx="195">
                  <c:v>4.8423999978695065E-3</c:v>
                </c:pt>
                <c:pt idx="196">
                  <c:v>1.697960000456078E-2</c:v>
                </c:pt>
                <c:pt idx="197">
                  <c:v>-4.2691000053309835E-3</c:v>
                </c:pt>
                <c:pt idx="198">
                  <c:v>-7.0954999973764643E-3</c:v>
                </c:pt>
                <c:pt idx="199">
                  <c:v>1.5311600000131875E-2</c:v>
                </c:pt>
                <c:pt idx="201">
                  <c:v>3.8538000007974915E-3</c:v>
                </c:pt>
                <c:pt idx="202">
                  <c:v>7.1463000058429316E-3</c:v>
                </c:pt>
                <c:pt idx="203">
                  <c:v>7.3994999984279275E-3</c:v>
                </c:pt>
                <c:pt idx="204">
                  <c:v>7.652699998288881E-3</c:v>
                </c:pt>
                <c:pt idx="205">
                  <c:v>-5.4527000029338524E-3</c:v>
                </c:pt>
                <c:pt idx="206">
                  <c:v>5.9544000032474287E-3</c:v>
                </c:pt>
                <c:pt idx="210">
                  <c:v>-4.3755000006058253E-3</c:v>
                </c:pt>
                <c:pt idx="211">
                  <c:v>9.2953999992460012E-3</c:v>
                </c:pt>
                <c:pt idx="214">
                  <c:v>6.4128500016522594E-3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42-4EBD-9035-BA514EA321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8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00">
                  <c:v>3.6537999985739589E-3</c:v>
                </c:pt>
                <c:pt idx="212">
                  <c:v>6.6795500024454668E-3</c:v>
                </c:pt>
                <c:pt idx="213">
                  <c:v>3.4655999988899566E-3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42-4EBD-9035-BA514EA321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90">
                  <c:v>-1.1798999985330738E-3</c:v>
                </c:pt>
                <c:pt idx="191">
                  <c:v>-1.858600000559818E-3</c:v>
                </c:pt>
                <c:pt idx="194">
                  <c:v>3.2830000418471172E-4</c:v>
                </c:pt>
                <c:pt idx="207">
                  <c:v>1.0005900003307033E-2</c:v>
                </c:pt>
                <c:pt idx="208">
                  <c:v>4.0316000013262965E-3</c:v>
                </c:pt>
                <c:pt idx="209">
                  <c:v>4.7296999982791021E-3</c:v>
                </c:pt>
                <c:pt idx="215">
                  <c:v>6.6290500035393052E-3</c:v>
                </c:pt>
                <c:pt idx="216">
                  <c:v>2.2497999962070026E-3</c:v>
                </c:pt>
                <c:pt idx="217">
                  <c:v>2.3690500020165928E-3</c:v>
                </c:pt>
                <c:pt idx="218">
                  <c:v>1.0250000050291419E-3</c:v>
                </c:pt>
                <c:pt idx="219">
                  <c:v>3.043949996936135E-3</c:v>
                </c:pt>
                <c:pt idx="220">
                  <c:v>0</c:v>
                </c:pt>
                <c:pt idx="221">
                  <c:v>2.9999999969732016E-4</c:v>
                </c:pt>
                <c:pt idx="222">
                  <c:v>2.240249996248167E-3</c:v>
                </c:pt>
                <c:pt idx="223">
                  <c:v>-1.4550100000633392E-2</c:v>
                </c:pt>
                <c:pt idx="224">
                  <c:v>-1.6009400002076291E-2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42-4EBD-9035-BA514EA321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42-4EBD-9035-BA514EA321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42-4EBD-9035-BA514EA321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42-4EBD-9035-BA514EA321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-23977</c:v>
                </c:pt>
                <c:pt idx="1">
                  <c:v>-23964</c:v>
                </c:pt>
                <c:pt idx="2">
                  <c:v>-23958</c:v>
                </c:pt>
                <c:pt idx="3">
                  <c:v>-23933</c:v>
                </c:pt>
                <c:pt idx="4">
                  <c:v>-23926</c:v>
                </c:pt>
                <c:pt idx="5">
                  <c:v>-23924.5</c:v>
                </c:pt>
                <c:pt idx="6">
                  <c:v>-23922.5</c:v>
                </c:pt>
                <c:pt idx="7">
                  <c:v>-23920</c:v>
                </c:pt>
                <c:pt idx="8">
                  <c:v>-23911.5</c:v>
                </c:pt>
                <c:pt idx="9">
                  <c:v>-23867.5</c:v>
                </c:pt>
                <c:pt idx="10">
                  <c:v>-23859</c:v>
                </c:pt>
                <c:pt idx="11">
                  <c:v>-23846</c:v>
                </c:pt>
                <c:pt idx="12">
                  <c:v>-23844</c:v>
                </c:pt>
                <c:pt idx="13">
                  <c:v>-23842</c:v>
                </c:pt>
                <c:pt idx="14">
                  <c:v>-23840</c:v>
                </c:pt>
                <c:pt idx="15">
                  <c:v>-23816</c:v>
                </c:pt>
                <c:pt idx="16">
                  <c:v>-23785</c:v>
                </c:pt>
                <c:pt idx="17">
                  <c:v>-23780</c:v>
                </c:pt>
                <c:pt idx="18">
                  <c:v>-23780</c:v>
                </c:pt>
                <c:pt idx="19">
                  <c:v>-23763.5</c:v>
                </c:pt>
                <c:pt idx="20">
                  <c:v>-23763</c:v>
                </c:pt>
                <c:pt idx="21">
                  <c:v>-23757.5</c:v>
                </c:pt>
                <c:pt idx="22">
                  <c:v>-23740</c:v>
                </c:pt>
                <c:pt idx="23">
                  <c:v>-23738.5</c:v>
                </c:pt>
                <c:pt idx="24">
                  <c:v>-23738</c:v>
                </c:pt>
                <c:pt idx="25">
                  <c:v>-23737.5</c:v>
                </c:pt>
                <c:pt idx="26">
                  <c:v>-23736</c:v>
                </c:pt>
                <c:pt idx="27">
                  <c:v>-23734</c:v>
                </c:pt>
                <c:pt idx="28">
                  <c:v>-23723.5</c:v>
                </c:pt>
                <c:pt idx="29">
                  <c:v>-23723</c:v>
                </c:pt>
                <c:pt idx="30">
                  <c:v>-23721.5</c:v>
                </c:pt>
                <c:pt idx="31">
                  <c:v>-23715</c:v>
                </c:pt>
                <c:pt idx="32">
                  <c:v>-23711</c:v>
                </c:pt>
                <c:pt idx="33">
                  <c:v>-23689.5</c:v>
                </c:pt>
                <c:pt idx="34">
                  <c:v>-23658</c:v>
                </c:pt>
                <c:pt idx="35">
                  <c:v>-23658</c:v>
                </c:pt>
                <c:pt idx="36">
                  <c:v>-23653</c:v>
                </c:pt>
                <c:pt idx="37">
                  <c:v>-23643</c:v>
                </c:pt>
                <c:pt idx="38">
                  <c:v>-23628.5</c:v>
                </c:pt>
                <c:pt idx="39">
                  <c:v>-23626</c:v>
                </c:pt>
                <c:pt idx="40">
                  <c:v>-23624</c:v>
                </c:pt>
                <c:pt idx="41">
                  <c:v>-23613</c:v>
                </c:pt>
                <c:pt idx="42">
                  <c:v>-23607</c:v>
                </c:pt>
                <c:pt idx="43">
                  <c:v>-23592</c:v>
                </c:pt>
                <c:pt idx="44">
                  <c:v>-23565</c:v>
                </c:pt>
                <c:pt idx="45">
                  <c:v>-23552</c:v>
                </c:pt>
                <c:pt idx="46">
                  <c:v>-23552</c:v>
                </c:pt>
                <c:pt idx="47">
                  <c:v>-23497</c:v>
                </c:pt>
                <c:pt idx="48">
                  <c:v>-23495</c:v>
                </c:pt>
                <c:pt idx="49">
                  <c:v>-23482</c:v>
                </c:pt>
                <c:pt idx="50">
                  <c:v>-23471.5</c:v>
                </c:pt>
                <c:pt idx="51">
                  <c:v>-23442</c:v>
                </c:pt>
                <c:pt idx="52">
                  <c:v>-23433.5</c:v>
                </c:pt>
                <c:pt idx="53">
                  <c:v>-23425</c:v>
                </c:pt>
                <c:pt idx="54">
                  <c:v>-23406</c:v>
                </c:pt>
                <c:pt idx="55">
                  <c:v>-23370</c:v>
                </c:pt>
                <c:pt idx="56">
                  <c:v>-23306.5</c:v>
                </c:pt>
                <c:pt idx="57">
                  <c:v>-23294</c:v>
                </c:pt>
                <c:pt idx="58">
                  <c:v>-23292</c:v>
                </c:pt>
                <c:pt idx="59">
                  <c:v>-23281</c:v>
                </c:pt>
                <c:pt idx="60">
                  <c:v>-23279</c:v>
                </c:pt>
                <c:pt idx="61">
                  <c:v>-23272.5</c:v>
                </c:pt>
                <c:pt idx="62">
                  <c:v>-23228.5</c:v>
                </c:pt>
                <c:pt idx="63">
                  <c:v>-23226.5</c:v>
                </c:pt>
                <c:pt idx="64">
                  <c:v>-23215.5</c:v>
                </c:pt>
                <c:pt idx="65">
                  <c:v>-23199</c:v>
                </c:pt>
                <c:pt idx="66">
                  <c:v>-23192.5</c:v>
                </c:pt>
                <c:pt idx="67">
                  <c:v>-23190.5</c:v>
                </c:pt>
                <c:pt idx="68">
                  <c:v>-23190.5</c:v>
                </c:pt>
                <c:pt idx="69">
                  <c:v>-23188.5</c:v>
                </c:pt>
                <c:pt idx="70">
                  <c:v>-23184</c:v>
                </c:pt>
                <c:pt idx="71">
                  <c:v>-23162.5</c:v>
                </c:pt>
                <c:pt idx="72">
                  <c:v>-23137</c:v>
                </c:pt>
                <c:pt idx="73">
                  <c:v>-23127</c:v>
                </c:pt>
                <c:pt idx="74">
                  <c:v>-23112</c:v>
                </c:pt>
                <c:pt idx="75">
                  <c:v>-23106</c:v>
                </c:pt>
                <c:pt idx="76">
                  <c:v>-23099.5</c:v>
                </c:pt>
                <c:pt idx="77">
                  <c:v>-23095</c:v>
                </c:pt>
                <c:pt idx="78">
                  <c:v>-23074</c:v>
                </c:pt>
                <c:pt idx="79">
                  <c:v>-23051</c:v>
                </c:pt>
                <c:pt idx="80">
                  <c:v>-23030</c:v>
                </c:pt>
                <c:pt idx="81">
                  <c:v>-23001.5</c:v>
                </c:pt>
                <c:pt idx="82">
                  <c:v>-23000</c:v>
                </c:pt>
                <c:pt idx="83">
                  <c:v>-22994</c:v>
                </c:pt>
                <c:pt idx="84">
                  <c:v>-22987</c:v>
                </c:pt>
                <c:pt idx="85">
                  <c:v>-22983</c:v>
                </c:pt>
                <c:pt idx="86">
                  <c:v>-22977</c:v>
                </c:pt>
                <c:pt idx="87">
                  <c:v>-22930.5</c:v>
                </c:pt>
                <c:pt idx="88">
                  <c:v>-22924</c:v>
                </c:pt>
                <c:pt idx="89">
                  <c:v>-22922</c:v>
                </c:pt>
                <c:pt idx="90">
                  <c:v>-22901</c:v>
                </c:pt>
                <c:pt idx="91">
                  <c:v>-22871</c:v>
                </c:pt>
                <c:pt idx="92">
                  <c:v>-22869</c:v>
                </c:pt>
                <c:pt idx="93">
                  <c:v>-22854</c:v>
                </c:pt>
                <c:pt idx="94">
                  <c:v>-22826.5</c:v>
                </c:pt>
                <c:pt idx="95">
                  <c:v>-22807.5</c:v>
                </c:pt>
                <c:pt idx="96">
                  <c:v>-22797</c:v>
                </c:pt>
                <c:pt idx="97">
                  <c:v>-22782</c:v>
                </c:pt>
                <c:pt idx="98">
                  <c:v>-22780</c:v>
                </c:pt>
                <c:pt idx="99">
                  <c:v>-22723</c:v>
                </c:pt>
                <c:pt idx="100">
                  <c:v>-22720.5</c:v>
                </c:pt>
                <c:pt idx="101">
                  <c:v>-22712.5</c:v>
                </c:pt>
                <c:pt idx="102">
                  <c:v>-22638</c:v>
                </c:pt>
                <c:pt idx="103">
                  <c:v>-22632</c:v>
                </c:pt>
                <c:pt idx="104">
                  <c:v>-22625.5</c:v>
                </c:pt>
                <c:pt idx="105">
                  <c:v>-22610.5</c:v>
                </c:pt>
                <c:pt idx="106">
                  <c:v>-22589.5</c:v>
                </c:pt>
                <c:pt idx="107">
                  <c:v>-22587.5</c:v>
                </c:pt>
                <c:pt idx="108">
                  <c:v>-22577</c:v>
                </c:pt>
                <c:pt idx="109">
                  <c:v>-22577</c:v>
                </c:pt>
                <c:pt idx="110">
                  <c:v>-22572.5</c:v>
                </c:pt>
                <c:pt idx="111">
                  <c:v>-22520</c:v>
                </c:pt>
                <c:pt idx="112">
                  <c:v>-22500.5</c:v>
                </c:pt>
                <c:pt idx="113">
                  <c:v>-22498.5</c:v>
                </c:pt>
                <c:pt idx="114">
                  <c:v>-22479.5</c:v>
                </c:pt>
                <c:pt idx="115">
                  <c:v>-22469</c:v>
                </c:pt>
                <c:pt idx="116">
                  <c:v>-22467</c:v>
                </c:pt>
                <c:pt idx="117">
                  <c:v>-22363</c:v>
                </c:pt>
                <c:pt idx="118">
                  <c:v>-22357</c:v>
                </c:pt>
                <c:pt idx="119">
                  <c:v>-22349</c:v>
                </c:pt>
                <c:pt idx="120">
                  <c:v>-22342.5</c:v>
                </c:pt>
                <c:pt idx="121">
                  <c:v>-22304.5</c:v>
                </c:pt>
                <c:pt idx="122">
                  <c:v>-22285</c:v>
                </c:pt>
                <c:pt idx="123">
                  <c:v>-22283</c:v>
                </c:pt>
                <c:pt idx="124">
                  <c:v>-22277</c:v>
                </c:pt>
                <c:pt idx="125">
                  <c:v>-22270</c:v>
                </c:pt>
                <c:pt idx="126">
                  <c:v>-22255</c:v>
                </c:pt>
                <c:pt idx="127">
                  <c:v>-22249</c:v>
                </c:pt>
                <c:pt idx="128">
                  <c:v>-22232</c:v>
                </c:pt>
                <c:pt idx="129">
                  <c:v>-22192.5</c:v>
                </c:pt>
                <c:pt idx="130">
                  <c:v>-22149.5</c:v>
                </c:pt>
                <c:pt idx="131">
                  <c:v>-22057</c:v>
                </c:pt>
                <c:pt idx="132">
                  <c:v>-22048</c:v>
                </c:pt>
                <c:pt idx="133">
                  <c:v>-22040</c:v>
                </c:pt>
                <c:pt idx="134">
                  <c:v>-21938</c:v>
                </c:pt>
                <c:pt idx="135">
                  <c:v>-21769</c:v>
                </c:pt>
                <c:pt idx="136">
                  <c:v>-21767</c:v>
                </c:pt>
                <c:pt idx="137">
                  <c:v>-21767</c:v>
                </c:pt>
                <c:pt idx="138">
                  <c:v>-21750</c:v>
                </c:pt>
                <c:pt idx="139">
                  <c:v>-21739.5</c:v>
                </c:pt>
                <c:pt idx="140">
                  <c:v>-21678</c:v>
                </c:pt>
                <c:pt idx="141">
                  <c:v>-21614.5</c:v>
                </c:pt>
                <c:pt idx="142">
                  <c:v>-21505</c:v>
                </c:pt>
                <c:pt idx="143">
                  <c:v>-21259.5</c:v>
                </c:pt>
                <c:pt idx="144">
                  <c:v>-21249</c:v>
                </c:pt>
                <c:pt idx="145">
                  <c:v>-21183.5</c:v>
                </c:pt>
                <c:pt idx="146">
                  <c:v>-21183</c:v>
                </c:pt>
                <c:pt idx="147">
                  <c:v>-20959</c:v>
                </c:pt>
                <c:pt idx="148">
                  <c:v>-20847</c:v>
                </c:pt>
                <c:pt idx="149">
                  <c:v>-20807</c:v>
                </c:pt>
                <c:pt idx="150">
                  <c:v>-20741</c:v>
                </c:pt>
                <c:pt idx="151">
                  <c:v>-20502</c:v>
                </c:pt>
                <c:pt idx="152">
                  <c:v>-20422</c:v>
                </c:pt>
                <c:pt idx="153">
                  <c:v>-20422</c:v>
                </c:pt>
                <c:pt idx="154">
                  <c:v>-20413.5</c:v>
                </c:pt>
                <c:pt idx="155">
                  <c:v>-20369</c:v>
                </c:pt>
                <c:pt idx="156">
                  <c:v>-20161.5</c:v>
                </c:pt>
                <c:pt idx="157">
                  <c:v>-20073</c:v>
                </c:pt>
                <c:pt idx="158">
                  <c:v>-20037</c:v>
                </c:pt>
                <c:pt idx="159">
                  <c:v>-19878.5</c:v>
                </c:pt>
                <c:pt idx="160">
                  <c:v>-19652</c:v>
                </c:pt>
                <c:pt idx="161">
                  <c:v>-19390</c:v>
                </c:pt>
                <c:pt idx="162">
                  <c:v>-19282</c:v>
                </c:pt>
                <c:pt idx="163">
                  <c:v>-19070</c:v>
                </c:pt>
                <c:pt idx="164">
                  <c:v>-18630</c:v>
                </c:pt>
                <c:pt idx="165">
                  <c:v>-18499</c:v>
                </c:pt>
                <c:pt idx="166">
                  <c:v>-18245</c:v>
                </c:pt>
                <c:pt idx="167">
                  <c:v>-17810</c:v>
                </c:pt>
                <c:pt idx="168">
                  <c:v>-17584</c:v>
                </c:pt>
                <c:pt idx="169">
                  <c:v>-17152</c:v>
                </c:pt>
                <c:pt idx="170">
                  <c:v>-16884</c:v>
                </c:pt>
                <c:pt idx="171">
                  <c:v>-16755</c:v>
                </c:pt>
                <c:pt idx="172">
                  <c:v>-16539</c:v>
                </c:pt>
                <c:pt idx="173">
                  <c:v>-16190</c:v>
                </c:pt>
                <c:pt idx="174">
                  <c:v>-16006</c:v>
                </c:pt>
                <c:pt idx="175">
                  <c:v>-15676</c:v>
                </c:pt>
                <c:pt idx="176">
                  <c:v>-15319</c:v>
                </c:pt>
                <c:pt idx="177">
                  <c:v>-15177</c:v>
                </c:pt>
                <c:pt idx="178">
                  <c:v>-14809</c:v>
                </c:pt>
                <c:pt idx="179">
                  <c:v>-14591</c:v>
                </c:pt>
                <c:pt idx="180">
                  <c:v>-14240</c:v>
                </c:pt>
                <c:pt idx="181">
                  <c:v>-13944</c:v>
                </c:pt>
                <c:pt idx="182">
                  <c:v>-13631</c:v>
                </c:pt>
                <c:pt idx="183">
                  <c:v>-13487</c:v>
                </c:pt>
                <c:pt idx="184">
                  <c:v>-13487</c:v>
                </c:pt>
                <c:pt idx="185">
                  <c:v>-13191</c:v>
                </c:pt>
                <c:pt idx="186">
                  <c:v>-12910</c:v>
                </c:pt>
                <c:pt idx="187">
                  <c:v>-12673</c:v>
                </c:pt>
                <c:pt idx="188">
                  <c:v>-12313</c:v>
                </c:pt>
                <c:pt idx="189">
                  <c:v>-12136</c:v>
                </c:pt>
                <c:pt idx="190">
                  <c:v>-12119</c:v>
                </c:pt>
                <c:pt idx="191">
                  <c:v>-12066</c:v>
                </c:pt>
                <c:pt idx="192">
                  <c:v>-11884</c:v>
                </c:pt>
                <c:pt idx="193">
                  <c:v>-11469</c:v>
                </c:pt>
                <c:pt idx="194">
                  <c:v>-11277</c:v>
                </c:pt>
                <c:pt idx="195">
                  <c:v>-11256</c:v>
                </c:pt>
                <c:pt idx="196">
                  <c:v>-10924</c:v>
                </c:pt>
                <c:pt idx="197">
                  <c:v>-10571</c:v>
                </c:pt>
                <c:pt idx="198">
                  <c:v>-10355</c:v>
                </c:pt>
                <c:pt idx="199">
                  <c:v>-10004</c:v>
                </c:pt>
                <c:pt idx="200">
                  <c:v>-9822</c:v>
                </c:pt>
                <c:pt idx="201">
                  <c:v>-9822</c:v>
                </c:pt>
                <c:pt idx="202">
                  <c:v>-9697</c:v>
                </c:pt>
                <c:pt idx="203">
                  <c:v>-9405</c:v>
                </c:pt>
                <c:pt idx="204">
                  <c:v>-9113</c:v>
                </c:pt>
                <c:pt idx="205">
                  <c:v>-8887</c:v>
                </c:pt>
                <c:pt idx="206">
                  <c:v>-8536</c:v>
                </c:pt>
                <c:pt idx="207">
                  <c:v>-7821</c:v>
                </c:pt>
                <c:pt idx="208">
                  <c:v>-7804</c:v>
                </c:pt>
                <c:pt idx="209">
                  <c:v>-7743</c:v>
                </c:pt>
                <c:pt idx="210">
                  <c:v>-7155</c:v>
                </c:pt>
                <c:pt idx="211">
                  <c:v>-6326</c:v>
                </c:pt>
                <c:pt idx="212">
                  <c:v>-5264.5</c:v>
                </c:pt>
                <c:pt idx="213">
                  <c:v>-5264</c:v>
                </c:pt>
                <c:pt idx="214">
                  <c:v>-2491.5</c:v>
                </c:pt>
                <c:pt idx="215">
                  <c:v>-2169.5</c:v>
                </c:pt>
                <c:pt idx="216">
                  <c:v>-1062</c:v>
                </c:pt>
                <c:pt idx="217">
                  <c:v>-869.5</c:v>
                </c:pt>
                <c:pt idx="218">
                  <c:v>-750</c:v>
                </c:pt>
                <c:pt idx="219">
                  <c:v>-0.5</c:v>
                </c:pt>
                <c:pt idx="220">
                  <c:v>0</c:v>
                </c:pt>
                <c:pt idx="221">
                  <c:v>0</c:v>
                </c:pt>
                <c:pt idx="222">
                  <c:v>602.5</c:v>
                </c:pt>
                <c:pt idx="223">
                  <c:v>6219</c:v>
                </c:pt>
                <c:pt idx="224">
                  <c:v>6986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18">
                  <c:v>2.0697810173577465E-2</c:v>
                </c:pt>
                <c:pt idx="144">
                  <c:v>1.8353328065764951E-2</c:v>
                </c:pt>
                <c:pt idx="145">
                  <c:v>1.8292654980793903E-2</c:v>
                </c:pt>
                <c:pt idx="152">
                  <c:v>1.7587272473840433E-2</c:v>
                </c:pt>
                <c:pt idx="153">
                  <c:v>1.7587272473840433E-2</c:v>
                </c:pt>
                <c:pt idx="158">
                  <c:v>1.7230644417140388E-2</c:v>
                </c:pt>
                <c:pt idx="190">
                  <c:v>9.8961484354495501E-3</c:v>
                </c:pt>
                <c:pt idx="191">
                  <c:v>9.8470541834882446E-3</c:v>
                </c:pt>
                <c:pt idx="192">
                  <c:v>9.6784663748664037E-3</c:v>
                </c:pt>
                <c:pt idx="193">
                  <c:v>9.2940491189429774E-3</c:v>
                </c:pt>
                <c:pt idx="194">
                  <c:v>9.1161982439133434E-3</c:v>
                </c:pt>
                <c:pt idx="195">
                  <c:v>9.0967458044569766E-3</c:v>
                </c:pt>
                <c:pt idx="196">
                  <c:v>8.7892119997182352E-3</c:v>
                </c:pt>
                <c:pt idx="197">
                  <c:v>8.462225755523127E-3</c:v>
                </c:pt>
                <c:pt idx="198">
                  <c:v>8.2621435211147898E-3</c:v>
                </c:pt>
                <c:pt idx="199">
                  <c:v>7.9370098902012392E-3</c:v>
                </c:pt>
                <c:pt idx="200">
                  <c:v>7.7684220815794E-3</c:v>
                </c:pt>
                <c:pt idx="201">
                  <c:v>7.7684220815794E-3</c:v>
                </c:pt>
                <c:pt idx="202">
                  <c:v>7.6526337514819815E-3</c:v>
                </c:pt>
                <c:pt idx="203">
                  <c:v>7.3821522123744144E-3</c:v>
                </c:pt>
                <c:pt idx="204">
                  <c:v>7.1116706732668455E-3</c:v>
                </c:pt>
                <c:pt idx="205">
                  <c:v>6.9023253724507135E-3</c:v>
                </c:pt>
                <c:pt idx="206">
                  <c:v>6.5771917415371646E-3</c:v>
                </c:pt>
                <c:pt idx="207">
                  <c:v>5.9148824933799356E-3</c:v>
                </c:pt>
                <c:pt idx="208">
                  <c:v>5.8991352804866858E-3</c:v>
                </c:pt>
                <c:pt idx="209">
                  <c:v>5.8426305753991464E-3</c:v>
                </c:pt>
                <c:pt idx="210">
                  <c:v>5.2979622706208936E-3</c:v>
                </c:pt>
                <c:pt idx="211">
                  <c:v>4.530054065414818E-3</c:v>
                </c:pt>
                <c:pt idx="212">
                  <c:v>3.5467795662275452E-3</c:v>
                </c:pt>
                <c:pt idx="213">
                  <c:v>3.5463164129071558E-3</c:v>
                </c:pt>
                <c:pt idx="214">
                  <c:v>9.7813125134642732E-4</c:v>
                </c:pt>
                <c:pt idx="215">
                  <c:v>6.7986051301547907E-4</c:v>
                </c:pt>
                <c:pt idx="216">
                  <c:v>-3.4602409164764315E-4</c:v>
                </c:pt>
                <c:pt idx="217">
                  <c:v>-5.243381199976666E-4</c:v>
                </c:pt>
                <c:pt idx="218">
                  <c:v>-6.3503176357079805E-4</c:v>
                </c:pt>
                <c:pt idx="219">
                  <c:v>-1.3292985908349155E-3</c:v>
                </c:pt>
                <c:pt idx="220">
                  <c:v>-1.3297617441553051E-3</c:v>
                </c:pt>
                <c:pt idx="221">
                  <c:v>-1.3297617441553051E-3</c:v>
                </c:pt>
                <c:pt idx="222">
                  <c:v>-1.8878614952248592E-3</c:v>
                </c:pt>
                <c:pt idx="223">
                  <c:v>-7.0904627431620376E-3</c:v>
                </c:pt>
                <c:pt idx="224">
                  <c:v>-7.8009399366397933E-3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42-4EBD-9035-BA514EA32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372880"/>
        <c:axId val="1"/>
      </c:scatterChart>
      <c:valAx>
        <c:axId val="635372880"/>
        <c:scaling>
          <c:orientation val="minMax"/>
          <c:min val="-2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755244755244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4755244755244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372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56643356643357"/>
          <c:y val="0.92024539877300615"/>
          <c:w val="0.7307692307692307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Trial Fit</a:t>
            </a:r>
          </a:p>
        </c:rich>
      </c:tx>
      <c:layout>
        <c:manualLayout>
          <c:xMode val="edge"/>
          <c:yMode val="edge"/>
          <c:x val="0.42394889959143456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9566614151329"/>
          <c:y val="0.16202531645569621"/>
          <c:w val="0.83009839909865346"/>
          <c:h val="0.645569620253164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B!$A$17:$A$56</c:f>
              <c:numCache>
                <c:formatCode>General</c:formatCode>
                <c:ptCount val="4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10</c:v>
                </c:pt>
                <c:pt idx="38">
                  <c:v>10</c:v>
                </c:pt>
                <c:pt idx="39">
                  <c:v>11</c:v>
                </c:pt>
              </c:numCache>
            </c:numRef>
          </c:xVal>
          <c:yVal>
            <c:numRef>
              <c:f>B!$B$17:$B$56</c:f>
              <c:numCache>
                <c:formatCode>General</c:formatCode>
                <c:ptCount val="40"/>
                <c:pt idx="0">
                  <c:v>0.21300000000337604</c:v>
                </c:pt>
                <c:pt idx="1">
                  <c:v>0.22400000000197906</c:v>
                </c:pt>
                <c:pt idx="2">
                  <c:v>0.24199999999837019</c:v>
                </c:pt>
                <c:pt idx="3">
                  <c:v>0.25999999999476131</c:v>
                </c:pt>
                <c:pt idx="4">
                  <c:v>0.69100000000617001</c:v>
                </c:pt>
                <c:pt idx="5">
                  <c:v>0.69200000000273576</c:v>
                </c:pt>
                <c:pt idx="6">
                  <c:v>0.71600000000034925</c:v>
                </c:pt>
                <c:pt idx="7">
                  <c:v>0.7180000000007567</c:v>
                </c:pt>
                <c:pt idx="8">
                  <c:v>0.72799999999551801</c:v>
                </c:pt>
                <c:pt idx="9">
                  <c:v>0.91100000000005821</c:v>
                </c:pt>
                <c:pt idx="10">
                  <c:v>0.93200000000069849</c:v>
                </c:pt>
                <c:pt idx="11">
                  <c:v>0.93500000000494765</c:v>
                </c:pt>
                <c:pt idx="12">
                  <c:v>0.94200000000273576</c:v>
                </c:pt>
                <c:pt idx="13">
                  <c:v>0.94299999999930151</c:v>
                </c:pt>
                <c:pt idx="14">
                  <c:v>0.94299999999930151</c:v>
                </c:pt>
                <c:pt idx="15">
                  <c:v>0.94299999999930151</c:v>
                </c:pt>
                <c:pt idx="16">
                  <c:v>0.94299999999930151</c:v>
                </c:pt>
                <c:pt idx="17">
                  <c:v>0.94399999999586726</c:v>
                </c:pt>
                <c:pt idx="18">
                  <c:v>0.94400000000314321</c:v>
                </c:pt>
                <c:pt idx="19">
                  <c:v>0.94599999999627471</c:v>
                </c:pt>
                <c:pt idx="20">
                  <c:v>0.94799999999668216</c:v>
                </c:pt>
                <c:pt idx="21">
                  <c:v>0.94800000000395812</c:v>
                </c:pt>
                <c:pt idx="22">
                  <c:v>0.94900000000052387</c:v>
                </c:pt>
                <c:pt idx="23">
                  <c:v>0.95000000000436557</c:v>
                </c:pt>
                <c:pt idx="24">
                  <c:v>0.95100000000093132</c:v>
                </c:pt>
                <c:pt idx="25">
                  <c:v>0.95500000000174623</c:v>
                </c:pt>
                <c:pt idx="26">
                  <c:v>0.95699999999487773</c:v>
                </c:pt>
                <c:pt idx="27">
                  <c:v>0.96199999999953434</c:v>
                </c:pt>
                <c:pt idx="28">
                  <c:v>0.98200000000360887</c:v>
                </c:pt>
                <c:pt idx="29">
                  <c:v>1.1610000000000582</c:v>
                </c:pt>
                <c:pt idx="30">
                  <c:v>1.1719999999986612</c:v>
                </c:pt>
                <c:pt idx="31">
                  <c:v>1.1779999999998836</c:v>
                </c:pt>
                <c:pt idx="32">
                  <c:v>1.8890000000028522</c:v>
                </c:pt>
                <c:pt idx="33">
                  <c:v>1.9100000000034925</c:v>
                </c:pt>
                <c:pt idx="34">
                  <c:v>2.1039999999993597</c:v>
                </c:pt>
                <c:pt idx="35">
                  <c:v>2.1190000000060536</c:v>
                </c:pt>
                <c:pt idx="36">
                  <c:v>2.1209999999991851</c:v>
                </c:pt>
                <c:pt idx="37">
                  <c:v>2.364000000001397</c:v>
                </c:pt>
                <c:pt idx="38">
                  <c:v>2.3669999999983702</c:v>
                </c:pt>
                <c:pt idx="39">
                  <c:v>2.6050000000032014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DD-4647-8BE1-CA7681BFA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373600"/>
        <c:axId val="1"/>
      </c:scatterChart>
      <c:valAx>
        <c:axId val="635373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# Cycles</a:t>
                </a:r>
              </a:p>
            </c:rich>
          </c:tx>
          <c:layout>
            <c:manualLayout>
              <c:xMode val="edge"/>
              <c:yMode val="edge"/>
              <c:x val="0.47087446593447663"/>
              <c:y val="0.908860759493670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Days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417721518987341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3736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152400</xdr:colOff>
      <xdr:row>18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3169D9F-18E4-7FB7-298B-CED40A381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0</xdr:row>
      <xdr:rowOff>9525</xdr:rowOff>
    </xdr:from>
    <xdr:to>
      <xdr:col>27</xdr:col>
      <xdr:colOff>238125</xdr:colOff>
      <xdr:row>17</xdr:row>
      <xdr:rowOff>152400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83DF8C9-7B0A-52C2-9DF5-5A54E7FC5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8</xdr:row>
      <xdr:rowOff>133350</xdr:rowOff>
    </xdr:from>
    <xdr:to>
      <xdr:col>16</xdr:col>
      <xdr:colOff>285750</xdr:colOff>
      <xdr:row>32</xdr:row>
      <xdr:rowOff>9525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94923C1-AB64-3630-E6C6-48A49200D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03.pdf" TargetMode="External"/><Relationship Id="rId13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www.konkoly.hu/cgi-bin/IBVS?6042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bav-astro.de/sfs/BAVM_link.php?BAVMnr=183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183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755"/>
  <sheetViews>
    <sheetView tabSelected="1" workbookViewId="0">
      <pane xSplit="14" ySplit="22" topLeftCell="O227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5.7109375" customWidth="1"/>
    <col min="2" max="2" width="5.140625" customWidth="1"/>
    <col min="3" max="3" width="11.85546875" customWidth="1"/>
    <col min="4" max="4" width="9.42578125" customWidth="1"/>
    <col min="5" max="5" width="12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>
      <c r="A1" s="71" t="s">
        <v>738</v>
      </c>
    </row>
    <row r="2" spans="1:6">
      <c r="A2" t="s">
        <v>23</v>
      </c>
      <c r="B2" s="11" t="s">
        <v>96</v>
      </c>
    </row>
    <row r="3" spans="1:6" ht="13.5" thickBot="1"/>
    <row r="4" spans="1:6" ht="14.25" thickTop="1" thickBot="1">
      <c r="A4" s="4" t="s">
        <v>0</v>
      </c>
      <c r="C4" s="8" t="s">
        <v>99</v>
      </c>
      <c r="D4" s="9" t="s">
        <v>99</v>
      </c>
    </row>
    <row r="5" spans="1:6" ht="13.5" thickTop="1">
      <c r="A5" s="16" t="s">
        <v>101</v>
      </c>
      <c r="B5" s="10"/>
      <c r="C5" s="17">
        <v>-9.5</v>
      </c>
      <c r="D5" s="10" t="s">
        <v>102</v>
      </c>
    </row>
    <row r="6" spans="1:6">
      <c r="A6" s="4" t="s">
        <v>1</v>
      </c>
      <c r="E6" s="76" t="s">
        <v>746</v>
      </c>
    </row>
    <row r="7" spans="1:6">
      <c r="A7" t="s">
        <v>2</v>
      </c>
      <c r="C7" s="7">
        <v>56569.519</v>
      </c>
      <c r="D7" s="63" t="s">
        <v>745</v>
      </c>
      <c r="E7" s="77">
        <v>45232.472999999998</v>
      </c>
    </row>
    <row r="8" spans="1:6">
      <c r="A8" t="s">
        <v>3</v>
      </c>
      <c r="C8">
        <v>0.47282790000000002</v>
      </c>
      <c r="D8" s="63" t="s">
        <v>745</v>
      </c>
      <c r="E8" s="78">
        <v>0.4728289</v>
      </c>
    </row>
    <row r="9" spans="1:6">
      <c r="A9" s="28" t="s">
        <v>106</v>
      </c>
      <c r="B9" s="29">
        <v>220</v>
      </c>
      <c r="C9" s="26" t="str">
        <f>"F"&amp;B9</f>
        <v>F220</v>
      </c>
      <c r="D9" s="27" t="str">
        <f>"G"&amp;B9</f>
        <v>G220</v>
      </c>
    </row>
    <row r="10" spans="1:6" ht="13.5" thickBot="1">
      <c r="A10" s="10"/>
      <c r="B10" s="10"/>
      <c r="C10" s="3" t="s">
        <v>19</v>
      </c>
      <c r="D10" s="3" t="s">
        <v>20</v>
      </c>
      <c r="E10" s="10"/>
    </row>
    <row r="11" spans="1:6">
      <c r="A11" s="10" t="s">
        <v>15</v>
      </c>
      <c r="B11" s="10"/>
      <c r="C11" s="25">
        <f ca="1">INTERCEPT(INDIRECT($D$9):G992,INDIRECT($C$9):F992)</f>
        <v>-1.3297617441553051E-3</v>
      </c>
      <c r="D11" s="2"/>
      <c r="E11" s="10"/>
    </row>
    <row r="12" spans="1:6">
      <c r="A12" s="10" t="s">
        <v>16</v>
      </c>
      <c r="B12" s="10"/>
      <c r="C12" s="25">
        <f ca="1">SLOPE(INDIRECT($D$9):G992,INDIRECT($C$9):F992)</f>
        <v>-9.2630664077934281E-7</v>
      </c>
      <c r="D12" s="2"/>
      <c r="E12" s="79" t="s">
        <v>744</v>
      </c>
      <c r="F12" s="80" t="s">
        <v>743</v>
      </c>
    </row>
    <row r="13" spans="1:6">
      <c r="A13" s="10" t="s">
        <v>18</v>
      </c>
      <c r="B13" s="10"/>
      <c r="C13" s="2" t="s">
        <v>13</v>
      </c>
      <c r="E13" s="81" t="s">
        <v>108</v>
      </c>
      <c r="F13" s="82">
        <v>1</v>
      </c>
    </row>
    <row r="14" spans="1:6">
      <c r="A14" s="10"/>
      <c r="B14" s="10"/>
      <c r="C14" s="10"/>
      <c r="E14" s="81" t="s">
        <v>103</v>
      </c>
      <c r="F14" s="83">
        <f ca="1">NOW()+15018.5+$C$5/24</f>
        <v>60519.83898148148</v>
      </c>
    </row>
    <row r="15" spans="1:6">
      <c r="A15" s="18" t="s">
        <v>17</v>
      </c>
      <c r="B15" s="10"/>
      <c r="C15" s="19">
        <f ca="1">(C7+C11)+(C8+C12)*INT(MAX(F21:F3533))</f>
        <v>59872.686908460069</v>
      </c>
      <c r="E15" s="81" t="s">
        <v>109</v>
      </c>
      <c r="F15" s="83">
        <f ca="1">ROUND(2*(F14-$C$7)/$C$8,0)/2+F13</f>
        <v>8355.5</v>
      </c>
    </row>
    <row r="16" spans="1:6">
      <c r="A16" s="21" t="s">
        <v>4</v>
      </c>
      <c r="B16" s="10"/>
      <c r="C16" s="22">
        <f ca="1">+C8+C12</f>
        <v>0.47282697369335924</v>
      </c>
      <c r="E16" s="81" t="s">
        <v>104</v>
      </c>
      <c r="F16" s="84">
        <f ca="1">ROUND(2*(F14-$C$15)/$C$16,0)/2+F13</f>
        <v>1369.5</v>
      </c>
    </row>
    <row r="17" spans="1:18" ht="13.5" thickBot="1">
      <c r="A17" s="20" t="s">
        <v>100</v>
      </c>
      <c r="B17" s="10"/>
      <c r="C17" s="10">
        <f>COUNT(C21:C2191)</f>
        <v>225</v>
      </c>
      <c r="E17" s="81" t="s">
        <v>741</v>
      </c>
      <c r="F17" s="85">
        <f ca="1">+$C$15+$C$16*$F$16-15018.5-$C$5/24</f>
        <v>45502.11928226646</v>
      </c>
    </row>
    <row r="18" spans="1:18" ht="14.25" thickTop="1" thickBot="1">
      <c r="A18" s="21" t="s">
        <v>5</v>
      </c>
      <c r="B18" s="10"/>
      <c r="C18" s="23">
        <f ca="1">+C15</f>
        <v>59872.686908460069</v>
      </c>
      <c r="D18" s="24">
        <f ca="1">+C16</f>
        <v>0.47282697369335924</v>
      </c>
      <c r="E18" s="87" t="s">
        <v>742</v>
      </c>
      <c r="F18" s="86">
        <f ca="1">+($C$15+$C$16*$F$16)-($C$16/2)-15018.5-$C$5/24</f>
        <v>45501.882868779612</v>
      </c>
    </row>
    <row r="19" spans="1:18" ht="13.5" thickTop="1"/>
    <row r="20" spans="1:18" ht="13.5" thickBot="1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122</v>
      </c>
      <c r="I20" s="6" t="s">
        <v>125</v>
      </c>
      <c r="J20" s="6" t="s">
        <v>119</v>
      </c>
      <c r="K20" s="6" t="s">
        <v>117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"/>
    </row>
    <row r="21" spans="1:18">
      <c r="A21" t="s">
        <v>28</v>
      </c>
      <c r="B21" s="2"/>
      <c r="C21" s="15">
        <v>45232.472999999998</v>
      </c>
      <c r="D21" s="14"/>
      <c r="E21">
        <f t="shared" ref="E21:E84" si="0">+(C21-C$7)/C$8</f>
        <v>-23977.108795821907</v>
      </c>
      <c r="F21">
        <f t="shared" ref="F21:F84" si="1">ROUND(2*E21,0)/2</f>
        <v>-23977</v>
      </c>
      <c r="G21">
        <f t="shared" ref="G21:G84" si="2">+C21-(C$7+F21*C$8)</f>
        <v>-5.1441700001305435E-2</v>
      </c>
      <c r="I21">
        <f t="shared" ref="I21:I52" si="3">+G21</f>
        <v>-5.1441700001305435E-2</v>
      </c>
      <c r="Q21" s="1">
        <f t="shared" ref="Q21:Q84" si="4">+C21-15018.5</f>
        <v>30213.972999999998</v>
      </c>
    </row>
    <row r="22" spans="1:18">
      <c r="A22" t="s">
        <v>28</v>
      </c>
      <c r="B22" s="2"/>
      <c r="C22" s="15">
        <v>45238.633000000002</v>
      </c>
      <c r="D22" s="14"/>
      <c r="E22">
        <f t="shared" si="0"/>
        <v>-23964.080799800515</v>
      </c>
      <c r="F22">
        <f t="shared" si="1"/>
        <v>-23964</v>
      </c>
      <c r="G22">
        <f t="shared" si="2"/>
        <v>-3.8204399999813177E-2</v>
      </c>
      <c r="I22">
        <f t="shared" si="3"/>
        <v>-3.8204399999813177E-2</v>
      </c>
      <c r="Q22" s="1">
        <f t="shared" si="4"/>
        <v>30220.133000000002</v>
      </c>
    </row>
    <row r="23" spans="1:18">
      <c r="A23" t="s">
        <v>30</v>
      </c>
      <c r="B23" s="2"/>
      <c r="C23" s="15">
        <v>45241.468999999997</v>
      </c>
      <c r="D23" s="14"/>
      <c r="E23">
        <f t="shared" si="0"/>
        <v>-23958.082845788082</v>
      </c>
      <c r="F23">
        <f t="shared" si="1"/>
        <v>-23958</v>
      </c>
      <c r="G23">
        <f t="shared" si="2"/>
        <v>-3.9171800002804957E-2</v>
      </c>
      <c r="I23">
        <f t="shared" si="3"/>
        <v>-3.9171800002804957E-2</v>
      </c>
      <c r="Q23" s="1">
        <f t="shared" si="4"/>
        <v>30222.968999999997</v>
      </c>
    </row>
    <row r="24" spans="1:18">
      <c r="A24" t="s">
        <v>30</v>
      </c>
      <c r="B24" s="2"/>
      <c r="C24" s="15">
        <v>45253.286999999997</v>
      </c>
      <c r="D24" s="14"/>
      <c r="E24">
        <f t="shared" si="0"/>
        <v>-23933.088550823679</v>
      </c>
      <c r="F24">
        <f t="shared" si="1"/>
        <v>-23933</v>
      </c>
      <c r="G24">
        <f t="shared" si="2"/>
        <v>-4.1869300002872478E-2</v>
      </c>
      <c r="I24">
        <f t="shared" si="3"/>
        <v>-4.1869300002872478E-2</v>
      </c>
      <c r="Q24" s="1">
        <f t="shared" si="4"/>
        <v>30234.786999999997</v>
      </c>
    </row>
    <row r="25" spans="1:18">
      <c r="A25" t="s">
        <v>30</v>
      </c>
      <c r="B25" s="2"/>
      <c r="C25" s="15">
        <v>45256.6</v>
      </c>
      <c r="D25" s="14"/>
      <c r="E25">
        <f t="shared" si="0"/>
        <v>-23926.081773093341</v>
      </c>
      <c r="F25">
        <f t="shared" si="1"/>
        <v>-23926</v>
      </c>
      <c r="G25">
        <f t="shared" si="2"/>
        <v>-3.8664600004267413E-2</v>
      </c>
      <c r="I25">
        <f t="shared" si="3"/>
        <v>-3.8664600004267413E-2</v>
      </c>
      <c r="Q25" s="1">
        <f t="shared" si="4"/>
        <v>30238.1</v>
      </c>
    </row>
    <row r="26" spans="1:18">
      <c r="A26" t="s">
        <v>30</v>
      </c>
      <c r="B26" s="2" t="s">
        <v>90</v>
      </c>
      <c r="C26" s="15">
        <v>45257.317999999999</v>
      </c>
      <c r="D26" s="14"/>
      <c r="E26">
        <f t="shared" si="0"/>
        <v>-23924.563250180458</v>
      </c>
      <c r="F26">
        <f t="shared" si="1"/>
        <v>-23924.5</v>
      </c>
      <c r="G26">
        <f t="shared" si="2"/>
        <v>-2.9906449999543838E-2</v>
      </c>
      <c r="I26">
        <f t="shared" si="3"/>
        <v>-2.9906449999543838E-2</v>
      </c>
      <c r="Q26" s="1">
        <f t="shared" si="4"/>
        <v>30238.817999999999</v>
      </c>
    </row>
    <row r="27" spans="1:18">
      <c r="A27" t="s">
        <v>30</v>
      </c>
      <c r="B27" s="2" t="s">
        <v>90</v>
      </c>
      <c r="C27" s="15">
        <v>45258.260999999999</v>
      </c>
      <c r="D27" s="14"/>
      <c r="E27">
        <f t="shared" si="0"/>
        <v>-23922.568867023288</v>
      </c>
      <c r="F27">
        <f t="shared" si="1"/>
        <v>-23922.5</v>
      </c>
      <c r="G27">
        <f t="shared" si="2"/>
        <v>-3.2562250002229121E-2</v>
      </c>
      <c r="I27">
        <f t="shared" si="3"/>
        <v>-3.2562250002229121E-2</v>
      </c>
      <c r="Q27" s="1">
        <f t="shared" si="4"/>
        <v>30239.760999999999</v>
      </c>
    </row>
    <row r="28" spans="1:18">
      <c r="A28" t="s">
        <v>30</v>
      </c>
      <c r="B28" s="2"/>
      <c r="C28" s="15">
        <v>45259.438999999998</v>
      </c>
      <c r="D28" s="14"/>
      <c r="E28">
        <f t="shared" si="0"/>
        <v>-23920.077474277641</v>
      </c>
      <c r="F28">
        <f t="shared" si="1"/>
        <v>-23920</v>
      </c>
      <c r="G28">
        <f t="shared" si="2"/>
        <v>-3.6632000003010035E-2</v>
      </c>
      <c r="I28">
        <f t="shared" si="3"/>
        <v>-3.6632000003010035E-2</v>
      </c>
      <c r="Q28" s="1">
        <f t="shared" si="4"/>
        <v>30240.938999999998</v>
      </c>
    </row>
    <row r="29" spans="1:18">
      <c r="A29" t="s">
        <v>30</v>
      </c>
      <c r="B29" s="2" t="s">
        <v>90</v>
      </c>
      <c r="C29" s="15">
        <v>45263.446000000004</v>
      </c>
      <c r="D29" s="14"/>
      <c r="E29">
        <f t="shared" si="0"/>
        <v>-23911.602932060472</v>
      </c>
      <c r="F29">
        <f t="shared" si="1"/>
        <v>-23911.5</v>
      </c>
      <c r="G29">
        <f t="shared" si="2"/>
        <v>-4.866914999729488E-2</v>
      </c>
      <c r="I29">
        <f t="shared" si="3"/>
        <v>-4.866914999729488E-2</v>
      </c>
      <c r="Q29" s="1">
        <f t="shared" si="4"/>
        <v>30244.946000000004</v>
      </c>
    </row>
    <row r="30" spans="1:18">
      <c r="A30" t="s">
        <v>31</v>
      </c>
      <c r="B30" s="2" t="s">
        <v>90</v>
      </c>
      <c r="C30" s="15">
        <v>45284.264000000003</v>
      </c>
      <c r="D30" s="14"/>
      <c r="E30">
        <f t="shared" si="0"/>
        <v>-23867.574227324567</v>
      </c>
      <c r="F30">
        <f t="shared" si="1"/>
        <v>-23867.5</v>
      </c>
      <c r="G30">
        <f t="shared" si="2"/>
        <v>-3.5096749998047017E-2</v>
      </c>
      <c r="I30">
        <f t="shared" si="3"/>
        <v>-3.5096749998047017E-2</v>
      </c>
      <c r="Q30" s="1">
        <f t="shared" si="4"/>
        <v>30265.764000000003</v>
      </c>
    </row>
    <row r="31" spans="1:18">
      <c r="A31" t="s">
        <v>31</v>
      </c>
      <c r="B31" s="2"/>
      <c r="C31" s="15">
        <v>45288.303</v>
      </c>
      <c r="D31" s="14"/>
      <c r="E31">
        <f t="shared" si="0"/>
        <v>-23859.032007206006</v>
      </c>
      <c r="F31">
        <f t="shared" si="1"/>
        <v>-23859</v>
      </c>
      <c r="G31">
        <f t="shared" si="2"/>
        <v>-1.513390000036452E-2</v>
      </c>
      <c r="I31">
        <f t="shared" si="3"/>
        <v>-1.513390000036452E-2</v>
      </c>
      <c r="Q31" s="1">
        <f t="shared" si="4"/>
        <v>30269.803</v>
      </c>
    </row>
    <row r="32" spans="1:18">
      <c r="A32" t="s">
        <v>31</v>
      </c>
      <c r="B32" s="2"/>
      <c r="C32" s="15">
        <v>45294.425999999999</v>
      </c>
      <c r="D32" s="14"/>
      <c r="E32">
        <f t="shared" si="0"/>
        <v>-23846.082263758126</v>
      </c>
      <c r="F32">
        <f t="shared" si="1"/>
        <v>-23846</v>
      </c>
      <c r="G32">
        <f t="shared" si="2"/>
        <v>-3.8896600002772175E-2</v>
      </c>
      <c r="I32">
        <f t="shared" si="3"/>
        <v>-3.8896600002772175E-2</v>
      </c>
      <c r="Q32" s="1">
        <f t="shared" si="4"/>
        <v>30275.925999999999</v>
      </c>
    </row>
    <row r="33" spans="1:32">
      <c r="A33" t="s">
        <v>31</v>
      </c>
      <c r="B33" s="2"/>
      <c r="C33" s="15">
        <v>45295.381000000001</v>
      </c>
      <c r="D33" s="14"/>
      <c r="E33">
        <f t="shared" si="0"/>
        <v>-23844.062501387922</v>
      </c>
      <c r="F33">
        <f t="shared" si="1"/>
        <v>-23844</v>
      </c>
      <c r="G33">
        <f t="shared" si="2"/>
        <v>-2.9552399995736778E-2</v>
      </c>
      <c r="I33">
        <f t="shared" si="3"/>
        <v>-2.9552399995736778E-2</v>
      </c>
      <c r="Q33" s="1">
        <f t="shared" si="4"/>
        <v>30276.881000000001</v>
      </c>
    </row>
    <row r="34" spans="1:32">
      <c r="A34" t="s">
        <v>31</v>
      </c>
      <c r="B34" s="2"/>
      <c r="C34" s="15">
        <v>45296.332000000002</v>
      </c>
      <c r="D34" s="14"/>
      <c r="E34">
        <f t="shared" si="0"/>
        <v>-23842.051198755398</v>
      </c>
      <c r="F34">
        <f t="shared" si="1"/>
        <v>-23842</v>
      </c>
      <c r="G34">
        <f t="shared" si="2"/>
        <v>-2.4208199996792246E-2</v>
      </c>
      <c r="I34">
        <f t="shared" si="3"/>
        <v>-2.4208199996792246E-2</v>
      </c>
      <c r="Q34" s="1">
        <f t="shared" si="4"/>
        <v>30277.832000000002</v>
      </c>
    </row>
    <row r="35" spans="1:32">
      <c r="A35" t="s">
        <v>31</v>
      </c>
      <c r="B35" s="2"/>
      <c r="C35" s="15">
        <v>45297.275999999998</v>
      </c>
      <c r="D35" s="14"/>
      <c r="E35">
        <f t="shared" si="0"/>
        <v>-23840.054700663819</v>
      </c>
      <c r="F35">
        <f t="shared" si="1"/>
        <v>-23840</v>
      </c>
      <c r="G35">
        <f t="shared" si="2"/>
        <v>-2.586400000291178E-2</v>
      </c>
      <c r="I35">
        <f t="shared" si="3"/>
        <v>-2.586400000291178E-2</v>
      </c>
      <c r="Q35" s="1">
        <f t="shared" si="4"/>
        <v>30278.775999999998</v>
      </c>
    </row>
    <row r="36" spans="1:32">
      <c r="A36" t="s">
        <v>31</v>
      </c>
      <c r="B36" s="2"/>
      <c r="C36" s="15">
        <v>45308.63</v>
      </c>
      <c r="D36" s="14"/>
      <c r="E36">
        <f t="shared" si="0"/>
        <v>-23816.041735269857</v>
      </c>
      <c r="F36">
        <f t="shared" si="1"/>
        <v>-23816</v>
      </c>
      <c r="G36">
        <f t="shared" si="2"/>
        <v>-1.9733600005565677E-2</v>
      </c>
      <c r="I36">
        <f t="shared" si="3"/>
        <v>-1.9733600005565677E-2</v>
      </c>
      <c r="Q36" s="1">
        <f t="shared" si="4"/>
        <v>30290.129999999997</v>
      </c>
    </row>
    <row r="37" spans="1:32">
      <c r="A37" t="s">
        <v>31</v>
      </c>
      <c r="B37" s="2"/>
      <c r="C37" s="15">
        <v>45323.273000000001</v>
      </c>
      <c r="D37" s="14"/>
      <c r="E37">
        <f t="shared" si="0"/>
        <v>-23785.07275057161</v>
      </c>
      <c r="F37">
        <f t="shared" si="1"/>
        <v>-23785</v>
      </c>
      <c r="G37">
        <f t="shared" si="2"/>
        <v>-3.4398499999952037E-2</v>
      </c>
      <c r="I37">
        <f t="shared" si="3"/>
        <v>-3.4398499999952037E-2</v>
      </c>
      <c r="Q37" s="1">
        <f t="shared" si="4"/>
        <v>30304.773000000001</v>
      </c>
      <c r="AB37">
        <v>7</v>
      </c>
      <c r="AD37" t="s">
        <v>27</v>
      </c>
      <c r="AF37" t="s">
        <v>29</v>
      </c>
    </row>
    <row r="38" spans="1:32">
      <c r="A38" t="s">
        <v>31</v>
      </c>
      <c r="B38" s="2"/>
      <c r="C38" s="15">
        <v>45325.637000000002</v>
      </c>
      <c r="D38" s="14"/>
      <c r="E38">
        <f t="shared" si="0"/>
        <v>-23780.07304560496</v>
      </c>
      <c r="F38">
        <f t="shared" si="1"/>
        <v>-23780</v>
      </c>
      <c r="G38">
        <f t="shared" si="2"/>
        <v>-3.453799999988405E-2</v>
      </c>
      <c r="I38">
        <f t="shared" si="3"/>
        <v>-3.453799999988405E-2</v>
      </c>
      <c r="Q38" s="1">
        <f t="shared" si="4"/>
        <v>30307.137000000002</v>
      </c>
      <c r="AB38">
        <v>7</v>
      </c>
      <c r="AD38" t="s">
        <v>27</v>
      </c>
      <c r="AF38" t="s">
        <v>29</v>
      </c>
    </row>
    <row r="39" spans="1:32">
      <c r="A39" s="56" t="s">
        <v>159</v>
      </c>
      <c r="B39" s="57" t="s">
        <v>92</v>
      </c>
      <c r="C39" s="56">
        <v>45325.639000000003</v>
      </c>
      <c r="D39" s="56" t="s">
        <v>125</v>
      </c>
      <c r="E39" s="30">
        <f t="shared" si="0"/>
        <v>-23780.068815736122</v>
      </c>
      <c r="F39">
        <f t="shared" si="1"/>
        <v>-23780</v>
      </c>
      <c r="G39">
        <f t="shared" si="2"/>
        <v>-3.2537999999476597E-2</v>
      </c>
      <c r="I39">
        <f t="shared" si="3"/>
        <v>-3.2537999999476597E-2</v>
      </c>
      <c r="O39">
        <f ca="1">+C$11+C$12*F39</f>
        <v>2.0697810173577465E-2</v>
      </c>
      <c r="Q39" s="1">
        <f t="shared" si="4"/>
        <v>30307.139000000003</v>
      </c>
      <c r="AB39">
        <v>10</v>
      </c>
      <c r="AD39" t="s">
        <v>27</v>
      </c>
      <c r="AF39" t="s">
        <v>29</v>
      </c>
    </row>
    <row r="40" spans="1:32">
      <c r="A40" t="s">
        <v>31</v>
      </c>
      <c r="B40" s="2" t="s">
        <v>90</v>
      </c>
      <c r="C40" s="15">
        <v>45333.43</v>
      </c>
      <c r="D40" s="14"/>
      <c r="E40">
        <f t="shared" si="0"/>
        <v>-23763.59136167726</v>
      </c>
      <c r="F40">
        <f t="shared" si="1"/>
        <v>-23763.5</v>
      </c>
      <c r="G40">
        <f t="shared" si="2"/>
        <v>-4.319835000205785E-2</v>
      </c>
      <c r="I40">
        <f t="shared" si="3"/>
        <v>-4.319835000205785E-2</v>
      </c>
      <c r="Q40" s="1">
        <f t="shared" si="4"/>
        <v>30314.93</v>
      </c>
      <c r="AB40">
        <v>6</v>
      </c>
      <c r="AD40" t="s">
        <v>27</v>
      </c>
      <c r="AF40" t="s">
        <v>29</v>
      </c>
    </row>
    <row r="41" spans="1:32">
      <c r="A41" t="s">
        <v>31</v>
      </c>
      <c r="B41" s="2"/>
      <c r="C41" s="15">
        <v>45333.671999999999</v>
      </c>
      <c r="D41" s="14"/>
      <c r="E41">
        <f t="shared" si="0"/>
        <v>-23763.079547547852</v>
      </c>
      <c r="F41">
        <f t="shared" si="1"/>
        <v>-23763</v>
      </c>
      <c r="G41">
        <f t="shared" si="2"/>
        <v>-3.7612300002365373E-2</v>
      </c>
      <c r="I41">
        <f t="shared" si="3"/>
        <v>-3.7612300002365373E-2</v>
      </c>
      <c r="Q41" s="1">
        <f t="shared" si="4"/>
        <v>30315.171999999999</v>
      </c>
      <c r="AB41">
        <v>6</v>
      </c>
      <c r="AD41" t="s">
        <v>27</v>
      </c>
      <c r="AF41" t="s">
        <v>29</v>
      </c>
    </row>
    <row r="42" spans="1:32">
      <c r="A42" t="s">
        <v>31</v>
      </c>
      <c r="B42" s="2" t="s">
        <v>90</v>
      </c>
      <c r="C42" s="15">
        <v>45336.277000000002</v>
      </c>
      <c r="D42" s="14"/>
      <c r="E42">
        <f t="shared" si="0"/>
        <v>-23757.570143386205</v>
      </c>
      <c r="F42">
        <f t="shared" si="1"/>
        <v>-23757.5</v>
      </c>
      <c r="G42">
        <f t="shared" si="2"/>
        <v>-3.3165749999170657E-2</v>
      </c>
      <c r="I42">
        <f t="shared" si="3"/>
        <v>-3.3165749999170657E-2</v>
      </c>
      <c r="Q42" s="1">
        <f t="shared" si="4"/>
        <v>30317.777000000002</v>
      </c>
      <c r="AB42">
        <v>6</v>
      </c>
      <c r="AD42" t="s">
        <v>27</v>
      </c>
      <c r="AF42" t="s">
        <v>29</v>
      </c>
    </row>
    <row r="43" spans="1:32">
      <c r="A43" t="s">
        <v>31</v>
      </c>
      <c r="B43" s="2"/>
      <c r="C43" s="15">
        <v>45344.553999999996</v>
      </c>
      <c r="D43" s="14"/>
      <c r="E43">
        <f t="shared" si="0"/>
        <v>-23740.064831199688</v>
      </c>
      <c r="F43">
        <f t="shared" si="1"/>
        <v>-23740</v>
      </c>
      <c r="G43">
        <f t="shared" si="2"/>
        <v>-3.0654000001959503E-2</v>
      </c>
      <c r="I43">
        <f t="shared" si="3"/>
        <v>-3.0654000001959503E-2</v>
      </c>
      <c r="Q43" s="1">
        <f t="shared" si="4"/>
        <v>30326.053999999996</v>
      </c>
      <c r="AB43">
        <v>6</v>
      </c>
      <c r="AD43" t="s">
        <v>27</v>
      </c>
      <c r="AF43" t="s">
        <v>29</v>
      </c>
    </row>
    <row r="44" spans="1:32">
      <c r="A44" t="s">
        <v>31</v>
      </c>
      <c r="B44" s="2" t="s">
        <v>90</v>
      </c>
      <c r="C44" s="15">
        <v>45345.27</v>
      </c>
      <c r="D44" s="14"/>
      <c r="E44">
        <f t="shared" si="0"/>
        <v>-23738.550538155643</v>
      </c>
      <c r="F44">
        <f t="shared" si="1"/>
        <v>-23738.5</v>
      </c>
      <c r="G44">
        <f t="shared" si="2"/>
        <v>-2.3895850004919339E-2</v>
      </c>
      <c r="I44">
        <f t="shared" si="3"/>
        <v>-2.3895850004919339E-2</v>
      </c>
      <c r="Q44" s="1">
        <f t="shared" si="4"/>
        <v>30326.769999999997</v>
      </c>
      <c r="AB44">
        <v>6</v>
      </c>
      <c r="AD44" t="s">
        <v>27</v>
      </c>
      <c r="AF44" t="s">
        <v>29</v>
      </c>
    </row>
    <row r="45" spans="1:32">
      <c r="A45" t="s">
        <v>31</v>
      </c>
      <c r="B45" s="2"/>
      <c r="C45" s="15">
        <v>45345.493999999999</v>
      </c>
      <c r="D45" s="14"/>
      <c r="E45">
        <f t="shared" si="0"/>
        <v>-23738.076792845772</v>
      </c>
      <c r="F45">
        <f t="shared" si="1"/>
        <v>-23738</v>
      </c>
      <c r="G45">
        <f t="shared" si="2"/>
        <v>-3.6309800001617987E-2</v>
      </c>
      <c r="I45">
        <f t="shared" si="3"/>
        <v>-3.6309800001617987E-2</v>
      </c>
      <c r="Q45" s="1">
        <f t="shared" si="4"/>
        <v>30326.993999999999</v>
      </c>
      <c r="AB45">
        <v>6</v>
      </c>
      <c r="AD45" t="s">
        <v>27</v>
      </c>
      <c r="AF45" t="s">
        <v>29</v>
      </c>
    </row>
    <row r="46" spans="1:32">
      <c r="A46" t="s">
        <v>31</v>
      </c>
      <c r="B46" s="2" t="s">
        <v>90</v>
      </c>
      <c r="C46" s="15">
        <v>45345.707000000002</v>
      </c>
      <c r="D46" s="14"/>
      <c r="E46">
        <f t="shared" si="0"/>
        <v>-23737.626311814503</v>
      </c>
      <c r="F46">
        <f t="shared" si="1"/>
        <v>-23737.5</v>
      </c>
      <c r="G46">
        <f t="shared" si="2"/>
        <v>-5.9723749996919651E-2</v>
      </c>
      <c r="I46">
        <f t="shared" si="3"/>
        <v>-5.9723749996919651E-2</v>
      </c>
      <c r="Q46" s="1">
        <f t="shared" si="4"/>
        <v>30327.207000000002</v>
      </c>
      <c r="AB46">
        <v>8</v>
      </c>
      <c r="AD46" t="s">
        <v>27</v>
      </c>
      <c r="AF46" t="s">
        <v>29</v>
      </c>
    </row>
    <row r="47" spans="1:32">
      <c r="A47" t="s">
        <v>31</v>
      </c>
      <c r="B47" s="2"/>
      <c r="C47" s="15">
        <v>45346.434999999998</v>
      </c>
      <c r="D47" s="14"/>
      <c r="E47">
        <f t="shared" si="0"/>
        <v>-23736.086639557441</v>
      </c>
      <c r="F47">
        <f t="shared" si="1"/>
        <v>-23736</v>
      </c>
      <c r="G47">
        <f t="shared" si="2"/>
        <v>-4.0965600004710723E-2</v>
      </c>
      <c r="I47">
        <f t="shared" si="3"/>
        <v>-4.0965600004710723E-2</v>
      </c>
      <c r="Q47" s="1">
        <f t="shared" si="4"/>
        <v>30327.934999999998</v>
      </c>
      <c r="AB47">
        <v>6</v>
      </c>
      <c r="AD47" t="s">
        <v>27</v>
      </c>
      <c r="AF47" t="s">
        <v>29</v>
      </c>
    </row>
    <row r="48" spans="1:32">
      <c r="A48" t="s">
        <v>31</v>
      </c>
      <c r="B48" s="2"/>
      <c r="C48" s="15">
        <v>45347.377</v>
      </c>
      <c r="D48" s="14"/>
      <c r="E48">
        <f t="shared" si="0"/>
        <v>-23734.094371334686</v>
      </c>
      <c r="F48">
        <f t="shared" si="1"/>
        <v>-23734</v>
      </c>
      <c r="G48">
        <f t="shared" si="2"/>
        <v>-4.4621399996685795E-2</v>
      </c>
      <c r="I48">
        <f t="shared" si="3"/>
        <v>-4.4621399996685795E-2</v>
      </c>
      <c r="Q48" s="1">
        <f t="shared" si="4"/>
        <v>30328.877</v>
      </c>
      <c r="AB48">
        <v>6</v>
      </c>
      <c r="AD48" t="s">
        <v>27</v>
      </c>
      <c r="AF48" t="s">
        <v>29</v>
      </c>
    </row>
    <row r="49" spans="1:32">
      <c r="A49" t="s">
        <v>31</v>
      </c>
      <c r="B49" s="2" t="s">
        <v>90</v>
      </c>
      <c r="C49" s="15">
        <v>45352.336000000003</v>
      </c>
      <c r="D49" s="14"/>
      <c r="E49">
        <f t="shared" si="0"/>
        <v>-23723.60641155058</v>
      </c>
      <c r="F49">
        <f t="shared" si="1"/>
        <v>-23723.5</v>
      </c>
      <c r="G49">
        <f t="shared" si="2"/>
        <v>-5.0314349995460361E-2</v>
      </c>
      <c r="I49">
        <f t="shared" si="3"/>
        <v>-5.0314349995460361E-2</v>
      </c>
      <c r="Q49" s="1">
        <f t="shared" si="4"/>
        <v>30333.836000000003</v>
      </c>
      <c r="AB49">
        <v>5</v>
      </c>
      <c r="AD49" t="s">
        <v>27</v>
      </c>
      <c r="AF49" t="s">
        <v>29</v>
      </c>
    </row>
    <row r="50" spans="1:32">
      <c r="A50" t="s">
        <v>31</v>
      </c>
      <c r="B50" s="2"/>
      <c r="C50" s="15">
        <v>45352.595999999998</v>
      </c>
      <c r="D50" s="14"/>
      <c r="E50">
        <f t="shared" si="0"/>
        <v>-23723.056528601635</v>
      </c>
      <c r="F50">
        <f t="shared" si="1"/>
        <v>-23723</v>
      </c>
      <c r="G50">
        <f t="shared" si="2"/>
        <v>-2.6728299999376759E-2</v>
      </c>
      <c r="I50">
        <f t="shared" si="3"/>
        <v>-2.6728299999376759E-2</v>
      </c>
      <c r="Q50" s="1">
        <f t="shared" si="4"/>
        <v>30334.095999999998</v>
      </c>
      <c r="AB50">
        <v>5</v>
      </c>
      <c r="AD50" t="s">
        <v>27</v>
      </c>
      <c r="AF50" t="s">
        <v>29</v>
      </c>
    </row>
    <row r="51" spans="1:32">
      <c r="A51" t="s">
        <v>31</v>
      </c>
      <c r="B51" s="2" t="s">
        <v>90</v>
      </c>
      <c r="C51" s="15">
        <v>45353.288</v>
      </c>
      <c r="D51" s="14"/>
      <c r="E51">
        <f t="shared" si="0"/>
        <v>-23721.592993983646</v>
      </c>
      <c r="F51">
        <f t="shared" si="1"/>
        <v>-23721.5</v>
      </c>
      <c r="G51">
        <f t="shared" si="2"/>
        <v>-4.3970149999950081E-2</v>
      </c>
      <c r="I51">
        <f t="shared" si="3"/>
        <v>-4.3970149999950081E-2</v>
      </c>
      <c r="Q51" s="1">
        <f t="shared" si="4"/>
        <v>30334.788</v>
      </c>
      <c r="AB51">
        <v>6</v>
      </c>
      <c r="AD51" t="s">
        <v>27</v>
      </c>
      <c r="AF51" t="s">
        <v>29</v>
      </c>
    </row>
    <row r="52" spans="1:32">
      <c r="A52" t="s">
        <v>31</v>
      </c>
      <c r="B52" s="2"/>
      <c r="C52" s="15">
        <v>45356.375999999997</v>
      </c>
      <c r="D52" s="14"/>
      <c r="E52">
        <f t="shared" si="0"/>
        <v>-23715.062076497608</v>
      </c>
      <c r="F52">
        <f t="shared" si="1"/>
        <v>-23715</v>
      </c>
      <c r="G52">
        <f t="shared" si="2"/>
        <v>-2.9351500001212116E-2</v>
      </c>
      <c r="I52">
        <f t="shared" si="3"/>
        <v>-2.9351500001212116E-2</v>
      </c>
      <c r="Q52" s="1">
        <f t="shared" si="4"/>
        <v>30337.875999999997</v>
      </c>
      <c r="AB52">
        <v>8</v>
      </c>
      <c r="AD52" t="s">
        <v>27</v>
      </c>
      <c r="AF52" t="s">
        <v>29</v>
      </c>
    </row>
    <row r="53" spans="1:32">
      <c r="A53" t="s">
        <v>31</v>
      </c>
      <c r="B53" s="2"/>
      <c r="C53" s="15">
        <v>45358.264999999999</v>
      </c>
      <c r="D53" s="14"/>
      <c r="E53">
        <f t="shared" si="0"/>
        <v>-23711.066965380003</v>
      </c>
      <c r="F53">
        <f t="shared" si="1"/>
        <v>-23711</v>
      </c>
      <c r="G53">
        <f t="shared" si="2"/>
        <v>-3.1663100002333522E-2</v>
      </c>
      <c r="I53">
        <f t="shared" ref="I53:I84" si="5">+G53</f>
        <v>-3.1663100002333522E-2</v>
      </c>
      <c r="Q53" s="1">
        <f t="shared" si="4"/>
        <v>30339.764999999999</v>
      </c>
      <c r="AB53">
        <v>6</v>
      </c>
      <c r="AD53" t="s">
        <v>27</v>
      </c>
      <c r="AF53" t="s">
        <v>29</v>
      </c>
    </row>
    <row r="54" spans="1:32">
      <c r="A54" t="s">
        <v>32</v>
      </c>
      <c r="B54" s="2" t="s">
        <v>90</v>
      </c>
      <c r="C54" s="15">
        <v>45368.42</v>
      </c>
      <c r="D54" s="14"/>
      <c r="E54">
        <f t="shared" si="0"/>
        <v>-23689.589806354492</v>
      </c>
      <c r="F54">
        <f t="shared" si="1"/>
        <v>-23689.5</v>
      </c>
      <c r="G54">
        <f t="shared" si="2"/>
        <v>-4.2462950004846789E-2</v>
      </c>
      <c r="I54">
        <f t="shared" si="5"/>
        <v>-4.2462950004846789E-2</v>
      </c>
      <c r="Q54" s="1">
        <f t="shared" si="4"/>
        <v>30349.919999999998</v>
      </c>
      <c r="AB54">
        <v>5</v>
      </c>
      <c r="AD54" t="s">
        <v>27</v>
      </c>
      <c r="AF54" t="s">
        <v>29</v>
      </c>
    </row>
    <row r="55" spans="1:32">
      <c r="A55" t="s">
        <v>32</v>
      </c>
      <c r="B55" s="2"/>
      <c r="C55" s="15">
        <v>45383.326000000001</v>
      </c>
      <c r="D55" s="14"/>
      <c r="E55">
        <f t="shared" si="0"/>
        <v>-23658.064593904037</v>
      </c>
      <c r="F55">
        <f t="shared" si="1"/>
        <v>-23658</v>
      </c>
      <c r="G55">
        <f t="shared" si="2"/>
        <v>-3.0541799998900387E-2</v>
      </c>
      <c r="I55">
        <f t="shared" si="5"/>
        <v>-3.0541799998900387E-2</v>
      </c>
      <c r="Q55" s="1">
        <f t="shared" si="4"/>
        <v>30364.826000000001</v>
      </c>
      <c r="AB55">
        <v>6</v>
      </c>
      <c r="AD55" t="s">
        <v>27</v>
      </c>
      <c r="AF55" t="s">
        <v>29</v>
      </c>
    </row>
    <row r="56" spans="1:32">
      <c r="A56" t="s">
        <v>32</v>
      </c>
      <c r="B56" s="2"/>
      <c r="C56" s="15">
        <v>45383.326000000001</v>
      </c>
      <c r="D56" s="14"/>
      <c r="E56">
        <f t="shared" si="0"/>
        <v>-23658.064593904037</v>
      </c>
      <c r="F56">
        <f t="shared" si="1"/>
        <v>-23658</v>
      </c>
      <c r="G56">
        <f t="shared" si="2"/>
        <v>-3.0541799998900387E-2</v>
      </c>
      <c r="I56">
        <f t="shared" si="5"/>
        <v>-3.0541799998900387E-2</v>
      </c>
      <c r="Q56" s="1">
        <f t="shared" si="4"/>
        <v>30364.826000000001</v>
      </c>
      <c r="AB56">
        <v>6</v>
      </c>
      <c r="AD56" t="s">
        <v>88</v>
      </c>
      <c r="AF56" t="s">
        <v>29</v>
      </c>
    </row>
    <row r="57" spans="1:32">
      <c r="A57" t="s">
        <v>32</v>
      </c>
      <c r="B57" s="2"/>
      <c r="C57" s="15">
        <v>45385.692999999999</v>
      </c>
      <c r="D57" s="14"/>
      <c r="E57">
        <f t="shared" si="0"/>
        <v>-23653.058544134135</v>
      </c>
      <c r="F57">
        <f t="shared" si="1"/>
        <v>-23653</v>
      </c>
      <c r="G57">
        <f t="shared" si="2"/>
        <v>-2.7681300001859199E-2</v>
      </c>
      <c r="I57">
        <f t="shared" si="5"/>
        <v>-2.7681300001859199E-2</v>
      </c>
      <c r="Q57" s="1">
        <f t="shared" si="4"/>
        <v>30367.192999999999</v>
      </c>
    </row>
    <row r="58" spans="1:32">
      <c r="A58" t="s">
        <v>32</v>
      </c>
      <c r="B58" s="2"/>
      <c r="C58" s="15">
        <v>45390.413999999997</v>
      </c>
      <c r="D58" s="14"/>
      <c r="E58">
        <f t="shared" si="0"/>
        <v>-23643.073938741774</v>
      </c>
      <c r="F58">
        <f t="shared" si="1"/>
        <v>-23643</v>
      </c>
      <c r="G58">
        <f t="shared" si="2"/>
        <v>-3.4960299999511335E-2</v>
      </c>
      <c r="I58">
        <f t="shared" si="5"/>
        <v>-3.4960299999511335E-2</v>
      </c>
      <c r="Q58" s="1">
        <f t="shared" si="4"/>
        <v>30371.913999999997</v>
      </c>
      <c r="AB58">
        <v>8</v>
      </c>
      <c r="AD58" t="s">
        <v>27</v>
      </c>
      <c r="AF58" t="s">
        <v>29</v>
      </c>
    </row>
    <row r="59" spans="1:32">
      <c r="A59" t="s">
        <v>32</v>
      </c>
      <c r="B59" s="2" t="s">
        <v>90</v>
      </c>
      <c r="C59" s="15">
        <v>45397.288</v>
      </c>
      <c r="D59" s="14"/>
      <c r="E59">
        <f t="shared" si="0"/>
        <v>-23628.535879545176</v>
      </c>
      <c r="F59">
        <f t="shared" si="1"/>
        <v>-23628.5</v>
      </c>
      <c r="G59">
        <f t="shared" si="2"/>
        <v>-1.6964850001386367E-2</v>
      </c>
      <c r="I59">
        <f t="shared" si="5"/>
        <v>-1.6964850001386367E-2</v>
      </c>
      <c r="Q59" s="1">
        <f t="shared" si="4"/>
        <v>30378.788</v>
      </c>
      <c r="AB59">
        <v>7</v>
      </c>
      <c r="AD59" t="s">
        <v>27</v>
      </c>
      <c r="AF59" t="s">
        <v>29</v>
      </c>
    </row>
    <row r="60" spans="1:32">
      <c r="A60" t="s">
        <v>32</v>
      </c>
      <c r="B60" s="2"/>
      <c r="C60" s="15">
        <v>45398.46</v>
      </c>
      <c r="D60" s="14"/>
      <c r="E60">
        <f t="shared" si="0"/>
        <v>-23626.057176406048</v>
      </c>
      <c r="F60">
        <f t="shared" si="1"/>
        <v>-23626</v>
      </c>
      <c r="G60">
        <f t="shared" si="2"/>
        <v>-2.7034599996113684E-2</v>
      </c>
      <c r="I60">
        <f t="shared" si="5"/>
        <v>-2.7034599996113684E-2</v>
      </c>
      <c r="Q60" s="1">
        <f t="shared" si="4"/>
        <v>30379.96</v>
      </c>
      <c r="AB60">
        <v>8</v>
      </c>
      <c r="AD60" t="s">
        <v>27</v>
      </c>
      <c r="AF60" t="s">
        <v>29</v>
      </c>
    </row>
    <row r="61" spans="1:32">
      <c r="A61" t="s">
        <v>32</v>
      </c>
      <c r="B61" s="2"/>
      <c r="C61" s="15">
        <v>45399.402999999998</v>
      </c>
      <c r="D61" s="14"/>
      <c r="E61">
        <f t="shared" si="0"/>
        <v>-23624.062793248879</v>
      </c>
      <c r="F61">
        <f t="shared" si="1"/>
        <v>-23624</v>
      </c>
      <c r="G61">
        <f t="shared" si="2"/>
        <v>-2.9690399998798966E-2</v>
      </c>
      <c r="I61">
        <f t="shared" si="5"/>
        <v>-2.9690399998798966E-2</v>
      </c>
      <c r="Q61" s="1">
        <f t="shared" si="4"/>
        <v>30380.902999999998</v>
      </c>
      <c r="AB61">
        <v>6</v>
      </c>
      <c r="AD61" t="s">
        <v>27</v>
      </c>
      <c r="AF61" t="s">
        <v>29</v>
      </c>
    </row>
    <row r="62" spans="1:32">
      <c r="A62" t="s">
        <v>32</v>
      </c>
      <c r="B62" s="2"/>
      <c r="C62" s="15">
        <v>45404.597000000002</v>
      </c>
      <c r="D62" s="14"/>
      <c r="E62">
        <f t="shared" si="0"/>
        <v>-23613.077823876294</v>
      </c>
      <c r="F62">
        <f t="shared" si="1"/>
        <v>-23613</v>
      </c>
      <c r="G62">
        <f t="shared" si="2"/>
        <v>-3.6797299995669164E-2</v>
      </c>
      <c r="I62">
        <f t="shared" si="5"/>
        <v>-3.6797299995669164E-2</v>
      </c>
      <c r="Q62" s="1">
        <f t="shared" si="4"/>
        <v>30386.097000000002</v>
      </c>
      <c r="AB62">
        <v>7</v>
      </c>
      <c r="AD62" t="s">
        <v>27</v>
      </c>
      <c r="AF62" t="s">
        <v>29</v>
      </c>
    </row>
    <row r="63" spans="1:32">
      <c r="A63" t="s">
        <v>32</v>
      </c>
      <c r="B63" s="2"/>
      <c r="C63" s="15">
        <v>45407.432000000001</v>
      </c>
      <c r="D63" s="14"/>
      <c r="E63">
        <f t="shared" si="0"/>
        <v>-23607.081984798271</v>
      </c>
      <c r="F63">
        <f t="shared" si="1"/>
        <v>-23607</v>
      </c>
      <c r="G63">
        <f t="shared" si="2"/>
        <v>-3.876470000250265E-2</v>
      </c>
      <c r="I63">
        <f t="shared" si="5"/>
        <v>-3.876470000250265E-2</v>
      </c>
      <c r="Q63" s="1">
        <f t="shared" si="4"/>
        <v>30388.932000000001</v>
      </c>
      <c r="AB63">
        <v>7</v>
      </c>
      <c r="AD63" t="s">
        <v>27</v>
      </c>
      <c r="AF63" t="s">
        <v>29</v>
      </c>
    </row>
    <row r="64" spans="1:32">
      <c r="A64" t="s">
        <v>32</v>
      </c>
      <c r="B64" s="2"/>
      <c r="C64" s="15">
        <v>45414.536999999997</v>
      </c>
      <c r="D64" s="14"/>
      <c r="E64">
        <f t="shared" si="0"/>
        <v>-23592.055375750886</v>
      </c>
      <c r="F64">
        <f t="shared" si="1"/>
        <v>-23592</v>
      </c>
      <c r="G64">
        <f t="shared" si="2"/>
        <v>-2.6183200003288221E-2</v>
      </c>
      <c r="I64">
        <f t="shared" si="5"/>
        <v>-2.6183200003288221E-2</v>
      </c>
      <c r="Q64" s="1">
        <f t="shared" si="4"/>
        <v>30396.036999999997</v>
      </c>
      <c r="AB64">
        <v>7</v>
      </c>
      <c r="AD64" t="s">
        <v>27</v>
      </c>
      <c r="AF64" t="s">
        <v>29</v>
      </c>
    </row>
    <row r="65" spans="1:32">
      <c r="A65" t="s">
        <v>33</v>
      </c>
      <c r="B65" s="2"/>
      <c r="C65" s="15">
        <v>45427.285000000003</v>
      </c>
      <c r="D65" s="14"/>
      <c r="E65">
        <f t="shared" si="0"/>
        <v>-23565.094191776745</v>
      </c>
      <c r="F65">
        <f t="shared" si="1"/>
        <v>-23565</v>
      </c>
      <c r="G65">
        <f t="shared" si="2"/>
        <v>-4.4536499997775536E-2</v>
      </c>
      <c r="I65">
        <f t="shared" si="5"/>
        <v>-4.4536499997775536E-2</v>
      </c>
      <c r="Q65" s="1">
        <f t="shared" si="4"/>
        <v>30408.785000000003</v>
      </c>
      <c r="AB65">
        <v>12</v>
      </c>
      <c r="AD65" t="s">
        <v>27</v>
      </c>
      <c r="AF65" t="s">
        <v>29</v>
      </c>
    </row>
    <row r="66" spans="1:32">
      <c r="A66" t="s">
        <v>33</v>
      </c>
      <c r="B66" s="2"/>
      <c r="C66" s="15">
        <v>45433.451000000001</v>
      </c>
      <c r="D66" s="14"/>
      <c r="E66">
        <f t="shared" si="0"/>
        <v>-23552.053506148852</v>
      </c>
      <c r="F66">
        <f t="shared" si="1"/>
        <v>-23552</v>
      </c>
      <c r="G66">
        <f t="shared" si="2"/>
        <v>-2.5299200002336875E-2</v>
      </c>
      <c r="I66">
        <f t="shared" si="5"/>
        <v>-2.5299200002336875E-2</v>
      </c>
      <c r="Q66" s="1">
        <f t="shared" si="4"/>
        <v>30414.951000000001</v>
      </c>
      <c r="AB66">
        <v>5</v>
      </c>
      <c r="AD66" t="s">
        <v>27</v>
      </c>
      <c r="AF66" t="s">
        <v>29</v>
      </c>
    </row>
    <row r="67" spans="1:32">
      <c r="A67" t="s">
        <v>33</v>
      </c>
      <c r="B67" s="2"/>
      <c r="C67" s="15">
        <v>45433.459000000003</v>
      </c>
      <c r="D67" s="14"/>
      <c r="E67">
        <f t="shared" si="0"/>
        <v>-23552.036586673497</v>
      </c>
      <c r="F67">
        <f t="shared" si="1"/>
        <v>-23552</v>
      </c>
      <c r="G67">
        <f t="shared" si="2"/>
        <v>-1.729920000070706E-2</v>
      </c>
      <c r="I67">
        <f t="shared" si="5"/>
        <v>-1.729920000070706E-2</v>
      </c>
      <c r="Q67" s="1">
        <f t="shared" si="4"/>
        <v>30414.959000000003</v>
      </c>
      <c r="AB67">
        <v>11</v>
      </c>
      <c r="AD67" t="s">
        <v>27</v>
      </c>
      <c r="AF67" t="s">
        <v>29</v>
      </c>
    </row>
    <row r="68" spans="1:32">
      <c r="A68" t="s">
        <v>33</v>
      </c>
      <c r="B68" s="2"/>
      <c r="C68" s="15">
        <v>45459.459000000003</v>
      </c>
      <c r="D68" s="14"/>
      <c r="E68">
        <f t="shared" si="0"/>
        <v>-23497.048291778039</v>
      </c>
      <c r="F68">
        <f t="shared" si="1"/>
        <v>-23497</v>
      </c>
      <c r="G68">
        <f t="shared" si="2"/>
        <v>-2.2833700000774115E-2</v>
      </c>
      <c r="I68">
        <f t="shared" si="5"/>
        <v>-2.2833700000774115E-2</v>
      </c>
      <c r="Q68" s="1">
        <f t="shared" si="4"/>
        <v>30440.959000000003</v>
      </c>
      <c r="AB68">
        <v>6</v>
      </c>
      <c r="AD68" t="s">
        <v>27</v>
      </c>
      <c r="AF68" t="s">
        <v>29</v>
      </c>
    </row>
    <row r="69" spans="1:32">
      <c r="A69" t="s">
        <v>33</v>
      </c>
      <c r="B69" s="2"/>
      <c r="C69" s="15">
        <v>45460.391000000003</v>
      </c>
      <c r="D69" s="14"/>
      <c r="E69">
        <f t="shared" si="0"/>
        <v>-23495.077172899477</v>
      </c>
      <c r="F69">
        <f t="shared" si="1"/>
        <v>-23495</v>
      </c>
      <c r="G69">
        <f t="shared" si="2"/>
        <v>-3.6489499994786456E-2</v>
      </c>
      <c r="I69">
        <f t="shared" si="5"/>
        <v>-3.6489499994786456E-2</v>
      </c>
      <c r="Q69" s="1">
        <f t="shared" si="4"/>
        <v>30441.891000000003</v>
      </c>
      <c r="AB69">
        <v>10</v>
      </c>
      <c r="AD69" t="s">
        <v>27</v>
      </c>
      <c r="AF69" t="s">
        <v>29</v>
      </c>
    </row>
    <row r="70" spans="1:32">
      <c r="A70" t="s">
        <v>33</v>
      </c>
      <c r="B70" s="2"/>
      <c r="C70" s="15">
        <v>45466.555999999997</v>
      </c>
      <c r="D70" s="14"/>
      <c r="E70">
        <f t="shared" si="0"/>
        <v>-23482.038602206008</v>
      </c>
      <c r="F70">
        <f t="shared" si="1"/>
        <v>-23482</v>
      </c>
      <c r="G70">
        <f t="shared" si="2"/>
        <v>-1.82522000031895E-2</v>
      </c>
      <c r="I70">
        <f t="shared" si="5"/>
        <v>-1.82522000031895E-2</v>
      </c>
      <c r="Q70" s="1">
        <f t="shared" si="4"/>
        <v>30448.055999999997</v>
      </c>
      <c r="AB70">
        <v>8</v>
      </c>
      <c r="AD70" t="s">
        <v>27</v>
      </c>
      <c r="AF70" t="s">
        <v>29</v>
      </c>
    </row>
    <row r="71" spans="1:32">
      <c r="A71" t="s">
        <v>33</v>
      </c>
      <c r="B71" s="2" t="s">
        <v>90</v>
      </c>
      <c r="C71" s="15">
        <v>45471.499000000003</v>
      </c>
      <c r="D71" s="14"/>
      <c r="E71">
        <f t="shared" si="0"/>
        <v>-23471.5844813726</v>
      </c>
      <c r="F71">
        <f t="shared" si="1"/>
        <v>-23471.5</v>
      </c>
      <c r="G71">
        <f t="shared" si="2"/>
        <v>-3.9945149997947738E-2</v>
      </c>
      <c r="I71">
        <f t="shared" si="5"/>
        <v>-3.9945149997947738E-2</v>
      </c>
      <c r="Q71" s="1">
        <f t="shared" si="4"/>
        <v>30452.999000000003</v>
      </c>
      <c r="AB71">
        <v>5</v>
      </c>
      <c r="AD71" t="s">
        <v>27</v>
      </c>
      <c r="AF71" t="s">
        <v>29</v>
      </c>
    </row>
    <row r="72" spans="1:32">
      <c r="A72" t="s">
        <v>33</v>
      </c>
      <c r="B72" s="2"/>
      <c r="C72" s="15">
        <v>45485.453999999998</v>
      </c>
      <c r="D72" s="14"/>
      <c r="E72">
        <f t="shared" si="0"/>
        <v>-23442.070571554686</v>
      </c>
      <c r="F72">
        <f t="shared" si="1"/>
        <v>-23442</v>
      </c>
      <c r="G72">
        <f t="shared" si="2"/>
        <v>-3.3368200005497783E-2</v>
      </c>
      <c r="I72">
        <f t="shared" si="5"/>
        <v>-3.3368200005497783E-2</v>
      </c>
      <c r="Q72" s="1">
        <f t="shared" si="4"/>
        <v>30466.953999999998</v>
      </c>
      <c r="AB72">
        <v>7</v>
      </c>
      <c r="AD72" t="s">
        <v>27</v>
      </c>
      <c r="AF72" t="s">
        <v>29</v>
      </c>
    </row>
    <row r="73" spans="1:32">
      <c r="A73" t="s">
        <v>35</v>
      </c>
      <c r="B73" s="2" t="s">
        <v>90</v>
      </c>
      <c r="C73" s="15">
        <v>45489.457999999999</v>
      </c>
      <c r="D73" s="14"/>
      <c r="E73">
        <f t="shared" si="0"/>
        <v>-23433.602374140784</v>
      </c>
      <c r="F73">
        <f t="shared" si="1"/>
        <v>-23433.5</v>
      </c>
      <c r="G73">
        <f t="shared" si="2"/>
        <v>-4.8405349996755831E-2</v>
      </c>
      <c r="I73">
        <f t="shared" si="5"/>
        <v>-4.8405349996755831E-2</v>
      </c>
      <c r="Q73" s="1">
        <f t="shared" si="4"/>
        <v>30470.957999999999</v>
      </c>
      <c r="AB73">
        <v>5</v>
      </c>
      <c r="AD73" t="s">
        <v>27</v>
      </c>
      <c r="AF73" t="s">
        <v>29</v>
      </c>
    </row>
    <row r="74" spans="1:32">
      <c r="A74" t="s">
        <v>35</v>
      </c>
      <c r="B74" s="2"/>
      <c r="C74" s="15">
        <v>45493.497000000003</v>
      </c>
      <c r="D74" s="14"/>
      <c r="E74">
        <f t="shared" si="0"/>
        <v>-23425.060154022209</v>
      </c>
      <c r="F74">
        <f t="shared" si="1"/>
        <v>-23425</v>
      </c>
      <c r="G74">
        <f t="shared" si="2"/>
        <v>-2.8442499999073334E-2</v>
      </c>
      <c r="I74">
        <f t="shared" si="5"/>
        <v>-2.8442499999073334E-2</v>
      </c>
      <c r="Q74" s="1">
        <f t="shared" si="4"/>
        <v>30474.997000000003</v>
      </c>
      <c r="AB74">
        <v>7</v>
      </c>
      <c r="AD74" t="s">
        <v>27</v>
      </c>
      <c r="AF74" t="s">
        <v>29</v>
      </c>
    </row>
    <row r="75" spans="1:32">
      <c r="A75" t="s">
        <v>35</v>
      </c>
      <c r="B75" s="2"/>
      <c r="C75" s="15">
        <v>45502.455999999998</v>
      </c>
      <c r="D75" s="14"/>
      <c r="E75">
        <f t="shared" si="0"/>
        <v>-23406.112456561892</v>
      </c>
      <c r="F75">
        <f t="shared" si="1"/>
        <v>-23406</v>
      </c>
      <c r="G75">
        <f t="shared" si="2"/>
        <v>-5.3172599997196812E-2</v>
      </c>
      <c r="I75">
        <f t="shared" si="5"/>
        <v>-5.3172599997196812E-2</v>
      </c>
      <c r="Q75" s="1">
        <f t="shared" si="4"/>
        <v>30483.955999999998</v>
      </c>
      <c r="AB75">
        <v>6</v>
      </c>
      <c r="AD75" t="s">
        <v>27</v>
      </c>
      <c r="AF75" t="s">
        <v>29</v>
      </c>
    </row>
    <row r="76" spans="1:32">
      <c r="A76" t="s">
        <v>35</v>
      </c>
      <c r="B76" s="2"/>
      <c r="C76" s="15">
        <v>45519.495000000003</v>
      </c>
      <c r="D76" s="14"/>
      <c r="E76">
        <f t="shared" si="0"/>
        <v>-23370.076088995589</v>
      </c>
      <c r="F76">
        <f t="shared" si="1"/>
        <v>-23370</v>
      </c>
      <c r="G76">
        <f t="shared" si="2"/>
        <v>-3.5976999999547843E-2</v>
      </c>
      <c r="I76">
        <f t="shared" si="5"/>
        <v>-3.5976999999547843E-2</v>
      </c>
      <c r="Q76" s="1">
        <f t="shared" si="4"/>
        <v>30500.995000000003</v>
      </c>
      <c r="AB76">
        <v>7</v>
      </c>
      <c r="AD76" t="s">
        <v>27</v>
      </c>
      <c r="AF76" t="s">
        <v>29</v>
      </c>
    </row>
    <row r="77" spans="1:32">
      <c r="A77" t="s">
        <v>37</v>
      </c>
      <c r="B77" s="2" t="s">
        <v>90</v>
      </c>
      <c r="C77" s="15">
        <v>45549.453000000001</v>
      </c>
      <c r="D77" s="14"/>
      <c r="E77">
        <f t="shared" si="0"/>
        <v>-23306.716883669509</v>
      </c>
      <c r="F77">
        <f t="shared" si="1"/>
        <v>-23306.5</v>
      </c>
      <c r="G77">
        <f t="shared" si="2"/>
        <v>-0.10254865000024438</v>
      </c>
      <c r="I77">
        <f t="shared" si="5"/>
        <v>-0.10254865000024438</v>
      </c>
      <c r="Q77" s="1">
        <f t="shared" si="4"/>
        <v>30530.953000000001</v>
      </c>
      <c r="AB77">
        <v>10</v>
      </c>
      <c r="AD77" t="s">
        <v>27</v>
      </c>
      <c r="AF77" t="s">
        <v>29</v>
      </c>
    </row>
    <row r="78" spans="1:32">
      <c r="A78" t="s">
        <v>37</v>
      </c>
      <c r="B78" s="2"/>
      <c r="C78" s="15">
        <v>45555.432999999997</v>
      </c>
      <c r="D78" s="14"/>
      <c r="E78">
        <f t="shared" si="0"/>
        <v>-23294.069575843561</v>
      </c>
      <c r="F78">
        <f t="shared" si="1"/>
        <v>-23294</v>
      </c>
      <c r="G78">
        <f t="shared" si="2"/>
        <v>-3.2897400000365451E-2</v>
      </c>
      <c r="I78">
        <f t="shared" si="5"/>
        <v>-3.2897400000365451E-2</v>
      </c>
      <c r="Q78" s="1">
        <f t="shared" si="4"/>
        <v>30536.932999999997</v>
      </c>
      <c r="AB78">
        <v>8</v>
      </c>
      <c r="AD78" t="s">
        <v>27</v>
      </c>
      <c r="AF78" t="s">
        <v>29</v>
      </c>
    </row>
    <row r="79" spans="1:32">
      <c r="A79" t="s">
        <v>37</v>
      </c>
      <c r="B79" s="2"/>
      <c r="C79" s="15">
        <v>45556.381999999998</v>
      </c>
      <c r="D79" s="14"/>
      <c r="E79">
        <f t="shared" si="0"/>
        <v>-23292.062503079876</v>
      </c>
      <c r="F79">
        <f t="shared" si="1"/>
        <v>-23292</v>
      </c>
      <c r="G79">
        <f t="shared" si="2"/>
        <v>-2.9553200001828372E-2</v>
      </c>
      <c r="I79">
        <f t="shared" si="5"/>
        <v>-2.9553200001828372E-2</v>
      </c>
      <c r="Q79" s="1">
        <f t="shared" si="4"/>
        <v>30537.881999999998</v>
      </c>
      <c r="AB79">
        <v>8</v>
      </c>
      <c r="AD79" t="s">
        <v>27</v>
      </c>
      <c r="AF79" t="s">
        <v>29</v>
      </c>
    </row>
    <row r="80" spans="1:32">
      <c r="A80" t="s">
        <v>37</v>
      </c>
      <c r="B80" s="2"/>
      <c r="C80" s="15">
        <v>45561.591999999997</v>
      </c>
      <c r="D80" s="14"/>
      <c r="E80">
        <f t="shared" si="0"/>
        <v>-23281.043694756598</v>
      </c>
      <c r="F80">
        <f t="shared" si="1"/>
        <v>-23281</v>
      </c>
      <c r="G80">
        <f t="shared" si="2"/>
        <v>-2.0660100002714898E-2</v>
      </c>
      <c r="I80">
        <f t="shared" si="5"/>
        <v>-2.0660100002714898E-2</v>
      </c>
      <c r="Q80" s="1">
        <f t="shared" si="4"/>
        <v>30543.091999999997</v>
      </c>
      <c r="AB80">
        <v>8</v>
      </c>
      <c r="AD80" t="s">
        <v>27</v>
      </c>
      <c r="AF80" t="s">
        <v>29</v>
      </c>
    </row>
    <row r="81" spans="1:32">
      <c r="A81" t="s">
        <v>37</v>
      </c>
      <c r="B81" s="2"/>
      <c r="C81" s="15">
        <v>45562.527000000002</v>
      </c>
      <c r="D81" s="14"/>
      <c r="E81">
        <f t="shared" si="0"/>
        <v>-23279.066231074768</v>
      </c>
      <c r="F81">
        <f t="shared" si="1"/>
        <v>-23279</v>
      </c>
      <c r="G81">
        <f t="shared" si="2"/>
        <v>-3.1315899999754038E-2</v>
      </c>
      <c r="I81">
        <f t="shared" si="5"/>
        <v>-3.1315899999754038E-2</v>
      </c>
      <c r="Q81" s="1">
        <f t="shared" si="4"/>
        <v>30544.027000000002</v>
      </c>
      <c r="AB81">
        <v>4</v>
      </c>
      <c r="AD81" t="s">
        <v>27</v>
      </c>
      <c r="AF81" t="s">
        <v>29</v>
      </c>
    </row>
    <row r="82" spans="1:32">
      <c r="A82" t="s">
        <v>37</v>
      </c>
      <c r="B82" s="2" t="s">
        <v>90</v>
      </c>
      <c r="C82" s="15">
        <v>45565.589</v>
      </c>
      <c r="D82" s="14"/>
      <c r="E82">
        <f t="shared" si="0"/>
        <v>-23272.590301883625</v>
      </c>
      <c r="F82">
        <f t="shared" si="1"/>
        <v>-23272.5</v>
      </c>
      <c r="G82">
        <f t="shared" si="2"/>
        <v>-4.2697249999037012E-2</v>
      </c>
      <c r="I82">
        <f t="shared" si="5"/>
        <v>-4.2697249999037012E-2</v>
      </c>
      <c r="Q82" s="1">
        <f t="shared" si="4"/>
        <v>30547.089</v>
      </c>
      <c r="AB82">
        <v>8</v>
      </c>
      <c r="AD82" t="s">
        <v>27</v>
      </c>
      <c r="AF82" t="s">
        <v>29</v>
      </c>
    </row>
    <row r="83" spans="1:32">
      <c r="A83" t="s">
        <v>37</v>
      </c>
      <c r="B83" s="2" t="s">
        <v>90</v>
      </c>
      <c r="C83" s="15">
        <v>45586.402999999998</v>
      </c>
      <c r="D83" s="14"/>
      <c r="E83">
        <f t="shared" si="0"/>
        <v>-23228.570056885394</v>
      </c>
      <c r="F83">
        <f t="shared" si="1"/>
        <v>-23228.5</v>
      </c>
      <c r="G83">
        <f t="shared" si="2"/>
        <v>-3.3124850000604056E-2</v>
      </c>
      <c r="I83">
        <f t="shared" si="5"/>
        <v>-3.3124850000604056E-2</v>
      </c>
      <c r="Q83" s="1">
        <f t="shared" si="4"/>
        <v>30567.902999999998</v>
      </c>
      <c r="AB83">
        <v>8</v>
      </c>
      <c r="AD83" t="s">
        <v>27</v>
      </c>
      <c r="AF83" t="s">
        <v>29</v>
      </c>
    </row>
    <row r="84" spans="1:32">
      <c r="A84" t="s">
        <v>37</v>
      </c>
      <c r="B84" s="2" t="s">
        <v>90</v>
      </c>
      <c r="C84" s="15">
        <v>45587.347000000002</v>
      </c>
      <c r="D84" s="14"/>
      <c r="E84">
        <f t="shared" si="0"/>
        <v>-23226.5735587938</v>
      </c>
      <c r="F84">
        <f t="shared" si="1"/>
        <v>-23226.5</v>
      </c>
      <c r="G84">
        <f t="shared" si="2"/>
        <v>-3.4780649999447633E-2</v>
      </c>
      <c r="I84">
        <f t="shared" si="5"/>
        <v>-3.4780649999447633E-2</v>
      </c>
      <c r="Q84" s="1">
        <f t="shared" si="4"/>
        <v>30568.847000000002</v>
      </c>
      <c r="AB84">
        <v>14</v>
      </c>
      <c r="AD84" t="s">
        <v>27</v>
      </c>
      <c r="AF84" t="s">
        <v>29</v>
      </c>
    </row>
    <row r="85" spans="1:32">
      <c r="A85" t="s">
        <v>37</v>
      </c>
      <c r="B85" s="2" t="s">
        <v>90</v>
      </c>
      <c r="C85" s="15">
        <v>45592.546999999999</v>
      </c>
      <c r="D85" s="14"/>
      <c r="E85">
        <f t="shared" ref="E85:E148" si="6">+(C85-C$7)/C$8</f>
        <v>-23215.575899814714</v>
      </c>
      <c r="F85">
        <f t="shared" ref="F85:F148" si="7">ROUND(2*E85,0)/2</f>
        <v>-23215.5</v>
      </c>
      <c r="G85">
        <f t="shared" ref="G85:G148" si="8">+C85-(C$7+F85*C$8)</f>
        <v>-3.5887550002371427E-2</v>
      </c>
      <c r="I85">
        <f t="shared" ref="I85:I116" si="9">+G85</f>
        <v>-3.5887550002371427E-2</v>
      </c>
      <c r="Q85" s="1">
        <f t="shared" ref="Q85:Q148" si="10">+C85-15018.5</f>
        <v>30574.046999999999</v>
      </c>
      <c r="AB85">
        <v>8</v>
      </c>
      <c r="AD85" t="s">
        <v>27</v>
      </c>
      <c r="AF85" t="s">
        <v>29</v>
      </c>
    </row>
    <row r="86" spans="1:32">
      <c r="A86" t="s">
        <v>37</v>
      </c>
      <c r="B86" s="2"/>
      <c r="C86" s="15">
        <v>45600.356</v>
      </c>
      <c r="D86" s="14"/>
      <c r="E86">
        <f t="shared" si="6"/>
        <v>-23199.060376936301</v>
      </c>
      <c r="F86">
        <f t="shared" si="7"/>
        <v>-23199</v>
      </c>
      <c r="G86">
        <f t="shared" si="8"/>
        <v>-2.8547900001285598E-2</v>
      </c>
      <c r="I86">
        <f t="shared" si="9"/>
        <v>-2.8547900001285598E-2</v>
      </c>
      <c r="Q86" s="1">
        <f t="shared" si="10"/>
        <v>30581.856</v>
      </c>
      <c r="AB86">
        <v>6</v>
      </c>
      <c r="AD86" t="s">
        <v>27</v>
      </c>
      <c r="AF86" t="s">
        <v>29</v>
      </c>
    </row>
    <row r="87" spans="1:32">
      <c r="A87" t="s">
        <v>39</v>
      </c>
      <c r="B87" s="2" t="s">
        <v>90</v>
      </c>
      <c r="C87" s="15">
        <v>45603.43</v>
      </c>
      <c r="D87" s="14"/>
      <c r="E87">
        <f t="shared" si="6"/>
        <v>-23192.559068532122</v>
      </c>
      <c r="F87">
        <f t="shared" si="7"/>
        <v>-23192.5</v>
      </c>
      <c r="G87">
        <f t="shared" si="8"/>
        <v>-2.7929249998123851E-2</v>
      </c>
      <c r="I87">
        <f t="shared" si="9"/>
        <v>-2.7929249998123851E-2</v>
      </c>
      <c r="Q87" s="1">
        <f t="shared" si="10"/>
        <v>30584.93</v>
      </c>
      <c r="AB87">
        <v>6</v>
      </c>
      <c r="AD87" t="s">
        <v>27</v>
      </c>
      <c r="AF87" t="s">
        <v>29</v>
      </c>
    </row>
    <row r="88" spans="1:32">
      <c r="A88" t="s">
        <v>37</v>
      </c>
      <c r="B88" s="2" t="s">
        <v>90</v>
      </c>
      <c r="C88" s="15">
        <v>45604.341</v>
      </c>
      <c r="D88" s="14"/>
      <c r="E88">
        <f t="shared" si="6"/>
        <v>-23190.632363276363</v>
      </c>
      <c r="F88">
        <f t="shared" si="7"/>
        <v>-23190.5</v>
      </c>
      <c r="G88">
        <f t="shared" si="8"/>
        <v>-6.2585050000052433E-2</v>
      </c>
      <c r="I88">
        <f t="shared" si="9"/>
        <v>-6.2585050000052433E-2</v>
      </c>
      <c r="Q88" s="1">
        <f t="shared" si="10"/>
        <v>30585.841</v>
      </c>
      <c r="AB88">
        <v>6</v>
      </c>
      <c r="AD88" t="s">
        <v>27</v>
      </c>
      <c r="AF88" t="s">
        <v>29</v>
      </c>
    </row>
    <row r="89" spans="1:32">
      <c r="A89" t="s">
        <v>39</v>
      </c>
      <c r="B89" s="2" t="s">
        <v>90</v>
      </c>
      <c r="C89" s="15">
        <v>45604.351000000002</v>
      </c>
      <c r="D89" s="14"/>
      <c r="E89">
        <f t="shared" si="6"/>
        <v>-23190.611213932167</v>
      </c>
      <c r="F89">
        <f t="shared" si="7"/>
        <v>-23190.5</v>
      </c>
      <c r="G89">
        <f t="shared" si="8"/>
        <v>-5.2585049998015165E-2</v>
      </c>
      <c r="I89">
        <f t="shared" si="9"/>
        <v>-5.2585049998015165E-2</v>
      </c>
      <c r="Q89" s="1">
        <f t="shared" si="10"/>
        <v>30585.851000000002</v>
      </c>
      <c r="AB89">
        <v>6</v>
      </c>
      <c r="AD89" t="s">
        <v>27</v>
      </c>
      <c r="AF89" t="s">
        <v>29</v>
      </c>
    </row>
    <row r="90" spans="1:32">
      <c r="A90" t="s">
        <v>37</v>
      </c>
      <c r="B90" s="2" t="s">
        <v>90</v>
      </c>
      <c r="C90" s="15">
        <v>45605.313000000002</v>
      </c>
      <c r="D90" s="14"/>
      <c r="E90">
        <f t="shared" si="6"/>
        <v>-23188.576647021036</v>
      </c>
      <c r="F90">
        <f t="shared" si="7"/>
        <v>-23188.5</v>
      </c>
      <c r="G90">
        <f t="shared" si="8"/>
        <v>-3.6240850000467617E-2</v>
      </c>
      <c r="I90">
        <f t="shared" si="9"/>
        <v>-3.6240850000467617E-2</v>
      </c>
      <c r="Q90" s="1">
        <f t="shared" si="10"/>
        <v>30586.813000000002</v>
      </c>
      <c r="AB90">
        <v>10</v>
      </c>
      <c r="AD90" t="s">
        <v>27</v>
      </c>
      <c r="AF90" t="s">
        <v>29</v>
      </c>
    </row>
    <row r="91" spans="1:32">
      <c r="A91" t="s">
        <v>37</v>
      </c>
      <c r="B91" s="2"/>
      <c r="C91" s="15">
        <v>45607.434000000001</v>
      </c>
      <c r="D91" s="14"/>
      <c r="E91">
        <f t="shared" si="6"/>
        <v>-23184.09087111822</v>
      </c>
      <c r="F91">
        <f t="shared" si="7"/>
        <v>-23184</v>
      </c>
      <c r="G91">
        <f t="shared" si="8"/>
        <v>-4.2966399996657856E-2</v>
      </c>
      <c r="I91">
        <f t="shared" si="9"/>
        <v>-4.2966399996657856E-2</v>
      </c>
      <c r="Q91" s="1">
        <f t="shared" si="10"/>
        <v>30588.934000000001</v>
      </c>
      <c r="AB91">
        <v>6</v>
      </c>
      <c r="AD91" t="s">
        <v>27</v>
      </c>
      <c r="AF91" t="s">
        <v>29</v>
      </c>
    </row>
    <row r="92" spans="1:32">
      <c r="A92" t="s">
        <v>39</v>
      </c>
      <c r="B92" s="2" t="s">
        <v>90</v>
      </c>
      <c r="C92" s="15">
        <v>45617.629000000001</v>
      </c>
      <c r="D92" s="14"/>
      <c r="E92">
        <f t="shared" si="6"/>
        <v>-23162.529114715944</v>
      </c>
      <c r="F92">
        <f t="shared" si="7"/>
        <v>-23162.5</v>
      </c>
      <c r="G92">
        <f t="shared" si="8"/>
        <v>-1.3766249998298008E-2</v>
      </c>
      <c r="I92">
        <f t="shared" si="9"/>
        <v>-1.3766249998298008E-2</v>
      </c>
      <c r="Q92" s="1">
        <f t="shared" si="10"/>
        <v>30599.129000000001</v>
      </c>
      <c r="AB92">
        <v>7</v>
      </c>
      <c r="AD92" t="s">
        <v>27</v>
      </c>
      <c r="AF92" t="s">
        <v>29</v>
      </c>
    </row>
    <row r="93" spans="1:32">
      <c r="A93" t="s">
        <v>39</v>
      </c>
      <c r="B93" s="2"/>
      <c r="C93" s="15">
        <v>45629.652999999998</v>
      </c>
      <c r="D93" s="14"/>
      <c r="E93">
        <f t="shared" si="6"/>
        <v>-23137.099143261217</v>
      </c>
      <c r="F93">
        <f t="shared" si="7"/>
        <v>-23137</v>
      </c>
      <c r="G93">
        <f t="shared" si="8"/>
        <v>-4.6877699998731259E-2</v>
      </c>
      <c r="I93">
        <f t="shared" si="9"/>
        <v>-4.6877699998731259E-2</v>
      </c>
      <c r="Q93" s="1">
        <f t="shared" si="10"/>
        <v>30611.152999999998</v>
      </c>
      <c r="AB93">
        <v>6</v>
      </c>
      <c r="AD93" t="s">
        <v>27</v>
      </c>
      <c r="AF93" t="s">
        <v>29</v>
      </c>
    </row>
    <row r="94" spans="1:32">
      <c r="A94" t="s">
        <v>39</v>
      </c>
      <c r="B94" s="2"/>
      <c r="C94" s="15">
        <v>45634.394999999997</v>
      </c>
      <c r="D94" s="14"/>
      <c r="E94">
        <f t="shared" si="6"/>
        <v>-23127.07012424606</v>
      </c>
      <c r="F94">
        <f t="shared" si="7"/>
        <v>-23127</v>
      </c>
      <c r="G94">
        <f t="shared" si="8"/>
        <v>-3.3156700003019068E-2</v>
      </c>
      <c r="I94">
        <f t="shared" si="9"/>
        <v>-3.3156700003019068E-2</v>
      </c>
      <c r="Q94" s="1">
        <f t="shared" si="10"/>
        <v>30615.894999999997</v>
      </c>
      <c r="AB94">
        <v>6</v>
      </c>
      <c r="AD94" t="s">
        <v>27</v>
      </c>
      <c r="AF94" t="s">
        <v>29</v>
      </c>
    </row>
    <row r="95" spans="1:32">
      <c r="A95" t="s">
        <v>39</v>
      </c>
      <c r="B95" s="2"/>
      <c r="C95" s="15">
        <v>45641.489000000001</v>
      </c>
      <c r="D95" s="14"/>
      <c r="E95">
        <f t="shared" si="6"/>
        <v>-23112.066779477263</v>
      </c>
      <c r="F95">
        <f t="shared" si="7"/>
        <v>-23112</v>
      </c>
      <c r="G95">
        <f t="shared" si="8"/>
        <v>-3.1575200002407655E-2</v>
      </c>
      <c r="I95">
        <f t="shared" si="9"/>
        <v>-3.1575200002407655E-2</v>
      </c>
      <c r="Q95" s="1">
        <f t="shared" si="10"/>
        <v>30622.989000000001</v>
      </c>
      <c r="AB95">
        <v>8</v>
      </c>
      <c r="AD95" t="s">
        <v>27</v>
      </c>
      <c r="AF95" t="s">
        <v>29</v>
      </c>
    </row>
    <row r="96" spans="1:32">
      <c r="A96" t="s">
        <v>39</v>
      </c>
      <c r="B96" s="2"/>
      <c r="C96" s="15">
        <v>45644.334000000003</v>
      </c>
      <c r="D96" s="14"/>
      <c r="E96">
        <f t="shared" si="6"/>
        <v>-23106.049791055048</v>
      </c>
      <c r="F96">
        <f t="shared" si="7"/>
        <v>-23106</v>
      </c>
      <c r="G96">
        <f t="shared" si="8"/>
        <v>-2.3542599999927916E-2</v>
      </c>
      <c r="I96">
        <f t="shared" si="9"/>
        <v>-2.3542599999927916E-2</v>
      </c>
      <c r="Q96" s="1">
        <f t="shared" si="10"/>
        <v>30625.834000000003</v>
      </c>
      <c r="AB96">
        <v>7</v>
      </c>
      <c r="AD96" t="s">
        <v>27</v>
      </c>
      <c r="AF96" t="s">
        <v>29</v>
      </c>
    </row>
    <row r="97" spans="1:32">
      <c r="A97" t="s">
        <v>39</v>
      </c>
      <c r="B97" s="2" t="s">
        <v>90</v>
      </c>
      <c r="C97" s="15">
        <v>45647.396000000001</v>
      </c>
      <c r="D97" s="14"/>
      <c r="E97">
        <f t="shared" si="6"/>
        <v>-23099.573861863901</v>
      </c>
      <c r="F97">
        <f t="shared" si="7"/>
        <v>-23099.5</v>
      </c>
      <c r="G97">
        <f t="shared" si="8"/>
        <v>-3.492394999921089E-2</v>
      </c>
      <c r="I97">
        <f t="shared" si="9"/>
        <v>-3.492394999921089E-2</v>
      </c>
      <c r="Q97" s="1">
        <f t="shared" si="10"/>
        <v>30628.896000000001</v>
      </c>
      <c r="AB97">
        <v>5</v>
      </c>
      <c r="AD97" t="s">
        <v>27</v>
      </c>
      <c r="AF97" t="s">
        <v>29</v>
      </c>
    </row>
    <row r="98" spans="1:32">
      <c r="A98" t="s">
        <v>39</v>
      </c>
      <c r="B98" s="2"/>
      <c r="C98" s="15">
        <v>45649.5</v>
      </c>
      <c r="D98" s="14"/>
      <c r="E98">
        <f t="shared" si="6"/>
        <v>-23095.124039846211</v>
      </c>
      <c r="F98">
        <f t="shared" si="7"/>
        <v>-23095</v>
      </c>
      <c r="G98">
        <f t="shared" si="8"/>
        <v>-5.8649500002502464E-2</v>
      </c>
      <c r="I98">
        <f t="shared" si="9"/>
        <v>-5.8649500002502464E-2</v>
      </c>
      <c r="Q98" s="1">
        <f t="shared" si="10"/>
        <v>30631</v>
      </c>
      <c r="AB98">
        <v>6</v>
      </c>
      <c r="AD98" t="s">
        <v>27</v>
      </c>
      <c r="AF98" t="s">
        <v>29</v>
      </c>
    </row>
    <row r="99" spans="1:32">
      <c r="A99" t="s">
        <v>39</v>
      </c>
      <c r="B99" s="2"/>
      <c r="C99" s="15">
        <v>45659.464</v>
      </c>
      <c r="D99" s="14"/>
      <c r="E99">
        <f t="shared" si="6"/>
        <v>-23074.050833294736</v>
      </c>
      <c r="F99">
        <f t="shared" si="7"/>
        <v>-23074</v>
      </c>
      <c r="G99">
        <f t="shared" si="8"/>
        <v>-2.4035399997956119E-2</v>
      </c>
      <c r="I99">
        <f t="shared" si="9"/>
        <v>-2.4035399997956119E-2</v>
      </c>
      <c r="Q99" s="1">
        <f t="shared" si="10"/>
        <v>30640.964</v>
      </c>
      <c r="AB99">
        <v>6</v>
      </c>
      <c r="AD99" t="s">
        <v>27</v>
      </c>
      <c r="AF99" t="s">
        <v>29</v>
      </c>
    </row>
    <row r="100" spans="1:32">
      <c r="A100" t="s">
        <v>40</v>
      </c>
      <c r="B100" s="2"/>
      <c r="C100" s="15">
        <v>45670.328999999998</v>
      </c>
      <c r="D100" s="14"/>
      <c r="E100">
        <f t="shared" si="6"/>
        <v>-23051.072070831695</v>
      </c>
      <c r="F100">
        <f t="shared" si="7"/>
        <v>-23051</v>
      </c>
      <c r="G100">
        <f t="shared" si="8"/>
        <v>-3.4077100004651584E-2</v>
      </c>
      <c r="I100">
        <f t="shared" si="9"/>
        <v>-3.4077100004651584E-2</v>
      </c>
      <c r="Q100" s="1">
        <f t="shared" si="10"/>
        <v>30651.828999999998</v>
      </c>
      <c r="AB100">
        <v>6</v>
      </c>
      <c r="AD100" t="s">
        <v>27</v>
      </c>
      <c r="AF100" t="s">
        <v>29</v>
      </c>
    </row>
    <row r="101" spans="1:32">
      <c r="A101" t="s">
        <v>40</v>
      </c>
      <c r="B101" s="2"/>
      <c r="C101" s="15">
        <v>45680.258000000002</v>
      </c>
      <c r="D101" s="14"/>
      <c r="E101">
        <f t="shared" si="6"/>
        <v>-23030.072886984879</v>
      </c>
      <c r="F101">
        <f t="shared" si="7"/>
        <v>-23030</v>
      </c>
      <c r="G101">
        <f t="shared" si="8"/>
        <v>-3.4462999996321741E-2</v>
      </c>
      <c r="I101">
        <f t="shared" si="9"/>
        <v>-3.4462999996321741E-2</v>
      </c>
      <c r="Q101" s="1">
        <f t="shared" si="10"/>
        <v>30661.758000000002</v>
      </c>
      <c r="AB101">
        <v>7</v>
      </c>
      <c r="AD101" t="s">
        <v>27</v>
      </c>
      <c r="AF101" t="s">
        <v>29</v>
      </c>
    </row>
    <row r="102" spans="1:32">
      <c r="A102" t="s">
        <v>40</v>
      </c>
      <c r="B102" s="2" t="s">
        <v>90</v>
      </c>
      <c r="C102" s="15">
        <v>45693.752999999997</v>
      </c>
      <c r="D102" s="14"/>
      <c r="E102">
        <f t="shared" si="6"/>
        <v>-23001.531846999729</v>
      </c>
      <c r="F102">
        <f t="shared" si="7"/>
        <v>-23001.5</v>
      </c>
      <c r="G102">
        <f t="shared" si="8"/>
        <v>-1.5058150005643256E-2</v>
      </c>
      <c r="I102">
        <f t="shared" si="9"/>
        <v>-1.5058150005643256E-2</v>
      </c>
      <c r="Q102" s="1">
        <f t="shared" si="10"/>
        <v>30675.252999999997</v>
      </c>
      <c r="AB102">
        <v>7</v>
      </c>
      <c r="AD102" t="s">
        <v>34</v>
      </c>
      <c r="AF102" t="s">
        <v>29</v>
      </c>
    </row>
    <row r="103" spans="1:32">
      <c r="A103" t="s">
        <v>40</v>
      </c>
      <c r="B103" s="2"/>
      <c r="C103" s="15">
        <v>45694.444000000003</v>
      </c>
      <c r="D103" s="14"/>
      <c r="E103">
        <f t="shared" si="6"/>
        <v>-23000.070427316146</v>
      </c>
      <c r="F103">
        <f t="shared" si="7"/>
        <v>-23000</v>
      </c>
      <c r="G103">
        <f t="shared" si="8"/>
        <v>-3.3299999995506369E-2</v>
      </c>
      <c r="I103">
        <f t="shared" si="9"/>
        <v>-3.3299999995506369E-2</v>
      </c>
      <c r="Q103" s="1">
        <f t="shared" si="10"/>
        <v>30675.944000000003</v>
      </c>
      <c r="AB103">
        <v>5</v>
      </c>
      <c r="AD103" t="s">
        <v>27</v>
      </c>
      <c r="AF103" t="s">
        <v>29</v>
      </c>
    </row>
    <row r="104" spans="1:32">
      <c r="A104" t="s">
        <v>40</v>
      </c>
      <c r="B104" s="2"/>
      <c r="C104" s="15">
        <v>45697.273000000001</v>
      </c>
      <c r="D104" s="14"/>
      <c r="E104">
        <f t="shared" si="6"/>
        <v>-22994.087277844643</v>
      </c>
      <c r="F104">
        <f t="shared" si="7"/>
        <v>-22994</v>
      </c>
      <c r="G104">
        <f t="shared" si="8"/>
        <v>-4.1267399996286258E-2</v>
      </c>
      <c r="I104">
        <f t="shared" si="9"/>
        <v>-4.1267399996286258E-2</v>
      </c>
      <c r="Q104" s="1">
        <f t="shared" si="10"/>
        <v>30678.773000000001</v>
      </c>
      <c r="AB104">
        <v>6</v>
      </c>
      <c r="AD104" t="s">
        <v>27</v>
      </c>
      <c r="AF104" t="s">
        <v>29</v>
      </c>
    </row>
    <row r="105" spans="1:32">
      <c r="A105" t="s">
        <v>40</v>
      </c>
      <c r="B105" s="2"/>
      <c r="C105" s="15">
        <v>45700.589</v>
      </c>
      <c r="D105" s="14"/>
      <c r="E105">
        <f t="shared" si="6"/>
        <v>-22987.074155311053</v>
      </c>
      <c r="F105">
        <f t="shared" si="7"/>
        <v>-22987</v>
      </c>
      <c r="G105">
        <f t="shared" si="8"/>
        <v>-3.5062700000707991E-2</v>
      </c>
      <c r="I105">
        <f t="shared" si="9"/>
        <v>-3.5062700000707991E-2</v>
      </c>
      <c r="Q105" s="1">
        <f t="shared" si="10"/>
        <v>30682.089</v>
      </c>
      <c r="AB105">
        <v>6</v>
      </c>
      <c r="AD105" t="s">
        <v>27</v>
      </c>
      <c r="AF105" t="s">
        <v>29</v>
      </c>
    </row>
    <row r="106" spans="1:32">
      <c r="A106" t="s">
        <v>40</v>
      </c>
      <c r="B106" s="2"/>
      <c r="C106" s="15">
        <v>45702.499000000003</v>
      </c>
      <c r="D106" s="14"/>
      <c r="E106">
        <f t="shared" si="6"/>
        <v>-22983.034630570652</v>
      </c>
      <c r="F106">
        <f t="shared" si="7"/>
        <v>-22983</v>
      </c>
      <c r="G106">
        <f t="shared" si="8"/>
        <v>-1.6374299993913155E-2</v>
      </c>
      <c r="I106">
        <f t="shared" si="9"/>
        <v>-1.6374299993913155E-2</v>
      </c>
      <c r="Q106" s="1">
        <f t="shared" si="10"/>
        <v>30683.999000000003</v>
      </c>
      <c r="AB106">
        <v>8</v>
      </c>
      <c r="AD106" t="s">
        <v>27</v>
      </c>
      <c r="AF106" t="s">
        <v>29</v>
      </c>
    </row>
    <row r="107" spans="1:32">
      <c r="A107" t="s">
        <v>40</v>
      </c>
      <c r="B107" s="2"/>
      <c r="C107" s="15">
        <v>45705.307000000001</v>
      </c>
      <c r="D107" s="14"/>
      <c r="E107">
        <f t="shared" si="6"/>
        <v>-22977.095894721948</v>
      </c>
      <c r="F107">
        <f t="shared" si="7"/>
        <v>-22977</v>
      </c>
      <c r="G107">
        <f t="shared" si="8"/>
        <v>-4.5341699995333329E-2</v>
      </c>
      <c r="I107">
        <f t="shared" si="9"/>
        <v>-4.5341699995333329E-2</v>
      </c>
      <c r="Q107" s="1">
        <f t="shared" si="10"/>
        <v>30686.807000000001</v>
      </c>
      <c r="AB107">
        <v>6</v>
      </c>
      <c r="AD107" t="s">
        <v>27</v>
      </c>
      <c r="AF107" t="s">
        <v>29</v>
      </c>
    </row>
    <row r="108" spans="1:32">
      <c r="A108" t="s">
        <v>40</v>
      </c>
      <c r="B108" s="2" t="s">
        <v>90</v>
      </c>
      <c r="C108" s="15">
        <v>45727.288999999997</v>
      </c>
      <c r="D108" s="14"/>
      <c r="E108">
        <f t="shared" si="6"/>
        <v>-22930.605406322265</v>
      </c>
      <c r="F108">
        <f t="shared" si="7"/>
        <v>-22930.5</v>
      </c>
      <c r="G108">
        <f t="shared" si="8"/>
        <v>-4.9839050006994512E-2</v>
      </c>
      <c r="I108">
        <f t="shared" si="9"/>
        <v>-4.9839050006994512E-2</v>
      </c>
      <c r="Q108" s="1">
        <f t="shared" si="10"/>
        <v>30708.788999999997</v>
      </c>
      <c r="AB108">
        <v>6</v>
      </c>
      <c r="AD108" t="s">
        <v>27</v>
      </c>
      <c r="AF108" t="s">
        <v>29</v>
      </c>
    </row>
    <row r="109" spans="1:32">
      <c r="A109" t="s">
        <v>40</v>
      </c>
      <c r="B109" s="2"/>
      <c r="C109" s="15">
        <v>45730.377999999997</v>
      </c>
      <c r="D109" s="14"/>
      <c r="E109">
        <f t="shared" si="6"/>
        <v>-22924.072373901799</v>
      </c>
      <c r="F109">
        <f t="shared" si="7"/>
        <v>-22924</v>
      </c>
      <c r="G109">
        <f t="shared" si="8"/>
        <v>-3.4220400004414842E-2</v>
      </c>
      <c r="I109">
        <f t="shared" si="9"/>
        <v>-3.4220400004414842E-2</v>
      </c>
      <c r="Q109" s="1">
        <f t="shared" si="10"/>
        <v>30711.877999999997</v>
      </c>
      <c r="AB109">
        <v>6</v>
      </c>
      <c r="AD109" t="s">
        <v>27</v>
      </c>
      <c r="AF109" t="s">
        <v>29</v>
      </c>
    </row>
    <row r="110" spans="1:32">
      <c r="A110" t="s">
        <v>40</v>
      </c>
      <c r="B110" s="2"/>
      <c r="C110" s="15">
        <v>45731.328000000001</v>
      </c>
      <c r="D110" s="14"/>
      <c r="E110">
        <f t="shared" si="6"/>
        <v>-22922.063186203686</v>
      </c>
      <c r="F110">
        <f t="shared" si="7"/>
        <v>-22922</v>
      </c>
      <c r="G110">
        <f t="shared" si="8"/>
        <v>-2.98761999947601E-2</v>
      </c>
      <c r="I110">
        <f t="shared" si="9"/>
        <v>-2.98761999947601E-2</v>
      </c>
      <c r="Q110" s="1">
        <f t="shared" si="10"/>
        <v>30712.828000000001</v>
      </c>
      <c r="AB110">
        <v>6</v>
      </c>
      <c r="AD110" t="s">
        <v>27</v>
      </c>
      <c r="AF110" t="s">
        <v>29</v>
      </c>
    </row>
    <row r="111" spans="1:32">
      <c r="A111" t="s">
        <v>41</v>
      </c>
      <c r="B111" s="2"/>
      <c r="C111" s="15">
        <v>45741.258999999998</v>
      </c>
      <c r="D111" s="14"/>
      <c r="E111">
        <f t="shared" si="6"/>
        <v>-22901.059772488046</v>
      </c>
      <c r="F111">
        <f t="shared" si="7"/>
        <v>-22901</v>
      </c>
      <c r="G111">
        <f t="shared" si="8"/>
        <v>-2.8262100000574719E-2</v>
      </c>
      <c r="I111">
        <f t="shared" si="9"/>
        <v>-2.8262100000574719E-2</v>
      </c>
      <c r="Q111" s="1">
        <f t="shared" si="10"/>
        <v>30722.758999999998</v>
      </c>
      <c r="AB111">
        <v>9</v>
      </c>
      <c r="AD111" t="s">
        <v>27</v>
      </c>
      <c r="AF111" t="s">
        <v>29</v>
      </c>
    </row>
    <row r="112" spans="1:32">
      <c r="A112" t="s">
        <v>41</v>
      </c>
      <c r="B112" s="2"/>
      <c r="C112" s="15">
        <v>45755.43</v>
      </c>
      <c r="D112" s="14"/>
      <c r="E112">
        <f t="shared" si="6"/>
        <v>-22871.089036835601</v>
      </c>
      <c r="F112">
        <f t="shared" si="7"/>
        <v>-22871</v>
      </c>
      <c r="G112">
        <f t="shared" si="8"/>
        <v>-4.209909999917727E-2</v>
      </c>
      <c r="I112">
        <f t="shared" si="9"/>
        <v>-4.209909999917727E-2</v>
      </c>
      <c r="Q112" s="1">
        <f t="shared" si="10"/>
        <v>30736.93</v>
      </c>
      <c r="AB112">
        <v>10</v>
      </c>
      <c r="AD112" t="s">
        <v>36</v>
      </c>
      <c r="AF112" t="s">
        <v>29</v>
      </c>
    </row>
    <row r="113" spans="1:32">
      <c r="A113" t="s">
        <v>41</v>
      </c>
      <c r="B113" s="2"/>
      <c r="C113" s="15">
        <v>45756.377999999997</v>
      </c>
      <c r="D113" s="14"/>
      <c r="E113">
        <f t="shared" si="6"/>
        <v>-22869.084079006341</v>
      </c>
      <c r="F113">
        <f t="shared" si="7"/>
        <v>-22869</v>
      </c>
      <c r="G113">
        <f t="shared" si="8"/>
        <v>-3.9754900004481897E-2</v>
      </c>
      <c r="I113">
        <f t="shared" si="9"/>
        <v>-3.9754900004481897E-2</v>
      </c>
      <c r="Q113" s="1">
        <f t="shared" si="10"/>
        <v>30737.877999999997</v>
      </c>
      <c r="AB113">
        <v>7</v>
      </c>
      <c r="AD113" t="s">
        <v>27</v>
      </c>
      <c r="AF113" t="s">
        <v>29</v>
      </c>
    </row>
    <row r="114" spans="1:32">
      <c r="A114" t="s">
        <v>41</v>
      </c>
      <c r="B114" s="2"/>
      <c r="C114" s="15">
        <v>45763.482000000004</v>
      </c>
      <c r="D114" s="14"/>
      <c r="E114">
        <f t="shared" si="6"/>
        <v>-22854.059584893355</v>
      </c>
      <c r="F114">
        <f t="shared" si="7"/>
        <v>-22854</v>
      </c>
      <c r="G114">
        <f t="shared" si="8"/>
        <v>-2.8173399994557258E-2</v>
      </c>
      <c r="I114">
        <f t="shared" si="9"/>
        <v>-2.8173399994557258E-2</v>
      </c>
      <c r="Q114" s="1">
        <f t="shared" si="10"/>
        <v>30744.982000000004</v>
      </c>
      <c r="AB114">
        <v>7</v>
      </c>
      <c r="AD114" t="s">
        <v>27</v>
      </c>
      <c r="AF114" t="s">
        <v>29</v>
      </c>
    </row>
    <row r="115" spans="1:32">
      <c r="A115" t="s">
        <v>41</v>
      </c>
      <c r="B115" s="2" t="s">
        <v>90</v>
      </c>
      <c r="C115" s="15">
        <v>45776.463000000003</v>
      </c>
      <c r="D115" s="14"/>
      <c r="E115">
        <f t="shared" si="6"/>
        <v>-22826.605621199586</v>
      </c>
      <c r="F115">
        <f t="shared" si="7"/>
        <v>-22826.5</v>
      </c>
      <c r="G115">
        <f t="shared" si="8"/>
        <v>-4.9940649994823616E-2</v>
      </c>
      <c r="I115">
        <f t="shared" si="9"/>
        <v>-4.9940649994823616E-2</v>
      </c>
      <c r="Q115" s="1">
        <f t="shared" si="10"/>
        <v>30757.963000000003</v>
      </c>
      <c r="AB115">
        <v>7</v>
      </c>
      <c r="AD115" t="s">
        <v>27</v>
      </c>
      <c r="AF115" t="s">
        <v>29</v>
      </c>
    </row>
    <row r="116" spans="1:32">
      <c r="A116" t="s">
        <v>41</v>
      </c>
      <c r="B116" s="2" t="s">
        <v>90</v>
      </c>
      <c r="C116" s="15">
        <v>45785.442000000003</v>
      </c>
      <c r="D116" s="14"/>
      <c r="E116">
        <f t="shared" si="6"/>
        <v>-22807.615625050883</v>
      </c>
      <c r="F116">
        <f t="shared" si="7"/>
        <v>-22807.5</v>
      </c>
      <c r="G116">
        <f t="shared" si="8"/>
        <v>-5.4670749996148515E-2</v>
      </c>
      <c r="I116">
        <f t="shared" si="9"/>
        <v>-5.4670749996148515E-2</v>
      </c>
      <c r="Q116" s="1">
        <f t="shared" si="10"/>
        <v>30766.942000000003</v>
      </c>
      <c r="AB116">
        <v>6</v>
      </c>
      <c r="AD116" t="s">
        <v>27</v>
      </c>
      <c r="AF116" t="s">
        <v>29</v>
      </c>
    </row>
    <row r="117" spans="1:32">
      <c r="A117" t="s">
        <v>41</v>
      </c>
      <c r="B117" s="2"/>
      <c r="C117" s="15">
        <v>45790.423999999999</v>
      </c>
      <c r="D117" s="14"/>
      <c r="E117">
        <f t="shared" si="6"/>
        <v>-22797.079021775156</v>
      </c>
      <c r="F117">
        <f t="shared" si="7"/>
        <v>-22797</v>
      </c>
      <c r="G117">
        <f t="shared" si="8"/>
        <v>-3.7363700001151301E-2</v>
      </c>
      <c r="I117">
        <f t="shared" ref="I117:I148" si="11">+G117</f>
        <v>-3.7363700001151301E-2</v>
      </c>
      <c r="Q117" s="1">
        <f t="shared" si="10"/>
        <v>30771.923999999999</v>
      </c>
      <c r="AB117">
        <v>8</v>
      </c>
      <c r="AD117" t="s">
        <v>27</v>
      </c>
      <c r="AF117" t="s">
        <v>29</v>
      </c>
    </row>
    <row r="118" spans="1:32">
      <c r="A118" t="s">
        <v>43</v>
      </c>
      <c r="B118" s="2"/>
      <c r="C118" s="15">
        <v>45797.514000000003</v>
      </c>
      <c r="D118" s="14"/>
      <c r="E118">
        <f t="shared" si="6"/>
        <v>-22782.084136744041</v>
      </c>
      <c r="F118">
        <f t="shared" si="7"/>
        <v>-22782</v>
      </c>
      <c r="G118">
        <f t="shared" si="8"/>
        <v>-3.9782200001354795E-2</v>
      </c>
      <c r="I118">
        <f t="shared" si="11"/>
        <v>-3.9782200001354795E-2</v>
      </c>
      <c r="Q118" s="1">
        <f t="shared" si="10"/>
        <v>30779.014000000003</v>
      </c>
      <c r="AB118">
        <v>6</v>
      </c>
      <c r="AD118" t="s">
        <v>27</v>
      </c>
      <c r="AF118" t="s">
        <v>29</v>
      </c>
    </row>
    <row r="119" spans="1:32">
      <c r="A119" t="s">
        <v>43</v>
      </c>
      <c r="B119" s="2"/>
      <c r="C119" s="15">
        <v>45798.46</v>
      </c>
      <c r="D119" s="14"/>
      <c r="E119">
        <f t="shared" si="6"/>
        <v>-22780.083408783619</v>
      </c>
      <c r="F119">
        <f t="shared" si="7"/>
        <v>-22780</v>
      </c>
      <c r="G119">
        <f t="shared" si="8"/>
        <v>-3.9437999999790918E-2</v>
      </c>
      <c r="I119">
        <f t="shared" si="11"/>
        <v>-3.9437999999790918E-2</v>
      </c>
      <c r="Q119" s="1">
        <f t="shared" si="10"/>
        <v>30779.96</v>
      </c>
      <c r="AB119">
        <v>6</v>
      </c>
      <c r="AD119" t="s">
        <v>27</v>
      </c>
      <c r="AF119" t="s">
        <v>29</v>
      </c>
    </row>
    <row r="120" spans="1:32">
      <c r="A120" t="s">
        <v>43</v>
      </c>
      <c r="B120" s="2"/>
      <c r="C120" s="15">
        <v>45825.406999999999</v>
      </c>
      <c r="D120" s="14"/>
      <c r="E120">
        <f t="shared" si="6"/>
        <v>-22723.092270993315</v>
      </c>
      <c r="F120">
        <f t="shared" si="7"/>
        <v>-22723</v>
      </c>
      <c r="G120">
        <f t="shared" si="8"/>
        <v>-4.3628300001728348E-2</v>
      </c>
      <c r="I120">
        <f t="shared" si="11"/>
        <v>-4.3628300001728348E-2</v>
      </c>
      <c r="Q120" s="1">
        <f t="shared" si="10"/>
        <v>30806.906999999999</v>
      </c>
      <c r="AB120">
        <v>6</v>
      </c>
      <c r="AD120" t="s">
        <v>27</v>
      </c>
      <c r="AF120" t="s">
        <v>29</v>
      </c>
    </row>
    <row r="121" spans="1:32">
      <c r="A121" t="s">
        <v>44</v>
      </c>
      <c r="B121" s="2" t="s">
        <v>90</v>
      </c>
      <c r="C121" s="15">
        <v>45826.567999999999</v>
      </c>
      <c r="D121" s="14"/>
      <c r="E121">
        <f t="shared" si="6"/>
        <v>-22720.63683213279</v>
      </c>
      <c r="F121">
        <f t="shared" si="7"/>
        <v>-22720.5</v>
      </c>
      <c r="G121">
        <f t="shared" si="8"/>
        <v>-6.4698050002334639E-2</v>
      </c>
      <c r="I121">
        <f t="shared" si="11"/>
        <v>-6.4698050002334639E-2</v>
      </c>
      <c r="Q121" s="1">
        <f t="shared" si="10"/>
        <v>30808.067999999999</v>
      </c>
      <c r="AB121">
        <v>8</v>
      </c>
      <c r="AD121" t="s">
        <v>27</v>
      </c>
      <c r="AF121" t="s">
        <v>29</v>
      </c>
    </row>
    <row r="122" spans="1:32">
      <c r="A122" t="s">
        <v>44</v>
      </c>
      <c r="B122" s="2" t="s">
        <v>90</v>
      </c>
      <c r="C122" s="15">
        <v>45830.349000000002</v>
      </c>
      <c r="D122" s="14"/>
      <c r="E122">
        <f t="shared" si="6"/>
        <v>-22712.640265094335</v>
      </c>
      <c r="F122">
        <f t="shared" si="7"/>
        <v>-22712.5</v>
      </c>
      <c r="G122">
        <f t="shared" si="8"/>
        <v>-6.6321250000328291E-2</v>
      </c>
      <c r="I122">
        <f t="shared" si="11"/>
        <v>-6.6321250000328291E-2</v>
      </c>
      <c r="Q122" s="1">
        <f t="shared" si="10"/>
        <v>30811.849000000002</v>
      </c>
      <c r="AB122">
        <v>6</v>
      </c>
      <c r="AD122" t="s">
        <v>27</v>
      </c>
      <c r="AF122" t="s">
        <v>29</v>
      </c>
    </row>
    <row r="123" spans="1:32">
      <c r="A123" t="s">
        <v>44</v>
      </c>
      <c r="B123" s="2"/>
      <c r="C123" s="15">
        <v>45865.587</v>
      </c>
      <c r="D123" s="14"/>
      <c r="E123">
        <f t="shared" si="6"/>
        <v>-22638.114206035643</v>
      </c>
      <c r="F123">
        <f t="shared" si="7"/>
        <v>-22638</v>
      </c>
      <c r="G123">
        <f t="shared" si="8"/>
        <v>-5.3999800002202392E-2</v>
      </c>
      <c r="I123">
        <f t="shared" si="11"/>
        <v>-5.3999800002202392E-2</v>
      </c>
      <c r="Q123" s="1">
        <f t="shared" si="10"/>
        <v>30847.087</v>
      </c>
      <c r="AB123">
        <v>6</v>
      </c>
      <c r="AD123" t="s">
        <v>27</v>
      </c>
      <c r="AF123" t="s">
        <v>29</v>
      </c>
    </row>
    <row r="124" spans="1:32">
      <c r="A124" t="s">
        <v>44</v>
      </c>
      <c r="B124" s="2"/>
      <c r="C124" s="15">
        <v>45868.432000000001</v>
      </c>
      <c r="D124" s="14"/>
      <c r="E124">
        <f t="shared" si="6"/>
        <v>-22632.097217613427</v>
      </c>
      <c r="F124">
        <f t="shared" si="7"/>
        <v>-22632</v>
      </c>
      <c r="G124">
        <f t="shared" si="8"/>
        <v>-4.5967199999722652E-2</v>
      </c>
      <c r="I124">
        <f t="shared" si="11"/>
        <v>-4.5967199999722652E-2</v>
      </c>
      <c r="Q124" s="1">
        <f t="shared" si="10"/>
        <v>30849.932000000001</v>
      </c>
      <c r="AB124">
        <v>6</v>
      </c>
      <c r="AD124" t="s">
        <v>27</v>
      </c>
      <c r="AF124" t="s">
        <v>29</v>
      </c>
    </row>
    <row r="125" spans="1:32">
      <c r="A125" t="s">
        <v>44</v>
      </c>
      <c r="B125" s="2" t="s">
        <v>90</v>
      </c>
      <c r="C125" s="15">
        <v>45871.487999999998</v>
      </c>
      <c r="D125" s="14"/>
      <c r="E125">
        <f t="shared" si="6"/>
        <v>-22625.633978028796</v>
      </c>
      <c r="F125">
        <f t="shared" si="7"/>
        <v>-22625.5</v>
      </c>
      <c r="G125">
        <f t="shared" si="8"/>
        <v>-6.3348550000227988E-2</v>
      </c>
      <c r="I125">
        <f t="shared" si="11"/>
        <v>-6.3348550000227988E-2</v>
      </c>
      <c r="Q125" s="1">
        <f t="shared" si="10"/>
        <v>30852.987999999998</v>
      </c>
      <c r="AB125">
        <v>6</v>
      </c>
      <c r="AD125" t="s">
        <v>38</v>
      </c>
      <c r="AF125" t="s">
        <v>29</v>
      </c>
    </row>
    <row r="126" spans="1:32">
      <c r="A126" t="s">
        <v>44</v>
      </c>
      <c r="B126" s="2" t="s">
        <v>90</v>
      </c>
      <c r="C126" s="15">
        <v>45878.559999999998</v>
      </c>
      <c r="D126" s="14"/>
      <c r="E126">
        <f t="shared" si="6"/>
        <v>-22610.677161817232</v>
      </c>
      <c r="F126">
        <f t="shared" si="7"/>
        <v>-22610.5</v>
      </c>
      <c r="G126">
        <f t="shared" si="8"/>
        <v>-8.3767050004098564E-2</v>
      </c>
      <c r="I126">
        <f t="shared" si="11"/>
        <v>-8.3767050004098564E-2</v>
      </c>
      <c r="Q126" s="1">
        <f t="shared" si="10"/>
        <v>30860.059999999998</v>
      </c>
      <c r="AB126">
        <v>6</v>
      </c>
      <c r="AD126" t="s">
        <v>38</v>
      </c>
      <c r="AF126" t="s">
        <v>29</v>
      </c>
    </row>
    <row r="127" spans="1:32">
      <c r="A127" t="s">
        <v>43</v>
      </c>
      <c r="B127" s="2" t="s">
        <v>90</v>
      </c>
      <c r="C127" s="15">
        <v>45888.521999999997</v>
      </c>
      <c r="D127" s="14"/>
      <c r="E127">
        <f t="shared" si="6"/>
        <v>-22589.608185134595</v>
      </c>
      <c r="F127">
        <f t="shared" si="7"/>
        <v>-22589.5</v>
      </c>
      <c r="G127">
        <f t="shared" si="8"/>
        <v>-5.1152949999959674E-2</v>
      </c>
      <c r="I127">
        <f t="shared" si="11"/>
        <v>-5.1152949999959674E-2</v>
      </c>
      <c r="Q127" s="1">
        <f t="shared" si="10"/>
        <v>30870.021999999997</v>
      </c>
      <c r="AB127">
        <v>6</v>
      </c>
      <c r="AD127" t="s">
        <v>27</v>
      </c>
      <c r="AF127" t="s">
        <v>29</v>
      </c>
    </row>
    <row r="128" spans="1:32">
      <c r="A128" t="s">
        <v>43</v>
      </c>
      <c r="B128" s="2" t="s">
        <v>90</v>
      </c>
      <c r="C128" s="15">
        <v>45889.504000000001</v>
      </c>
      <c r="D128" s="14"/>
      <c r="E128">
        <f t="shared" si="6"/>
        <v>-22587.531319535075</v>
      </c>
      <c r="F128">
        <f t="shared" si="7"/>
        <v>-22587.5</v>
      </c>
      <c r="G128">
        <f t="shared" si="8"/>
        <v>-1.4808749998337589E-2</v>
      </c>
      <c r="I128">
        <f t="shared" si="11"/>
        <v>-1.4808749998337589E-2</v>
      </c>
      <c r="Q128" s="1">
        <f t="shared" si="10"/>
        <v>30871.004000000001</v>
      </c>
      <c r="AB128">
        <v>5</v>
      </c>
      <c r="AD128" t="s">
        <v>27</v>
      </c>
      <c r="AF128" t="s">
        <v>29</v>
      </c>
    </row>
    <row r="129" spans="1:32">
      <c r="A129" t="s">
        <v>43</v>
      </c>
      <c r="B129" s="2"/>
      <c r="C129" s="15">
        <v>45894.442999999999</v>
      </c>
      <c r="D129" s="14"/>
      <c r="E129">
        <f t="shared" si="6"/>
        <v>-22577.085658439362</v>
      </c>
      <c r="F129">
        <f t="shared" si="7"/>
        <v>-22577</v>
      </c>
      <c r="G129">
        <f t="shared" si="8"/>
        <v>-4.0501700001186691E-2</v>
      </c>
      <c r="I129">
        <f t="shared" si="11"/>
        <v>-4.0501700001186691E-2</v>
      </c>
      <c r="Q129" s="1">
        <f t="shared" si="10"/>
        <v>30875.942999999999</v>
      </c>
      <c r="AB129">
        <v>10</v>
      </c>
      <c r="AD129" t="s">
        <v>27</v>
      </c>
      <c r="AF129" t="s">
        <v>29</v>
      </c>
    </row>
    <row r="130" spans="1:32">
      <c r="A130" t="s">
        <v>43</v>
      </c>
      <c r="B130" s="2"/>
      <c r="C130" s="15">
        <v>45894.447999999997</v>
      </c>
      <c r="D130" s="14"/>
      <c r="E130">
        <f t="shared" si="6"/>
        <v>-22577.075083767271</v>
      </c>
      <c r="F130">
        <f t="shared" si="7"/>
        <v>-22577</v>
      </c>
      <c r="G130">
        <f t="shared" si="8"/>
        <v>-3.5501700003806036E-2</v>
      </c>
      <c r="I130">
        <f t="shared" si="11"/>
        <v>-3.5501700003806036E-2</v>
      </c>
      <c r="Q130" s="1">
        <f t="shared" si="10"/>
        <v>30875.947999999997</v>
      </c>
      <c r="AB130">
        <v>7</v>
      </c>
      <c r="AD130" t="s">
        <v>27</v>
      </c>
      <c r="AF130" t="s">
        <v>29</v>
      </c>
    </row>
    <row r="131" spans="1:32">
      <c r="A131" t="s">
        <v>43</v>
      </c>
      <c r="B131" s="2" t="s">
        <v>90</v>
      </c>
      <c r="C131" s="15">
        <v>45896.567000000003</v>
      </c>
      <c r="D131" s="14"/>
      <c r="E131">
        <f t="shared" si="6"/>
        <v>-22572.593537733279</v>
      </c>
      <c r="F131">
        <f t="shared" si="7"/>
        <v>-22572.5</v>
      </c>
      <c r="G131">
        <f t="shared" si="8"/>
        <v>-4.4227250000403728E-2</v>
      </c>
      <c r="I131">
        <f t="shared" si="11"/>
        <v>-4.4227250000403728E-2</v>
      </c>
      <c r="Q131" s="1">
        <f t="shared" si="10"/>
        <v>30878.067000000003</v>
      </c>
      <c r="AB131">
        <v>7</v>
      </c>
      <c r="AD131" t="s">
        <v>27</v>
      </c>
      <c r="AF131" t="s">
        <v>29</v>
      </c>
    </row>
    <row r="132" spans="1:32">
      <c r="A132" t="s">
        <v>43</v>
      </c>
      <c r="B132" s="2"/>
      <c r="C132" s="15">
        <v>45921.353999999999</v>
      </c>
      <c r="D132" s="14"/>
      <c r="E132">
        <f t="shared" si="6"/>
        <v>-22520.170658288142</v>
      </c>
      <c r="F132">
        <f t="shared" si="7"/>
        <v>-22520</v>
      </c>
      <c r="G132">
        <f t="shared" si="8"/>
        <v>-8.0691999995906372E-2</v>
      </c>
      <c r="I132">
        <f t="shared" si="11"/>
        <v>-8.0691999995906372E-2</v>
      </c>
      <c r="Q132" s="1">
        <f t="shared" si="10"/>
        <v>30902.853999999999</v>
      </c>
      <c r="AB132">
        <v>6</v>
      </c>
      <c r="AD132" t="s">
        <v>27</v>
      </c>
      <c r="AF132" t="s">
        <v>29</v>
      </c>
    </row>
    <row r="133" spans="1:32">
      <c r="A133" t="s">
        <v>43</v>
      </c>
      <c r="B133" s="2" t="s">
        <v>90</v>
      </c>
      <c r="C133" s="15">
        <v>45930.61</v>
      </c>
      <c r="D133" s="14"/>
      <c r="E133">
        <f t="shared" si="6"/>
        <v>-22500.594825305358</v>
      </c>
      <c r="F133">
        <f t="shared" si="7"/>
        <v>-22500.5</v>
      </c>
      <c r="G133">
        <f t="shared" si="8"/>
        <v>-4.4836050001322292E-2</v>
      </c>
      <c r="I133">
        <f t="shared" si="11"/>
        <v>-4.4836050001322292E-2</v>
      </c>
      <c r="Q133" s="1">
        <f t="shared" si="10"/>
        <v>30912.11</v>
      </c>
      <c r="AB133">
        <v>7</v>
      </c>
      <c r="AD133" t="s">
        <v>27</v>
      </c>
      <c r="AF133" t="s">
        <v>29</v>
      </c>
    </row>
    <row r="134" spans="1:32">
      <c r="A134" t="s">
        <v>43</v>
      </c>
      <c r="B134" s="2" t="s">
        <v>90</v>
      </c>
      <c r="C134" s="15">
        <v>45931.553</v>
      </c>
      <c r="D134" s="14"/>
      <c r="E134">
        <f t="shared" si="6"/>
        <v>-22498.600442148188</v>
      </c>
      <c r="F134">
        <f t="shared" si="7"/>
        <v>-22498.5</v>
      </c>
      <c r="G134">
        <f t="shared" si="8"/>
        <v>-4.7491849996731617E-2</v>
      </c>
      <c r="I134">
        <f t="shared" si="11"/>
        <v>-4.7491849996731617E-2</v>
      </c>
      <c r="Q134" s="1">
        <f t="shared" si="10"/>
        <v>30913.053</v>
      </c>
      <c r="AB134">
        <v>4</v>
      </c>
      <c r="AD134" t="s">
        <v>27</v>
      </c>
      <c r="AF134" t="s">
        <v>29</v>
      </c>
    </row>
    <row r="135" spans="1:32">
      <c r="A135" t="s">
        <v>43</v>
      </c>
      <c r="B135" s="2" t="s">
        <v>90</v>
      </c>
      <c r="C135" s="15">
        <v>45940.542999999998</v>
      </c>
      <c r="D135" s="14"/>
      <c r="E135">
        <f t="shared" si="6"/>
        <v>-22479.587181720879</v>
      </c>
      <c r="F135">
        <f t="shared" si="7"/>
        <v>-22479.5</v>
      </c>
      <c r="G135">
        <f t="shared" si="8"/>
        <v>-4.12219499994535E-2</v>
      </c>
      <c r="I135">
        <f t="shared" si="11"/>
        <v>-4.12219499994535E-2</v>
      </c>
      <c r="Q135" s="1">
        <f t="shared" si="10"/>
        <v>30922.042999999998</v>
      </c>
      <c r="AB135">
        <v>12</v>
      </c>
      <c r="AD135" t="s">
        <v>27</v>
      </c>
      <c r="AF135" t="s">
        <v>29</v>
      </c>
    </row>
    <row r="136" spans="1:32">
      <c r="A136" t="s">
        <v>45</v>
      </c>
      <c r="B136" s="2"/>
      <c r="C136" s="15">
        <v>45945.508000000002</v>
      </c>
      <c r="D136" s="14"/>
      <c r="E136">
        <f t="shared" si="6"/>
        <v>-22469.086532330257</v>
      </c>
      <c r="F136">
        <f t="shared" si="7"/>
        <v>-22469</v>
      </c>
      <c r="G136">
        <f t="shared" si="8"/>
        <v>-4.0914899997005705E-2</v>
      </c>
      <c r="I136">
        <f t="shared" si="11"/>
        <v>-4.0914899997005705E-2</v>
      </c>
      <c r="Q136" s="1">
        <f t="shared" si="10"/>
        <v>30927.008000000002</v>
      </c>
      <c r="AB136">
        <v>8</v>
      </c>
      <c r="AD136" t="s">
        <v>27</v>
      </c>
      <c r="AF136" t="s">
        <v>29</v>
      </c>
    </row>
    <row r="137" spans="1:32">
      <c r="A137" t="s">
        <v>45</v>
      </c>
      <c r="B137" s="2"/>
      <c r="C137" s="15">
        <v>45946.464999999997</v>
      </c>
      <c r="D137" s="14"/>
      <c r="E137">
        <f t="shared" si="6"/>
        <v>-22467.062540091232</v>
      </c>
      <c r="F137">
        <f t="shared" si="7"/>
        <v>-22467</v>
      </c>
      <c r="G137">
        <f t="shared" si="8"/>
        <v>-2.9570700004114769E-2</v>
      </c>
      <c r="I137">
        <f t="shared" si="11"/>
        <v>-2.9570700004114769E-2</v>
      </c>
      <c r="Q137" s="1">
        <f t="shared" si="10"/>
        <v>30927.964999999997</v>
      </c>
      <c r="AB137">
        <v>6</v>
      </c>
      <c r="AD137" t="s">
        <v>27</v>
      </c>
      <c r="AF137" t="s">
        <v>29</v>
      </c>
    </row>
    <row r="138" spans="1:32">
      <c r="A138" t="s">
        <v>45</v>
      </c>
      <c r="B138" s="2"/>
      <c r="C138" s="15">
        <v>45995.644</v>
      </c>
      <c r="D138" s="14"/>
      <c r="E138">
        <f t="shared" si="6"/>
        <v>-22363.052180296465</v>
      </c>
      <c r="F138">
        <f t="shared" si="7"/>
        <v>-22363</v>
      </c>
      <c r="G138">
        <f t="shared" si="8"/>
        <v>-2.4672300001839176E-2</v>
      </c>
      <c r="I138">
        <f t="shared" si="11"/>
        <v>-2.4672300001839176E-2</v>
      </c>
      <c r="Q138" s="1">
        <f t="shared" si="10"/>
        <v>30977.144</v>
      </c>
      <c r="AB138">
        <v>6</v>
      </c>
      <c r="AD138" t="s">
        <v>27</v>
      </c>
      <c r="AF138" t="s">
        <v>29</v>
      </c>
    </row>
    <row r="139" spans="1:32">
      <c r="A139" t="s">
        <v>45</v>
      </c>
      <c r="B139" s="2"/>
      <c r="C139" s="15">
        <v>45998.485999999997</v>
      </c>
      <c r="D139" s="14"/>
      <c r="E139">
        <f t="shared" si="6"/>
        <v>-22357.041536677516</v>
      </c>
      <c r="F139">
        <f t="shared" si="7"/>
        <v>-22357</v>
      </c>
      <c r="G139">
        <f t="shared" si="8"/>
        <v>-1.9639700003608596E-2</v>
      </c>
      <c r="I139">
        <f t="shared" si="11"/>
        <v>-1.9639700003608596E-2</v>
      </c>
      <c r="Q139" s="1">
        <f t="shared" si="10"/>
        <v>30979.985999999997</v>
      </c>
      <c r="AB139">
        <v>8</v>
      </c>
      <c r="AD139" t="s">
        <v>27</v>
      </c>
      <c r="AF139" t="s">
        <v>29</v>
      </c>
    </row>
    <row r="140" spans="1:32">
      <c r="A140" t="s">
        <v>45</v>
      </c>
      <c r="B140" s="2"/>
      <c r="C140" s="15">
        <v>46002.271000000001</v>
      </c>
      <c r="D140" s="14"/>
      <c r="E140">
        <f t="shared" si="6"/>
        <v>-22349.03650990138</v>
      </c>
      <c r="F140">
        <f t="shared" si="7"/>
        <v>-22349</v>
      </c>
      <c r="G140">
        <f t="shared" si="8"/>
        <v>-1.726290000078734E-2</v>
      </c>
      <c r="I140">
        <f t="shared" si="11"/>
        <v>-1.726290000078734E-2</v>
      </c>
      <c r="Q140" s="1">
        <f t="shared" si="10"/>
        <v>30983.771000000001</v>
      </c>
      <c r="AB140">
        <v>8</v>
      </c>
      <c r="AD140" t="s">
        <v>27</v>
      </c>
      <c r="AF140" t="s">
        <v>29</v>
      </c>
    </row>
    <row r="141" spans="1:32">
      <c r="A141" t="s">
        <v>45</v>
      </c>
      <c r="B141" s="2" t="s">
        <v>90</v>
      </c>
      <c r="C141" s="15">
        <v>46005.343999999997</v>
      </c>
      <c r="D141" s="14"/>
      <c r="E141">
        <f t="shared" si="6"/>
        <v>-22342.53731643163</v>
      </c>
      <c r="F141">
        <f t="shared" si="7"/>
        <v>-22342.5</v>
      </c>
      <c r="G141">
        <f t="shared" si="8"/>
        <v>-1.7644250001467299E-2</v>
      </c>
      <c r="I141">
        <f t="shared" si="11"/>
        <v>-1.7644250001467299E-2</v>
      </c>
      <c r="Q141" s="1">
        <f t="shared" si="10"/>
        <v>30986.843999999997</v>
      </c>
      <c r="AB141">
        <v>8</v>
      </c>
      <c r="AD141" t="s">
        <v>27</v>
      </c>
      <c r="AF141" t="s">
        <v>29</v>
      </c>
    </row>
    <row r="142" spans="1:32">
      <c r="A142" t="s">
        <v>45</v>
      </c>
      <c r="B142" s="2" t="s">
        <v>90</v>
      </c>
      <c r="C142" s="15">
        <v>46023.281999999999</v>
      </c>
      <c r="D142" s="14"/>
      <c r="E142">
        <f t="shared" si="6"/>
        <v>-22304.599622822596</v>
      </c>
      <c r="F142">
        <f t="shared" si="7"/>
        <v>-22304.5</v>
      </c>
      <c r="G142">
        <f t="shared" si="8"/>
        <v>-4.7104450000915676E-2</v>
      </c>
      <c r="I142">
        <f t="shared" si="11"/>
        <v>-4.7104450000915676E-2</v>
      </c>
      <c r="Q142" s="1">
        <f t="shared" si="10"/>
        <v>31004.781999999999</v>
      </c>
      <c r="AB142">
        <v>9</v>
      </c>
      <c r="AD142" t="s">
        <v>27</v>
      </c>
      <c r="AF142" t="s">
        <v>29</v>
      </c>
    </row>
    <row r="143" spans="1:32">
      <c r="A143" t="s">
        <v>45</v>
      </c>
      <c r="B143" s="2"/>
      <c r="C143" s="15">
        <v>46032.523999999998</v>
      </c>
      <c r="D143" s="14"/>
      <c r="E143">
        <f t="shared" si="6"/>
        <v>-22285.053398921686</v>
      </c>
      <c r="F143">
        <f t="shared" si="7"/>
        <v>-22285</v>
      </c>
      <c r="G143">
        <f t="shared" si="8"/>
        <v>-2.5248500001907814E-2</v>
      </c>
      <c r="I143">
        <f t="shared" si="11"/>
        <v>-2.5248500001907814E-2</v>
      </c>
      <c r="Q143" s="1">
        <f t="shared" si="10"/>
        <v>31014.023999999998</v>
      </c>
      <c r="AB143">
        <v>7</v>
      </c>
      <c r="AD143" t="s">
        <v>27</v>
      </c>
      <c r="AF143" t="s">
        <v>29</v>
      </c>
    </row>
    <row r="144" spans="1:32">
      <c r="A144" t="s">
        <v>45</v>
      </c>
      <c r="B144" s="2"/>
      <c r="C144" s="15">
        <v>46033.472000000002</v>
      </c>
      <c r="D144" s="14"/>
      <c r="E144">
        <f t="shared" si="6"/>
        <v>-22283.048441092411</v>
      </c>
      <c r="F144">
        <f t="shared" si="7"/>
        <v>-22283</v>
      </c>
      <c r="G144">
        <f t="shared" si="8"/>
        <v>-2.2904299999936484E-2</v>
      </c>
      <c r="I144">
        <f t="shared" si="11"/>
        <v>-2.2904299999936484E-2</v>
      </c>
      <c r="Q144" s="1">
        <f t="shared" si="10"/>
        <v>31014.972000000002</v>
      </c>
      <c r="AB144">
        <v>8</v>
      </c>
      <c r="AD144" t="s">
        <v>27</v>
      </c>
      <c r="AF144" t="s">
        <v>29</v>
      </c>
    </row>
    <row r="145" spans="1:32">
      <c r="A145" t="s">
        <v>46</v>
      </c>
      <c r="B145" s="2"/>
      <c r="C145" s="15">
        <v>46036.305</v>
      </c>
      <c r="D145" s="14"/>
      <c r="E145">
        <f t="shared" si="6"/>
        <v>-22277.056831883227</v>
      </c>
      <c r="F145">
        <f t="shared" si="7"/>
        <v>-22277</v>
      </c>
      <c r="G145">
        <f t="shared" si="8"/>
        <v>-2.6871699999901466E-2</v>
      </c>
      <c r="I145">
        <f t="shared" si="11"/>
        <v>-2.6871699999901466E-2</v>
      </c>
      <c r="Q145" s="1">
        <f t="shared" si="10"/>
        <v>31017.805</v>
      </c>
      <c r="AB145">
        <v>7</v>
      </c>
      <c r="AD145" t="s">
        <v>27</v>
      </c>
      <c r="AF145" t="s">
        <v>29</v>
      </c>
    </row>
    <row r="146" spans="1:32">
      <c r="A146" t="s">
        <v>46</v>
      </c>
      <c r="B146" s="2"/>
      <c r="C146" s="15">
        <v>46039.618000000002</v>
      </c>
      <c r="D146" s="14"/>
      <c r="E146">
        <f t="shared" si="6"/>
        <v>-22270.050054152889</v>
      </c>
      <c r="F146">
        <f t="shared" si="7"/>
        <v>-22270</v>
      </c>
      <c r="G146">
        <f t="shared" si="8"/>
        <v>-2.3667000001296401E-2</v>
      </c>
      <c r="I146">
        <f t="shared" si="11"/>
        <v>-2.3667000001296401E-2</v>
      </c>
      <c r="Q146" s="1">
        <f t="shared" si="10"/>
        <v>31021.118000000002</v>
      </c>
      <c r="AB146">
        <v>5</v>
      </c>
      <c r="AD146" t="s">
        <v>27</v>
      </c>
      <c r="AF146" t="s">
        <v>29</v>
      </c>
    </row>
    <row r="147" spans="1:32">
      <c r="A147" t="s">
        <v>46</v>
      </c>
      <c r="B147" s="2"/>
      <c r="C147" s="15">
        <v>46046.705999999998</v>
      </c>
      <c r="D147" s="14"/>
      <c r="E147">
        <f t="shared" si="6"/>
        <v>-22255.05939899063</v>
      </c>
      <c r="F147">
        <f t="shared" si="7"/>
        <v>-22255</v>
      </c>
      <c r="G147">
        <f t="shared" si="8"/>
        <v>-2.8085500001907349E-2</v>
      </c>
      <c r="I147">
        <f t="shared" si="11"/>
        <v>-2.8085500001907349E-2</v>
      </c>
      <c r="Q147" s="1">
        <f t="shared" si="10"/>
        <v>31028.205999999998</v>
      </c>
      <c r="AB147">
        <v>13</v>
      </c>
      <c r="AD147" t="s">
        <v>42</v>
      </c>
      <c r="AF147" t="s">
        <v>29</v>
      </c>
    </row>
    <row r="148" spans="1:32">
      <c r="A148" t="s">
        <v>46</v>
      </c>
      <c r="B148" s="2"/>
      <c r="C148" s="15">
        <v>46049.535000000003</v>
      </c>
      <c r="D148" s="14"/>
      <c r="E148">
        <f t="shared" si="6"/>
        <v>-22249.076249519108</v>
      </c>
      <c r="F148">
        <f t="shared" si="7"/>
        <v>-22249</v>
      </c>
      <c r="G148">
        <f t="shared" si="8"/>
        <v>-3.6052899995411281E-2</v>
      </c>
      <c r="I148">
        <f t="shared" si="11"/>
        <v>-3.6052899995411281E-2</v>
      </c>
      <c r="Q148" s="1">
        <f t="shared" si="10"/>
        <v>31031.035000000003</v>
      </c>
      <c r="AB148">
        <v>9</v>
      </c>
      <c r="AD148" t="s">
        <v>42</v>
      </c>
      <c r="AF148" t="s">
        <v>29</v>
      </c>
    </row>
    <row r="149" spans="1:32">
      <c r="A149" t="s">
        <v>46</v>
      </c>
      <c r="B149" s="2"/>
      <c r="C149" s="15">
        <v>46057.563999999998</v>
      </c>
      <c r="D149" s="14"/>
      <c r="E149">
        <f t="shared" ref="E149:E212" si="12">+(C149-C$7)/C$8</f>
        <v>-22232.095441068519</v>
      </c>
      <c r="F149">
        <f t="shared" ref="F149:F212" si="13">ROUND(2*E149,0)/2</f>
        <v>-22232</v>
      </c>
      <c r="G149">
        <f t="shared" ref="G149:G212" si="14">+C149-(C$7+F149*C$8)</f>
        <v>-4.5127199999114964E-2</v>
      </c>
      <c r="I149">
        <f t="shared" ref="I149:I180" si="15">+G149</f>
        <v>-4.5127199999114964E-2</v>
      </c>
      <c r="Q149" s="1">
        <f t="shared" ref="Q149:Q212" si="16">+C149-15018.5</f>
        <v>31039.063999999998</v>
      </c>
      <c r="AB149">
        <v>6</v>
      </c>
      <c r="AD149" t="s">
        <v>42</v>
      </c>
      <c r="AF149" t="s">
        <v>29</v>
      </c>
    </row>
    <row r="150" spans="1:32">
      <c r="A150" t="s">
        <v>46</v>
      </c>
      <c r="B150" s="2" t="s">
        <v>90</v>
      </c>
      <c r="C150" s="15">
        <v>46076.249000000003</v>
      </c>
      <c r="D150" s="14"/>
      <c r="E150">
        <f t="shared" si="12"/>
        <v>-22192.577891448444</v>
      </c>
      <c r="F150">
        <f t="shared" si="13"/>
        <v>-22192.5</v>
      </c>
      <c r="G150">
        <f t="shared" si="14"/>
        <v>-3.6829249998845626E-2</v>
      </c>
      <c r="I150">
        <f t="shared" si="15"/>
        <v>-3.6829249998845626E-2</v>
      </c>
      <c r="Q150" s="1">
        <f t="shared" si="16"/>
        <v>31057.749000000003</v>
      </c>
      <c r="AB150">
        <v>6</v>
      </c>
      <c r="AD150" t="s">
        <v>27</v>
      </c>
      <c r="AF150" t="s">
        <v>29</v>
      </c>
    </row>
    <row r="151" spans="1:32">
      <c r="A151" t="s">
        <v>46</v>
      </c>
      <c r="B151" s="2" t="s">
        <v>90</v>
      </c>
      <c r="C151" s="15">
        <v>46096.59</v>
      </c>
      <c r="D151" s="14"/>
      <c r="E151">
        <f t="shared" si="12"/>
        <v>-22149.558010430439</v>
      </c>
      <c r="F151">
        <f t="shared" si="13"/>
        <v>-22149.5</v>
      </c>
      <c r="G151">
        <f t="shared" si="14"/>
        <v>-2.7428950001194607E-2</v>
      </c>
      <c r="I151">
        <f t="shared" si="15"/>
        <v>-2.7428950001194607E-2</v>
      </c>
      <c r="Q151" s="1">
        <f t="shared" si="16"/>
        <v>31078.089999999997</v>
      </c>
      <c r="AB151">
        <v>6</v>
      </c>
      <c r="AD151" t="s">
        <v>27</v>
      </c>
      <c r="AF151" t="s">
        <v>29</v>
      </c>
    </row>
    <row r="152" spans="1:32">
      <c r="A152" t="s">
        <v>47</v>
      </c>
      <c r="B152" s="2"/>
      <c r="C152" s="15">
        <v>46140.317000000003</v>
      </c>
      <c r="D152" s="14"/>
      <c r="E152">
        <f t="shared" si="12"/>
        <v>-22057.078273088362</v>
      </c>
      <c r="F152">
        <f t="shared" si="13"/>
        <v>-22057</v>
      </c>
      <c r="G152">
        <f t="shared" si="14"/>
        <v>-3.7009699997724965E-2</v>
      </c>
      <c r="I152">
        <f t="shared" si="15"/>
        <v>-3.7009699997724965E-2</v>
      </c>
      <c r="Q152" s="1">
        <f t="shared" si="16"/>
        <v>31121.817000000003</v>
      </c>
      <c r="AB152">
        <v>6</v>
      </c>
      <c r="AD152" t="s">
        <v>27</v>
      </c>
      <c r="AF152" t="s">
        <v>29</v>
      </c>
    </row>
    <row r="153" spans="1:32">
      <c r="A153" t="s">
        <v>47</v>
      </c>
      <c r="B153" s="2"/>
      <c r="C153" s="15">
        <v>46144.580999999998</v>
      </c>
      <c r="D153" s="14"/>
      <c r="E153">
        <f t="shared" si="12"/>
        <v>-22048.060192725516</v>
      </c>
      <c r="F153">
        <f t="shared" si="13"/>
        <v>-22048</v>
      </c>
      <c r="G153">
        <f t="shared" si="14"/>
        <v>-2.8460800000175368E-2</v>
      </c>
      <c r="I153">
        <f t="shared" si="15"/>
        <v>-2.8460800000175368E-2</v>
      </c>
      <c r="Q153" s="1">
        <f t="shared" si="16"/>
        <v>31126.080999999998</v>
      </c>
      <c r="AB153">
        <v>6</v>
      </c>
      <c r="AD153" t="s">
        <v>27</v>
      </c>
      <c r="AF153" t="s">
        <v>29</v>
      </c>
    </row>
    <row r="154" spans="1:32">
      <c r="A154" t="s">
        <v>47</v>
      </c>
      <c r="B154" s="2"/>
      <c r="C154" s="15">
        <v>46148.368999999999</v>
      </c>
      <c r="D154" s="14"/>
      <c r="E154">
        <f t="shared" si="12"/>
        <v>-22040.048821146131</v>
      </c>
      <c r="F154">
        <f t="shared" si="13"/>
        <v>-22040</v>
      </c>
      <c r="G154">
        <f t="shared" si="14"/>
        <v>-2.3084000000380911E-2</v>
      </c>
      <c r="I154">
        <f t="shared" si="15"/>
        <v>-2.3084000000380911E-2</v>
      </c>
      <c r="Q154" s="1">
        <f t="shared" si="16"/>
        <v>31129.868999999999</v>
      </c>
      <c r="AB154">
        <v>6</v>
      </c>
      <c r="AD154" t="s">
        <v>27</v>
      </c>
      <c r="AF154" t="s">
        <v>29</v>
      </c>
    </row>
    <row r="155" spans="1:32">
      <c r="A155" t="s">
        <v>48</v>
      </c>
      <c r="B155" s="2"/>
      <c r="C155" s="15">
        <v>46196.56</v>
      </c>
      <c r="D155" s="14"/>
      <c r="E155">
        <f t="shared" si="12"/>
        <v>-21938.128016557403</v>
      </c>
      <c r="F155">
        <f t="shared" si="13"/>
        <v>-21938</v>
      </c>
      <c r="G155">
        <f t="shared" si="14"/>
        <v>-6.0529800000949763E-2</v>
      </c>
      <c r="I155">
        <f t="shared" si="15"/>
        <v>-6.0529800000949763E-2</v>
      </c>
      <c r="Q155" s="1">
        <f t="shared" si="16"/>
        <v>31178.059999999998</v>
      </c>
      <c r="AB155">
        <v>8</v>
      </c>
      <c r="AD155" t="s">
        <v>27</v>
      </c>
      <c r="AF155" t="s">
        <v>29</v>
      </c>
    </row>
    <row r="156" spans="1:32">
      <c r="A156" t="s">
        <v>49</v>
      </c>
      <c r="B156" s="2"/>
      <c r="C156" s="15">
        <v>46276.504999999997</v>
      </c>
      <c r="D156" s="14"/>
      <c r="E156">
        <f t="shared" si="12"/>
        <v>-21769.049584425968</v>
      </c>
      <c r="F156">
        <f t="shared" si="13"/>
        <v>-21769</v>
      </c>
      <c r="G156">
        <f t="shared" si="14"/>
        <v>-2.3444900005415548E-2</v>
      </c>
      <c r="I156">
        <f t="shared" si="15"/>
        <v>-2.3444900005415548E-2</v>
      </c>
      <c r="Q156" s="1">
        <f t="shared" si="16"/>
        <v>31258.004999999997</v>
      </c>
      <c r="AB156">
        <v>6</v>
      </c>
      <c r="AD156" t="s">
        <v>27</v>
      </c>
      <c r="AF156" t="s">
        <v>29</v>
      </c>
    </row>
    <row r="157" spans="1:32">
      <c r="A157" t="s">
        <v>49</v>
      </c>
      <c r="B157" s="2"/>
      <c r="C157" s="15">
        <v>46277.447999999997</v>
      </c>
      <c r="D157" s="14"/>
      <c r="E157">
        <f t="shared" si="12"/>
        <v>-21767.055201268799</v>
      </c>
      <c r="F157">
        <f t="shared" si="13"/>
        <v>-21767</v>
      </c>
      <c r="G157">
        <f t="shared" si="14"/>
        <v>-2.6100700000824872E-2</v>
      </c>
      <c r="I157">
        <f t="shared" si="15"/>
        <v>-2.6100700000824872E-2</v>
      </c>
      <c r="Q157" s="1">
        <f t="shared" si="16"/>
        <v>31258.947999999997</v>
      </c>
      <c r="AB157">
        <v>7</v>
      </c>
      <c r="AD157" t="s">
        <v>27</v>
      </c>
      <c r="AF157" t="s">
        <v>29</v>
      </c>
    </row>
    <row r="158" spans="1:32">
      <c r="A158" t="s">
        <v>49</v>
      </c>
      <c r="B158" s="2"/>
      <c r="C158" s="15">
        <v>46277.451999999997</v>
      </c>
      <c r="D158" s="14"/>
      <c r="E158">
        <f t="shared" si="12"/>
        <v>-21767.046741531121</v>
      </c>
      <c r="F158">
        <f t="shared" si="13"/>
        <v>-21767</v>
      </c>
      <c r="G158">
        <f t="shared" si="14"/>
        <v>-2.2100700000009965E-2</v>
      </c>
      <c r="I158">
        <f t="shared" si="15"/>
        <v>-2.2100700000009965E-2</v>
      </c>
      <c r="Q158" s="1">
        <f t="shared" si="16"/>
        <v>31258.951999999997</v>
      </c>
      <c r="AB158">
        <v>6</v>
      </c>
      <c r="AD158" t="s">
        <v>27</v>
      </c>
      <c r="AF158" t="s">
        <v>29</v>
      </c>
    </row>
    <row r="159" spans="1:32">
      <c r="A159" t="s">
        <v>48</v>
      </c>
      <c r="B159" s="2"/>
      <c r="C159" s="15">
        <v>46285.491999999998</v>
      </c>
      <c r="D159" s="14"/>
      <c r="E159">
        <f t="shared" si="12"/>
        <v>-21750.042668801907</v>
      </c>
      <c r="F159">
        <f t="shared" si="13"/>
        <v>-21750</v>
      </c>
      <c r="G159">
        <f t="shared" si="14"/>
        <v>-2.0174999997834675E-2</v>
      </c>
      <c r="I159">
        <f t="shared" si="15"/>
        <v>-2.0174999997834675E-2</v>
      </c>
      <c r="Q159" s="1">
        <f t="shared" si="16"/>
        <v>31266.991999999998</v>
      </c>
      <c r="AB159">
        <v>9</v>
      </c>
      <c r="AD159" t="s">
        <v>42</v>
      </c>
      <c r="AF159" t="s">
        <v>29</v>
      </c>
    </row>
    <row r="160" spans="1:32">
      <c r="A160" t="s">
        <v>49</v>
      </c>
      <c r="B160" s="2" t="s">
        <v>90</v>
      </c>
      <c r="C160" s="15">
        <v>46290.455000000002</v>
      </c>
      <c r="D160" s="14"/>
      <c r="E160">
        <f t="shared" si="12"/>
        <v>-21739.546249280123</v>
      </c>
      <c r="F160">
        <f t="shared" si="13"/>
        <v>-21739.5</v>
      </c>
      <c r="G160">
        <f t="shared" si="14"/>
        <v>-2.1867949995794334E-2</v>
      </c>
      <c r="I160">
        <f t="shared" si="15"/>
        <v>-2.1867949995794334E-2</v>
      </c>
      <c r="Q160" s="1">
        <f t="shared" si="16"/>
        <v>31271.955000000002</v>
      </c>
      <c r="AB160">
        <v>7</v>
      </c>
      <c r="AD160" t="s">
        <v>42</v>
      </c>
      <c r="AF160" t="s">
        <v>29</v>
      </c>
    </row>
    <row r="161" spans="1:32">
      <c r="A161" t="s">
        <v>49</v>
      </c>
      <c r="B161" s="2"/>
      <c r="C161" s="15">
        <v>46319.529000000002</v>
      </c>
      <c r="D161" s="14"/>
      <c r="E161">
        <f t="shared" si="12"/>
        <v>-21678.056645980487</v>
      </c>
      <c r="F161">
        <f t="shared" si="13"/>
        <v>-21678</v>
      </c>
      <c r="G161">
        <f t="shared" si="14"/>
        <v>-2.6783799999975599E-2</v>
      </c>
      <c r="I161">
        <f t="shared" si="15"/>
        <v>-2.6783799999975599E-2</v>
      </c>
      <c r="Q161" s="1">
        <f t="shared" si="16"/>
        <v>31301.029000000002</v>
      </c>
      <c r="AB161">
        <v>9</v>
      </c>
      <c r="AD161" t="s">
        <v>42</v>
      </c>
      <c r="AF161" t="s">
        <v>29</v>
      </c>
    </row>
    <row r="162" spans="1:32">
      <c r="A162" t="s">
        <v>49</v>
      </c>
      <c r="B162" s="2" t="s">
        <v>90</v>
      </c>
      <c r="C162" s="15">
        <v>46349.506999999998</v>
      </c>
      <c r="D162" s="14"/>
      <c r="E162">
        <f t="shared" si="12"/>
        <v>-21614.655141966035</v>
      </c>
      <c r="F162">
        <f t="shared" si="13"/>
        <v>-21614.5</v>
      </c>
      <c r="G162">
        <f t="shared" si="14"/>
        <v>-7.3355450003873557E-2</v>
      </c>
      <c r="I162">
        <f t="shared" si="15"/>
        <v>-7.3355450003873557E-2</v>
      </c>
      <c r="Q162" s="1">
        <f t="shared" si="16"/>
        <v>31331.006999999998</v>
      </c>
      <c r="AB162">
        <v>7</v>
      </c>
      <c r="AD162" t="s">
        <v>27</v>
      </c>
      <c r="AF162" t="s">
        <v>29</v>
      </c>
    </row>
    <row r="163" spans="1:32">
      <c r="A163" t="s">
        <v>50</v>
      </c>
      <c r="B163" s="2"/>
      <c r="C163" s="15">
        <v>46401.317000000003</v>
      </c>
      <c r="D163" s="14"/>
      <c r="E163">
        <f t="shared" si="12"/>
        <v>-21505.080389714731</v>
      </c>
      <c r="F163">
        <f t="shared" si="13"/>
        <v>-21505</v>
      </c>
      <c r="G163">
        <f t="shared" si="14"/>
        <v>-3.8010500000382308E-2</v>
      </c>
      <c r="I163">
        <f t="shared" si="15"/>
        <v>-3.8010500000382308E-2</v>
      </c>
      <c r="Q163" s="1">
        <f t="shared" si="16"/>
        <v>31382.817000000003</v>
      </c>
      <c r="AB163">
        <v>7</v>
      </c>
      <c r="AD163" t="s">
        <v>27</v>
      </c>
      <c r="AF163" t="s">
        <v>29</v>
      </c>
    </row>
    <row r="164" spans="1:32">
      <c r="A164" t="s">
        <v>50</v>
      </c>
      <c r="B164" s="2" t="s">
        <v>90</v>
      </c>
      <c r="C164" s="15">
        <v>46517.374000000003</v>
      </c>
      <c r="D164" s="14"/>
      <c r="E164">
        <f t="shared" si="12"/>
        <v>-21259.62744584234</v>
      </c>
      <c r="F164">
        <f t="shared" si="13"/>
        <v>-21259.5</v>
      </c>
      <c r="G164">
        <f t="shared" si="14"/>
        <v>-6.0259949997998774E-2</v>
      </c>
      <c r="I164">
        <f t="shared" si="15"/>
        <v>-6.0259949997998774E-2</v>
      </c>
      <c r="Q164" s="1">
        <f t="shared" si="16"/>
        <v>31498.874000000003</v>
      </c>
      <c r="AB164">
        <v>10</v>
      </c>
      <c r="AD164" t="s">
        <v>36</v>
      </c>
      <c r="AF164" t="s">
        <v>29</v>
      </c>
    </row>
    <row r="165" spans="1:32">
      <c r="A165" s="56" t="s">
        <v>487</v>
      </c>
      <c r="B165" s="57" t="s">
        <v>92</v>
      </c>
      <c r="C165" s="56">
        <v>46522.381999999998</v>
      </c>
      <c r="D165" s="56" t="s">
        <v>125</v>
      </c>
      <c r="E165" s="30">
        <f t="shared" si="12"/>
        <v>-21249.035854271719</v>
      </c>
      <c r="F165">
        <f t="shared" si="13"/>
        <v>-21249</v>
      </c>
      <c r="G165">
        <f t="shared" si="14"/>
        <v>-1.6952899997704662E-2</v>
      </c>
      <c r="I165">
        <f t="shared" si="15"/>
        <v>-1.6952899997704662E-2</v>
      </c>
      <c r="O165">
        <f ca="1">+C$11+C$12*F165</f>
        <v>1.8353328065764951E-2</v>
      </c>
      <c r="Q165" s="1">
        <f t="shared" si="16"/>
        <v>31503.881999999998</v>
      </c>
      <c r="AB165">
        <v>10</v>
      </c>
      <c r="AD165" t="s">
        <v>27</v>
      </c>
      <c r="AF165" t="s">
        <v>29</v>
      </c>
    </row>
    <row r="166" spans="1:32">
      <c r="A166" s="56" t="s">
        <v>491</v>
      </c>
      <c r="B166" s="57" t="s">
        <v>90</v>
      </c>
      <c r="C166" s="56">
        <v>46553.373</v>
      </c>
      <c r="D166" s="56" t="s">
        <v>125</v>
      </c>
      <c r="E166" s="30">
        <f t="shared" si="12"/>
        <v>-21183.491921690747</v>
      </c>
      <c r="F166">
        <f t="shared" si="13"/>
        <v>-21183.5</v>
      </c>
      <c r="G166">
        <f t="shared" si="14"/>
        <v>3.819650002697017E-3</v>
      </c>
      <c r="I166">
        <f t="shared" si="15"/>
        <v>3.819650002697017E-3</v>
      </c>
      <c r="O166">
        <f ca="1">+C$11+C$12*F166</f>
        <v>1.8292654980793903E-2</v>
      </c>
      <c r="Q166" s="1">
        <f t="shared" si="16"/>
        <v>31534.873</v>
      </c>
      <c r="AB166">
        <v>6</v>
      </c>
      <c r="AD166" t="s">
        <v>27</v>
      </c>
      <c r="AF166" t="s">
        <v>29</v>
      </c>
    </row>
    <row r="167" spans="1:32">
      <c r="A167" t="s">
        <v>51</v>
      </c>
      <c r="B167" s="2"/>
      <c r="C167" s="15">
        <v>46553.572999999997</v>
      </c>
      <c r="D167" s="14"/>
      <c r="E167">
        <f t="shared" si="12"/>
        <v>-21183.068934806943</v>
      </c>
      <c r="F167">
        <f t="shared" si="13"/>
        <v>-21183</v>
      </c>
      <c r="G167">
        <f t="shared" si="14"/>
        <v>-3.2594299998891074E-2</v>
      </c>
      <c r="I167">
        <f t="shared" si="15"/>
        <v>-3.2594299998891074E-2</v>
      </c>
      <c r="Q167" s="1">
        <f t="shared" si="16"/>
        <v>31535.072999999997</v>
      </c>
      <c r="AB167">
        <v>4</v>
      </c>
      <c r="AD167" t="s">
        <v>27</v>
      </c>
      <c r="AF167" t="s">
        <v>29</v>
      </c>
    </row>
    <row r="168" spans="1:32">
      <c r="A168" t="s">
        <v>52</v>
      </c>
      <c r="B168" s="2"/>
      <c r="C168" s="15">
        <v>46659.497000000003</v>
      </c>
      <c r="D168" s="14"/>
      <c r="E168">
        <f t="shared" si="12"/>
        <v>-20959.046621402835</v>
      </c>
      <c r="F168">
        <f t="shared" si="13"/>
        <v>-20959</v>
      </c>
      <c r="G168">
        <f t="shared" si="14"/>
        <v>-2.2043899996788241E-2</v>
      </c>
      <c r="I168">
        <f t="shared" si="15"/>
        <v>-2.2043899996788241E-2</v>
      </c>
      <c r="Q168" s="1">
        <f t="shared" si="16"/>
        <v>31640.997000000003</v>
      </c>
      <c r="AB168">
        <v>6</v>
      </c>
      <c r="AD168" t="s">
        <v>27</v>
      </c>
      <c r="AF168" t="s">
        <v>29</v>
      </c>
    </row>
    <row r="169" spans="1:32">
      <c r="A169" t="s">
        <v>52</v>
      </c>
      <c r="B169" s="2"/>
      <c r="C169" s="15">
        <v>46712.447</v>
      </c>
      <c r="D169" s="14"/>
      <c r="E169">
        <f t="shared" si="12"/>
        <v>-20847.06084391382</v>
      </c>
      <c r="F169">
        <f t="shared" si="13"/>
        <v>-20847</v>
      </c>
      <c r="G169">
        <f t="shared" si="14"/>
        <v>-2.8768700001819525E-2</v>
      </c>
      <c r="I169">
        <f t="shared" si="15"/>
        <v>-2.8768700001819525E-2</v>
      </c>
      <c r="Q169" s="1">
        <f t="shared" si="16"/>
        <v>31693.947</v>
      </c>
      <c r="AB169">
        <v>6</v>
      </c>
      <c r="AD169" t="s">
        <v>27</v>
      </c>
      <c r="AF169" t="s">
        <v>29</v>
      </c>
    </row>
    <row r="170" spans="1:32">
      <c r="A170" t="s">
        <v>53</v>
      </c>
      <c r="B170" s="2"/>
      <c r="C170" s="15">
        <v>46731.362999999998</v>
      </c>
      <c r="D170" s="14"/>
      <c r="E170">
        <f t="shared" si="12"/>
        <v>-20807.054744442961</v>
      </c>
      <c r="F170">
        <f t="shared" si="13"/>
        <v>-20807</v>
      </c>
      <c r="G170">
        <f t="shared" si="14"/>
        <v>-2.5884700000460725E-2</v>
      </c>
      <c r="I170">
        <f t="shared" si="15"/>
        <v>-2.5884700000460725E-2</v>
      </c>
      <c r="Q170" s="1">
        <f t="shared" si="16"/>
        <v>31712.862999999998</v>
      </c>
      <c r="AB170">
        <v>6</v>
      </c>
      <c r="AD170" t="s">
        <v>27</v>
      </c>
      <c r="AF170" t="s">
        <v>29</v>
      </c>
    </row>
    <row r="171" spans="1:32">
      <c r="A171" t="s">
        <v>53</v>
      </c>
      <c r="B171" s="2"/>
      <c r="C171" s="15">
        <v>46762.565000000002</v>
      </c>
      <c r="D171" s="14"/>
      <c r="E171">
        <f t="shared" si="12"/>
        <v>-20741.064560699564</v>
      </c>
      <c r="F171">
        <f t="shared" si="13"/>
        <v>-20741</v>
      </c>
      <c r="G171">
        <f t="shared" si="14"/>
        <v>-3.0526099995768163E-2</v>
      </c>
      <c r="I171">
        <f t="shared" si="15"/>
        <v>-3.0526099995768163E-2</v>
      </c>
      <c r="Q171" s="1">
        <f t="shared" si="16"/>
        <v>31744.065000000002</v>
      </c>
      <c r="AB171">
        <v>8</v>
      </c>
      <c r="AD171" t="s">
        <v>27</v>
      </c>
      <c r="AF171" t="s">
        <v>29</v>
      </c>
    </row>
    <row r="172" spans="1:32">
      <c r="A172" t="s">
        <v>54</v>
      </c>
      <c r="B172" s="2"/>
      <c r="C172" s="15">
        <v>46875.576000000001</v>
      </c>
      <c r="D172" s="14"/>
      <c r="E172">
        <f t="shared" si="12"/>
        <v>-20502.053707067622</v>
      </c>
      <c r="F172">
        <f t="shared" si="13"/>
        <v>-20502</v>
      </c>
      <c r="G172">
        <f t="shared" si="14"/>
        <v>-2.5394199998117983E-2</v>
      </c>
      <c r="I172">
        <f t="shared" si="15"/>
        <v>-2.5394199998117983E-2</v>
      </c>
      <c r="Q172" s="1">
        <f t="shared" si="16"/>
        <v>31857.076000000001</v>
      </c>
      <c r="AB172">
        <v>10</v>
      </c>
      <c r="AD172" t="s">
        <v>27</v>
      </c>
      <c r="AF172" t="s">
        <v>29</v>
      </c>
    </row>
    <row r="173" spans="1:32">
      <c r="A173" s="56" t="s">
        <v>508</v>
      </c>
      <c r="B173" s="57" t="s">
        <v>92</v>
      </c>
      <c r="C173" s="56">
        <v>46913.408000000003</v>
      </c>
      <c r="D173" s="56" t="s">
        <v>125</v>
      </c>
      <c r="E173" s="30">
        <f t="shared" si="12"/>
        <v>-20422.041508125887</v>
      </c>
      <c r="F173">
        <f t="shared" si="13"/>
        <v>-20422</v>
      </c>
      <c r="G173">
        <f t="shared" si="14"/>
        <v>-1.9626199995400384E-2</v>
      </c>
      <c r="I173">
        <f t="shared" si="15"/>
        <v>-1.9626199995400384E-2</v>
      </c>
      <c r="O173">
        <f ca="1">+C$11+C$12*F173</f>
        <v>1.7587272473840433E-2</v>
      </c>
      <c r="Q173" s="1">
        <f t="shared" si="16"/>
        <v>31894.908000000003</v>
      </c>
      <c r="AB173">
        <v>7</v>
      </c>
      <c r="AD173" t="s">
        <v>27</v>
      </c>
      <c r="AF173" t="s">
        <v>29</v>
      </c>
    </row>
    <row r="174" spans="1:32">
      <c r="A174" s="56" t="s">
        <v>508</v>
      </c>
      <c r="B174" s="57" t="s">
        <v>92</v>
      </c>
      <c r="C174" s="56">
        <v>46913.413999999997</v>
      </c>
      <c r="D174" s="56" t="s">
        <v>125</v>
      </c>
      <c r="E174" s="30">
        <f t="shared" si="12"/>
        <v>-20422.028818519386</v>
      </c>
      <c r="F174">
        <f t="shared" si="13"/>
        <v>-20422</v>
      </c>
      <c r="G174">
        <f t="shared" si="14"/>
        <v>-1.3626200001453981E-2</v>
      </c>
      <c r="I174">
        <f t="shared" si="15"/>
        <v>-1.3626200001453981E-2</v>
      </c>
      <c r="O174">
        <f ca="1">+C$11+C$12*F174</f>
        <v>1.7587272473840433E-2</v>
      </c>
      <c r="Q174" s="1">
        <f t="shared" si="16"/>
        <v>31894.913999999997</v>
      </c>
      <c r="AB174">
        <v>7</v>
      </c>
      <c r="AD174" t="s">
        <v>27</v>
      </c>
      <c r="AF174" t="s">
        <v>29</v>
      </c>
    </row>
    <row r="175" spans="1:32">
      <c r="A175" t="s">
        <v>54</v>
      </c>
      <c r="B175" s="2" t="s">
        <v>90</v>
      </c>
      <c r="C175" s="15">
        <v>46917.442000000003</v>
      </c>
      <c r="D175" s="14"/>
      <c r="E175">
        <f t="shared" si="12"/>
        <v>-20413.509862679417</v>
      </c>
      <c r="F175">
        <f t="shared" si="13"/>
        <v>-20413.5</v>
      </c>
      <c r="G175">
        <f t="shared" si="14"/>
        <v>-4.6633499950985424E-3</v>
      </c>
      <c r="I175">
        <f t="shared" si="15"/>
        <v>-4.6633499950985424E-3</v>
      </c>
      <c r="Q175" s="1">
        <f t="shared" si="16"/>
        <v>31898.942000000003</v>
      </c>
      <c r="AB175">
        <v>4</v>
      </c>
      <c r="AD175" t="s">
        <v>27</v>
      </c>
      <c r="AF175" t="s">
        <v>29</v>
      </c>
    </row>
    <row r="176" spans="1:32">
      <c r="A176" t="s">
        <v>55</v>
      </c>
      <c r="B176" s="2"/>
      <c r="C176" s="15">
        <v>46938.478999999999</v>
      </c>
      <c r="D176" s="14"/>
      <c r="E176">
        <f t="shared" si="12"/>
        <v>-20369.017987305742</v>
      </c>
      <c r="F176">
        <f t="shared" si="13"/>
        <v>-20369</v>
      </c>
      <c r="G176">
        <f t="shared" si="14"/>
        <v>-8.5048999972059391E-3</v>
      </c>
      <c r="I176">
        <f t="shared" si="15"/>
        <v>-8.5048999972059391E-3</v>
      </c>
      <c r="Q176" s="1">
        <f t="shared" si="16"/>
        <v>31919.978999999999</v>
      </c>
      <c r="AB176">
        <v>8</v>
      </c>
      <c r="AD176" t="s">
        <v>27</v>
      </c>
      <c r="AF176" t="s">
        <v>29</v>
      </c>
    </row>
    <row r="177" spans="1:32">
      <c r="A177" t="s">
        <v>56</v>
      </c>
      <c r="B177" s="2" t="s">
        <v>90</v>
      </c>
      <c r="C177" s="15">
        <v>47036.580999999998</v>
      </c>
      <c r="D177" s="14"/>
      <c r="E177">
        <f t="shared" si="12"/>
        <v>-20161.538690927504</v>
      </c>
      <c r="F177">
        <f t="shared" si="13"/>
        <v>-20161.5</v>
      </c>
      <c r="G177">
        <f t="shared" si="14"/>
        <v>-1.8294150002475362E-2</v>
      </c>
      <c r="I177">
        <f t="shared" si="15"/>
        <v>-1.8294150002475362E-2</v>
      </c>
      <c r="Q177" s="1">
        <f t="shared" si="16"/>
        <v>32018.080999999998</v>
      </c>
      <c r="AB177">
        <v>10</v>
      </c>
      <c r="AD177" t="s">
        <v>27</v>
      </c>
      <c r="AF177" t="s">
        <v>29</v>
      </c>
    </row>
    <row r="178" spans="1:32">
      <c r="A178" t="s">
        <v>57</v>
      </c>
      <c r="B178" s="2"/>
      <c r="C178" s="15">
        <v>47078.42</v>
      </c>
      <c r="D178" s="14"/>
      <c r="E178">
        <f t="shared" si="12"/>
        <v>-20073.051949768618</v>
      </c>
      <c r="F178">
        <f t="shared" si="13"/>
        <v>-20073</v>
      </c>
      <c r="G178">
        <f t="shared" si="14"/>
        <v>-2.4563300001318567E-2</v>
      </c>
      <c r="I178">
        <f t="shared" si="15"/>
        <v>-2.4563300001318567E-2</v>
      </c>
      <c r="Q178" s="1">
        <f t="shared" si="16"/>
        <v>32059.919999999998</v>
      </c>
      <c r="AB178">
        <v>6</v>
      </c>
      <c r="AD178" t="s">
        <v>27</v>
      </c>
      <c r="AF178" t="s">
        <v>29</v>
      </c>
    </row>
    <row r="179" spans="1:32">
      <c r="A179" s="56" t="s">
        <v>508</v>
      </c>
      <c r="B179" s="57" t="s">
        <v>92</v>
      </c>
      <c r="C179" s="56">
        <v>47095.457999999999</v>
      </c>
      <c r="D179" s="56" t="s">
        <v>125</v>
      </c>
      <c r="E179" s="30">
        <f t="shared" si="12"/>
        <v>-20037.01769713674</v>
      </c>
      <c r="F179">
        <f t="shared" si="13"/>
        <v>-20037</v>
      </c>
      <c r="G179">
        <f t="shared" si="14"/>
        <v>-8.3677000002353452E-3</v>
      </c>
      <c r="I179">
        <f t="shared" si="15"/>
        <v>-8.3677000002353452E-3</v>
      </c>
      <c r="O179">
        <f ca="1">+C$11+C$12*F179</f>
        <v>1.7230644417140388E-2</v>
      </c>
      <c r="Q179" s="1">
        <f t="shared" si="16"/>
        <v>32076.957999999999</v>
      </c>
      <c r="AB179">
        <v>7</v>
      </c>
      <c r="AD179" t="s">
        <v>27</v>
      </c>
      <c r="AF179" t="s">
        <v>29</v>
      </c>
    </row>
    <row r="180" spans="1:32">
      <c r="A180" t="s">
        <v>58</v>
      </c>
      <c r="B180" s="2" t="s">
        <v>90</v>
      </c>
      <c r="C180" s="15">
        <v>47170.34</v>
      </c>
      <c r="D180" s="14"/>
      <c r="E180">
        <f t="shared" si="12"/>
        <v>-19878.647177968989</v>
      </c>
      <c r="F180">
        <f t="shared" si="13"/>
        <v>-19878.5</v>
      </c>
      <c r="G180">
        <f t="shared" si="14"/>
        <v>-6.958985000528628E-2</v>
      </c>
      <c r="I180">
        <f t="shared" si="15"/>
        <v>-6.958985000528628E-2</v>
      </c>
      <c r="Q180" s="1">
        <f t="shared" si="16"/>
        <v>32151.839999999997</v>
      </c>
      <c r="AB180">
        <v>4</v>
      </c>
      <c r="AD180" t="s">
        <v>27</v>
      </c>
      <c r="AF180" t="s">
        <v>29</v>
      </c>
    </row>
    <row r="181" spans="1:32">
      <c r="A181" t="s">
        <v>59</v>
      </c>
      <c r="B181" s="2"/>
      <c r="C181" s="15">
        <v>47277.485000000001</v>
      </c>
      <c r="D181" s="14"/>
      <c r="E181">
        <f t="shared" si="12"/>
        <v>-19652.042529639217</v>
      </c>
      <c r="F181">
        <f t="shared" si="13"/>
        <v>-19652</v>
      </c>
      <c r="G181">
        <f t="shared" si="14"/>
        <v>-2.0109199998842087E-2</v>
      </c>
      <c r="I181">
        <f t="shared" ref="I181:I210" si="17">+G181</f>
        <v>-2.0109199998842087E-2</v>
      </c>
      <c r="Q181" s="1">
        <f t="shared" si="16"/>
        <v>32258.985000000001</v>
      </c>
      <c r="AB181">
        <v>6</v>
      </c>
      <c r="AD181" t="s">
        <v>27</v>
      </c>
      <c r="AF181" t="s">
        <v>29</v>
      </c>
    </row>
    <row r="182" spans="1:32">
      <c r="A182" t="s">
        <v>60</v>
      </c>
      <c r="B182" s="2"/>
      <c r="C182" s="15">
        <v>47401.362999999998</v>
      </c>
      <c r="D182" s="14"/>
      <c r="E182">
        <f t="shared" si="12"/>
        <v>-19390.048683675395</v>
      </c>
      <c r="F182">
        <f t="shared" si="13"/>
        <v>-19390</v>
      </c>
      <c r="G182">
        <f t="shared" si="14"/>
        <v>-2.301900000020396E-2</v>
      </c>
      <c r="I182">
        <f t="shared" si="17"/>
        <v>-2.301900000020396E-2</v>
      </c>
      <c r="Q182" s="1">
        <f t="shared" si="16"/>
        <v>32382.862999999998</v>
      </c>
      <c r="AB182">
        <v>7</v>
      </c>
      <c r="AD182" t="s">
        <v>27</v>
      </c>
      <c r="AF182" t="s">
        <v>29</v>
      </c>
    </row>
    <row r="183" spans="1:32">
      <c r="A183" t="s">
        <v>61</v>
      </c>
      <c r="B183" s="2"/>
      <c r="C183" s="15">
        <v>47452.423000000003</v>
      </c>
      <c r="D183" s="14"/>
      <c r="E183">
        <f t="shared" si="12"/>
        <v>-19282.060132238385</v>
      </c>
      <c r="F183">
        <f t="shared" si="13"/>
        <v>-19282</v>
      </c>
      <c r="G183">
        <f t="shared" si="14"/>
        <v>-2.8432200000679586E-2</v>
      </c>
      <c r="I183">
        <f t="shared" si="17"/>
        <v>-2.8432200000679586E-2</v>
      </c>
      <c r="Q183" s="1">
        <f t="shared" si="16"/>
        <v>32433.923000000003</v>
      </c>
      <c r="AB183">
        <v>5</v>
      </c>
      <c r="AD183" t="s">
        <v>27</v>
      </c>
      <c r="AF183" t="s">
        <v>29</v>
      </c>
    </row>
    <row r="184" spans="1:32">
      <c r="A184" t="s">
        <v>62</v>
      </c>
      <c r="B184" s="2"/>
      <c r="C184" s="15">
        <v>47552.677000000003</v>
      </c>
      <c r="D184" s="14"/>
      <c r="E184">
        <f t="shared" si="12"/>
        <v>-19070.029496990333</v>
      </c>
      <c r="F184">
        <f t="shared" si="13"/>
        <v>-19070</v>
      </c>
      <c r="G184">
        <f t="shared" si="14"/>
        <v>-1.3946999992185738E-2</v>
      </c>
      <c r="I184">
        <f t="shared" si="17"/>
        <v>-1.3946999992185738E-2</v>
      </c>
      <c r="Q184" s="1">
        <f t="shared" si="16"/>
        <v>32534.177000000003</v>
      </c>
      <c r="AB184">
        <v>8</v>
      </c>
      <c r="AD184" t="s">
        <v>27</v>
      </c>
      <c r="AF184" t="s">
        <v>29</v>
      </c>
    </row>
    <row r="185" spans="1:32">
      <c r="A185" t="s">
        <v>63</v>
      </c>
      <c r="B185" s="2"/>
      <c r="C185" s="15">
        <v>47760.624000000003</v>
      </c>
      <c r="D185" s="14"/>
      <c r="E185">
        <f t="shared" si="12"/>
        <v>-18630.235229350885</v>
      </c>
      <c r="F185">
        <f t="shared" si="13"/>
        <v>-18630</v>
      </c>
      <c r="G185">
        <f t="shared" si="14"/>
        <v>-0.11122299999260576</v>
      </c>
      <c r="I185">
        <f t="shared" si="17"/>
        <v>-0.11122299999260576</v>
      </c>
      <c r="Q185" s="1">
        <f t="shared" si="16"/>
        <v>32742.124000000003</v>
      </c>
      <c r="AB185">
        <v>7</v>
      </c>
      <c r="AD185" t="s">
        <v>27</v>
      </c>
      <c r="AF185" t="s">
        <v>29</v>
      </c>
    </row>
    <row r="186" spans="1:32">
      <c r="A186" t="s">
        <v>64</v>
      </c>
      <c r="B186" s="2"/>
      <c r="C186" s="15">
        <v>47822.644</v>
      </c>
      <c r="D186" s="14"/>
      <c r="E186">
        <f t="shared" si="12"/>
        <v>-18499.066996681031</v>
      </c>
      <c r="F186">
        <f t="shared" si="13"/>
        <v>-18499</v>
      </c>
      <c r="G186">
        <f t="shared" si="14"/>
        <v>-3.1677899998612702E-2</v>
      </c>
      <c r="I186">
        <f t="shared" si="17"/>
        <v>-3.1677899998612702E-2</v>
      </c>
      <c r="Q186" s="1">
        <f t="shared" si="16"/>
        <v>32804.144</v>
      </c>
      <c r="AB186">
        <v>4</v>
      </c>
      <c r="AD186" t="s">
        <v>27</v>
      </c>
      <c r="AF186" t="s">
        <v>29</v>
      </c>
    </row>
    <row r="187" spans="1:32">
      <c r="A187" t="s">
        <v>65</v>
      </c>
      <c r="B187" s="2"/>
      <c r="C187" s="15">
        <v>47942.688000000002</v>
      </c>
      <c r="D187" s="14"/>
      <c r="E187">
        <f t="shared" si="12"/>
        <v>-18245.181809279864</v>
      </c>
      <c r="F187">
        <f t="shared" si="13"/>
        <v>-18245</v>
      </c>
      <c r="G187">
        <f t="shared" si="14"/>
        <v>-8.596449999458855E-2</v>
      </c>
      <c r="I187">
        <f t="shared" si="17"/>
        <v>-8.596449999458855E-2</v>
      </c>
      <c r="Q187" s="1">
        <f t="shared" si="16"/>
        <v>32924.188000000002</v>
      </c>
      <c r="AB187">
        <v>7</v>
      </c>
      <c r="AD187" t="s">
        <v>27</v>
      </c>
      <c r="AF187" t="s">
        <v>29</v>
      </c>
    </row>
    <row r="188" spans="1:32">
      <c r="A188" t="s">
        <v>66</v>
      </c>
      <c r="B188" s="2"/>
      <c r="C188" s="15">
        <v>48148.45</v>
      </c>
      <c r="D188" s="14"/>
      <c r="E188">
        <f t="shared" si="12"/>
        <v>-17810.008673346059</v>
      </c>
      <c r="F188">
        <f t="shared" si="13"/>
        <v>-17810</v>
      </c>
      <c r="G188">
        <f t="shared" si="14"/>
        <v>-4.1009999986272305E-3</v>
      </c>
      <c r="I188">
        <f t="shared" si="17"/>
        <v>-4.1009999986272305E-3</v>
      </c>
      <c r="Q188" s="1">
        <f t="shared" si="16"/>
        <v>33129.949999999997</v>
      </c>
      <c r="AB188">
        <v>8</v>
      </c>
      <c r="AD188" t="s">
        <v>27</v>
      </c>
      <c r="AF188" t="s">
        <v>29</v>
      </c>
    </row>
    <row r="189" spans="1:32">
      <c r="A189" t="s">
        <v>67</v>
      </c>
      <c r="B189" s="2"/>
      <c r="C189" s="15">
        <v>48255.307000000001</v>
      </c>
      <c r="D189" s="14">
        <v>1.4999999999999999E-2</v>
      </c>
      <c r="E189">
        <f t="shared" si="12"/>
        <v>-17584.013126128975</v>
      </c>
      <c r="F189">
        <f t="shared" si="13"/>
        <v>-17584</v>
      </c>
      <c r="G189">
        <f t="shared" si="14"/>
        <v>-6.2064000012469478E-3</v>
      </c>
      <c r="I189">
        <f t="shared" si="17"/>
        <v>-6.2064000012469478E-3</v>
      </c>
      <c r="Q189" s="1">
        <f t="shared" si="16"/>
        <v>33236.807000000001</v>
      </c>
      <c r="AB189">
        <v>4</v>
      </c>
      <c r="AD189" t="s">
        <v>27</v>
      </c>
      <c r="AF189" t="s">
        <v>29</v>
      </c>
    </row>
    <row r="190" spans="1:32">
      <c r="A190" t="s">
        <v>68</v>
      </c>
      <c r="B190" s="2"/>
      <c r="C190" s="15">
        <v>48459.56</v>
      </c>
      <c r="D190" s="14">
        <v>1.4999999999999999E-2</v>
      </c>
      <c r="E190">
        <f t="shared" si="12"/>
        <v>-17152.031426233523</v>
      </c>
      <c r="F190">
        <f t="shared" si="13"/>
        <v>-17152</v>
      </c>
      <c r="G190">
        <f t="shared" si="14"/>
        <v>-1.4859200004138984E-2</v>
      </c>
      <c r="I190">
        <f t="shared" si="17"/>
        <v>-1.4859200004138984E-2</v>
      </c>
      <c r="Q190" s="1">
        <f t="shared" si="16"/>
        <v>33441.06</v>
      </c>
      <c r="AB190">
        <v>5</v>
      </c>
      <c r="AD190" t="s">
        <v>27</v>
      </c>
      <c r="AF190" t="s">
        <v>29</v>
      </c>
    </row>
    <row r="191" spans="1:32">
      <c r="A191" t="s">
        <v>69</v>
      </c>
      <c r="B191" s="2"/>
      <c r="C191" s="15">
        <v>48586.284</v>
      </c>
      <c r="D191" s="14">
        <v>6.0000000000000001E-3</v>
      </c>
      <c r="E191">
        <f t="shared" si="12"/>
        <v>-16884.018476913057</v>
      </c>
      <c r="F191">
        <f t="shared" si="13"/>
        <v>-16884</v>
      </c>
      <c r="G191">
        <f t="shared" si="14"/>
        <v>-8.7363999991794117E-3</v>
      </c>
      <c r="I191">
        <f t="shared" si="17"/>
        <v>-8.7363999991794117E-3</v>
      </c>
      <c r="Q191" s="1">
        <f t="shared" si="16"/>
        <v>33567.784</v>
      </c>
      <c r="AB191">
        <v>9</v>
      </c>
      <c r="AD191" t="s">
        <v>27</v>
      </c>
      <c r="AF191" t="s">
        <v>29</v>
      </c>
    </row>
    <row r="192" spans="1:32">
      <c r="A192" t="s">
        <v>70</v>
      </c>
      <c r="B192" s="2"/>
      <c r="C192" s="15">
        <v>48647.273000000001</v>
      </c>
      <c r="D192" s="14">
        <v>0.01</v>
      </c>
      <c r="E192">
        <f t="shared" si="12"/>
        <v>-16755.030741629245</v>
      </c>
      <c r="F192">
        <f t="shared" si="13"/>
        <v>-16755</v>
      </c>
      <c r="G192">
        <f t="shared" si="14"/>
        <v>-1.4535499998601153E-2</v>
      </c>
      <c r="I192">
        <f t="shared" si="17"/>
        <v>-1.4535499998601153E-2</v>
      </c>
      <c r="Q192" s="1">
        <f t="shared" si="16"/>
        <v>33628.773000000001</v>
      </c>
      <c r="AB192">
        <v>9</v>
      </c>
      <c r="AD192" t="s">
        <v>27</v>
      </c>
      <c r="AF192" t="s">
        <v>29</v>
      </c>
    </row>
    <row r="193" spans="1:32">
      <c r="A193" t="s">
        <v>71</v>
      </c>
      <c r="B193" s="2"/>
      <c r="C193" s="15">
        <v>48749.402000000002</v>
      </c>
      <c r="D193" s="14">
        <v>4.0000000000000001E-3</v>
      </c>
      <c r="E193">
        <f t="shared" si="12"/>
        <v>-16539.034604345467</v>
      </c>
      <c r="F193">
        <f t="shared" si="13"/>
        <v>-16539</v>
      </c>
      <c r="G193">
        <f t="shared" si="14"/>
        <v>-1.6361899994080886E-2</v>
      </c>
      <c r="I193">
        <f t="shared" si="17"/>
        <v>-1.6361899994080886E-2</v>
      </c>
      <c r="Q193" s="1">
        <f t="shared" si="16"/>
        <v>33730.902000000002</v>
      </c>
      <c r="AB193">
        <v>13</v>
      </c>
      <c r="AD193" t="s">
        <v>27</v>
      </c>
      <c r="AF193" t="s">
        <v>29</v>
      </c>
    </row>
    <row r="194" spans="1:32">
      <c r="A194" t="s">
        <v>72</v>
      </c>
      <c r="B194" s="2"/>
      <c r="C194" s="15">
        <v>48914.425000000003</v>
      </c>
      <c r="D194" s="14">
        <v>5.0000000000000001E-3</v>
      </c>
      <c r="E194">
        <f t="shared" si="12"/>
        <v>-16190.021781709574</v>
      </c>
      <c r="F194">
        <f t="shared" si="13"/>
        <v>-16190</v>
      </c>
      <c r="G194">
        <f t="shared" si="14"/>
        <v>-1.0298999994120095E-2</v>
      </c>
      <c r="I194">
        <f t="shared" si="17"/>
        <v>-1.0298999994120095E-2</v>
      </c>
      <c r="Q194" s="1">
        <f t="shared" si="16"/>
        <v>33895.925000000003</v>
      </c>
      <c r="AB194">
        <v>13</v>
      </c>
      <c r="AD194" t="s">
        <v>36</v>
      </c>
      <c r="AF194" t="s">
        <v>29</v>
      </c>
    </row>
    <row r="195" spans="1:32">
      <c r="A195" t="s">
        <v>73</v>
      </c>
      <c r="B195" s="2"/>
      <c r="C195" s="15">
        <v>49001.402999999998</v>
      </c>
      <c r="D195" s="14">
        <v>7.0000000000000001E-3</v>
      </c>
      <c r="E195">
        <f t="shared" si="12"/>
        <v>-16006.069015808926</v>
      </c>
      <c r="F195">
        <f t="shared" si="13"/>
        <v>-16006</v>
      </c>
      <c r="G195">
        <f t="shared" si="14"/>
        <v>-3.2632599999487866E-2</v>
      </c>
      <c r="I195">
        <f t="shared" si="17"/>
        <v>-3.2632599999487866E-2</v>
      </c>
      <c r="Q195" s="1">
        <f t="shared" si="16"/>
        <v>33982.902999999998</v>
      </c>
      <c r="AB195">
        <v>6</v>
      </c>
      <c r="AD195" t="s">
        <v>27</v>
      </c>
      <c r="AF195" t="s">
        <v>29</v>
      </c>
    </row>
    <row r="196" spans="1:32">
      <c r="A196" t="s">
        <v>74</v>
      </c>
      <c r="B196" s="2"/>
      <c r="C196" s="15">
        <v>49157.463000000003</v>
      </c>
      <c r="D196" s="14">
        <v>8.9999999999999993E-3</v>
      </c>
      <c r="E196">
        <f t="shared" si="12"/>
        <v>-15676.012350371026</v>
      </c>
      <c r="F196">
        <f t="shared" si="13"/>
        <v>-15676</v>
      </c>
      <c r="G196">
        <f t="shared" si="14"/>
        <v>-5.8395999949425459E-3</v>
      </c>
      <c r="I196">
        <f t="shared" si="17"/>
        <v>-5.8395999949425459E-3</v>
      </c>
      <c r="Q196" s="1">
        <f t="shared" si="16"/>
        <v>34138.963000000003</v>
      </c>
      <c r="AB196">
        <v>7</v>
      </c>
      <c r="AD196" t="s">
        <v>27</v>
      </c>
      <c r="AF196" t="s">
        <v>29</v>
      </c>
    </row>
    <row r="197" spans="1:32">
      <c r="A197" t="s">
        <v>75</v>
      </c>
      <c r="B197" s="2"/>
      <c r="C197" s="15">
        <v>49326.245000000003</v>
      </c>
      <c r="D197" s="14">
        <v>4.0000000000000001E-3</v>
      </c>
      <c r="E197">
        <f t="shared" si="12"/>
        <v>-15319.049489253906</v>
      </c>
      <c r="F197">
        <f t="shared" si="13"/>
        <v>-15319</v>
      </c>
      <c r="G197">
        <f t="shared" si="14"/>
        <v>-2.3399899997457396E-2</v>
      </c>
      <c r="I197">
        <f t="shared" si="17"/>
        <v>-2.3399899997457396E-2</v>
      </c>
      <c r="Q197" s="1">
        <f t="shared" si="16"/>
        <v>34307.745000000003</v>
      </c>
      <c r="AB197">
        <v>10</v>
      </c>
      <c r="AD197" t="s">
        <v>27</v>
      </c>
      <c r="AF197" t="s">
        <v>29</v>
      </c>
    </row>
    <row r="198" spans="1:32">
      <c r="A198" t="s">
        <v>76</v>
      </c>
      <c r="B198" s="2"/>
      <c r="C198" s="15">
        <v>49393.381999999998</v>
      </c>
      <c r="D198" s="14"/>
      <c r="E198">
        <f t="shared" si="12"/>
        <v>-15177.05913716175</v>
      </c>
      <c r="F198">
        <f t="shared" si="13"/>
        <v>-15177</v>
      </c>
      <c r="G198">
        <f t="shared" si="14"/>
        <v>-2.7961700005107559E-2</v>
      </c>
      <c r="I198">
        <f t="shared" si="17"/>
        <v>-2.7961700005107559E-2</v>
      </c>
      <c r="Q198" s="1">
        <f t="shared" si="16"/>
        <v>34374.881999999998</v>
      </c>
      <c r="AB198">
        <v>8</v>
      </c>
      <c r="AD198" t="s">
        <v>27</v>
      </c>
      <c r="AF198" t="s">
        <v>29</v>
      </c>
    </row>
    <row r="199" spans="1:32">
      <c r="A199" t="s">
        <v>77</v>
      </c>
      <c r="B199" s="2"/>
      <c r="C199" s="15">
        <v>49567.402000000002</v>
      </c>
      <c r="D199" s="14">
        <v>7.0000000000000001E-3</v>
      </c>
      <c r="E199">
        <f t="shared" si="12"/>
        <v>-14809.018249557605</v>
      </c>
      <c r="F199">
        <f t="shared" si="13"/>
        <v>-14809</v>
      </c>
      <c r="G199">
        <f t="shared" si="14"/>
        <v>-8.6288999955286272E-3</v>
      </c>
      <c r="I199">
        <f t="shared" si="17"/>
        <v>-8.6288999955286272E-3</v>
      </c>
      <c r="Q199" s="1">
        <f t="shared" si="16"/>
        <v>34548.902000000002</v>
      </c>
      <c r="AB199">
        <v>8</v>
      </c>
      <c r="AD199" t="s">
        <v>27</v>
      </c>
      <c r="AF199" t="s">
        <v>29</v>
      </c>
    </row>
    <row r="200" spans="1:32">
      <c r="A200" t="s">
        <v>78</v>
      </c>
      <c r="B200" s="2"/>
      <c r="C200" s="15">
        <v>49670.482000000004</v>
      </c>
      <c r="D200" s="14">
        <v>7.0000000000000001E-3</v>
      </c>
      <c r="E200">
        <f t="shared" si="12"/>
        <v>-14591.010809641301</v>
      </c>
      <c r="F200">
        <f t="shared" si="13"/>
        <v>-14591</v>
      </c>
      <c r="G200">
        <f t="shared" si="14"/>
        <v>-5.1110999993397854E-3</v>
      </c>
      <c r="I200">
        <f t="shared" si="17"/>
        <v>-5.1110999993397854E-3</v>
      </c>
      <c r="Q200" s="1">
        <f t="shared" si="16"/>
        <v>34651.982000000004</v>
      </c>
      <c r="AB200">
        <v>7</v>
      </c>
      <c r="AD200" t="s">
        <v>27</v>
      </c>
      <c r="AF200" t="s">
        <v>29</v>
      </c>
    </row>
    <row r="201" spans="1:32">
      <c r="A201" t="s">
        <v>79</v>
      </c>
      <c r="B201" s="2"/>
      <c r="C201" s="15">
        <v>49836.446000000004</v>
      </c>
      <c r="D201" s="14">
        <v>6.0000000000000001E-3</v>
      </c>
      <c r="E201">
        <f t="shared" si="12"/>
        <v>-14240.00783371708</v>
      </c>
      <c r="F201">
        <f t="shared" si="13"/>
        <v>-14240</v>
      </c>
      <c r="G201">
        <f t="shared" si="14"/>
        <v>-3.7039999951957725E-3</v>
      </c>
      <c r="I201">
        <f t="shared" si="17"/>
        <v>-3.7039999951957725E-3</v>
      </c>
      <c r="Q201" s="1">
        <f t="shared" si="16"/>
        <v>34817.946000000004</v>
      </c>
      <c r="AB201">
        <v>6</v>
      </c>
      <c r="AD201" t="s">
        <v>27</v>
      </c>
      <c r="AF201" t="s">
        <v>29</v>
      </c>
    </row>
    <row r="202" spans="1:32">
      <c r="A202" t="s">
        <v>80</v>
      </c>
      <c r="B202" s="2"/>
      <c r="C202" s="15">
        <v>49976.411999999997</v>
      </c>
      <c r="D202" s="14">
        <v>4.0000000000000001E-3</v>
      </c>
      <c r="E202">
        <f t="shared" si="12"/>
        <v>-13943.988922819493</v>
      </c>
      <c r="F202">
        <f t="shared" si="13"/>
        <v>-13944</v>
      </c>
      <c r="G202">
        <f t="shared" si="14"/>
        <v>5.2375999948708341E-3</v>
      </c>
      <c r="I202">
        <f t="shared" si="17"/>
        <v>5.2375999948708341E-3</v>
      </c>
      <c r="Q202" s="1">
        <f t="shared" si="16"/>
        <v>34957.911999999997</v>
      </c>
      <c r="AB202">
        <v>7</v>
      </c>
      <c r="AD202" t="s">
        <v>27</v>
      </c>
      <c r="AF202" t="s">
        <v>29</v>
      </c>
    </row>
    <row r="203" spans="1:32">
      <c r="A203" t="s">
        <v>81</v>
      </c>
      <c r="B203" s="2"/>
      <c r="C203" s="15">
        <v>50124.411999999997</v>
      </c>
      <c r="D203" s="14">
        <v>5.0000000000000001E-3</v>
      </c>
      <c r="E203">
        <f t="shared" si="12"/>
        <v>-13630.978628799196</v>
      </c>
      <c r="F203">
        <f t="shared" si="13"/>
        <v>-13631</v>
      </c>
      <c r="G203">
        <f t="shared" si="14"/>
        <v>1.0104899993166327E-2</v>
      </c>
      <c r="I203">
        <f t="shared" si="17"/>
        <v>1.0104899993166327E-2</v>
      </c>
      <c r="Q203" s="1">
        <f t="shared" si="16"/>
        <v>35105.911999999997</v>
      </c>
      <c r="AB203">
        <v>7</v>
      </c>
      <c r="AD203" t="s">
        <v>27</v>
      </c>
      <c r="AF203" t="s">
        <v>29</v>
      </c>
    </row>
    <row r="204" spans="1:32">
      <c r="A204" t="s">
        <v>82</v>
      </c>
      <c r="B204" s="2"/>
      <c r="C204" s="15">
        <v>50192.487999999998</v>
      </c>
      <c r="D204" s="14">
        <v>4.0000000000000001E-3</v>
      </c>
      <c r="E204">
        <f t="shared" si="12"/>
        <v>-13487.002353287533</v>
      </c>
      <c r="F204">
        <f t="shared" si="13"/>
        <v>-13487</v>
      </c>
      <c r="G204">
        <f t="shared" si="14"/>
        <v>-1.11270000343211E-3</v>
      </c>
      <c r="I204">
        <f t="shared" si="17"/>
        <v>-1.11270000343211E-3</v>
      </c>
      <c r="Q204" s="1">
        <f t="shared" si="16"/>
        <v>35173.987999999998</v>
      </c>
      <c r="AB204">
        <v>6</v>
      </c>
      <c r="AD204" t="s">
        <v>27</v>
      </c>
      <c r="AF204" t="s">
        <v>29</v>
      </c>
    </row>
    <row r="205" spans="1:32">
      <c r="A205" t="s">
        <v>82</v>
      </c>
      <c r="B205" s="2"/>
      <c r="C205" s="15">
        <v>50192.487999999998</v>
      </c>
      <c r="D205" s="14">
        <v>4.0000000000000001E-3</v>
      </c>
      <c r="E205">
        <f t="shared" si="12"/>
        <v>-13487.002353287533</v>
      </c>
      <c r="F205">
        <f t="shared" si="13"/>
        <v>-13487</v>
      </c>
      <c r="G205">
        <f t="shared" si="14"/>
        <v>-1.11270000343211E-3</v>
      </c>
      <c r="I205">
        <f t="shared" si="17"/>
        <v>-1.11270000343211E-3</v>
      </c>
      <c r="Q205" s="1">
        <f t="shared" si="16"/>
        <v>35173.987999999998</v>
      </c>
      <c r="AB205">
        <v>7</v>
      </c>
      <c r="AD205" t="s">
        <v>27</v>
      </c>
      <c r="AF205" t="s">
        <v>29</v>
      </c>
    </row>
    <row r="206" spans="1:32">
      <c r="A206" t="s">
        <v>83</v>
      </c>
      <c r="B206" s="2"/>
      <c r="C206" s="15">
        <v>50332.455000000002</v>
      </c>
      <c r="D206" s="14">
        <v>5.0000000000000001E-3</v>
      </c>
      <c r="E206">
        <f t="shared" si="12"/>
        <v>-13190.981327455504</v>
      </c>
      <c r="F206">
        <f t="shared" si="13"/>
        <v>-13191</v>
      </c>
      <c r="G206">
        <f t="shared" si="14"/>
        <v>8.8288999977521598E-3</v>
      </c>
      <c r="I206">
        <f t="shared" si="17"/>
        <v>8.8288999977521598E-3</v>
      </c>
      <c r="Q206" s="1">
        <f t="shared" si="16"/>
        <v>35313.955000000002</v>
      </c>
      <c r="AB206">
        <v>11</v>
      </c>
      <c r="AD206" t="s">
        <v>27</v>
      </c>
      <c r="AF206" t="s">
        <v>29</v>
      </c>
    </row>
    <row r="207" spans="1:32">
      <c r="A207" t="s">
        <v>84</v>
      </c>
      <c r="B207" s="2"/>
      <c r="C207" s="15">
        <v>50465.298999999999</v>
      </c>
      <c r="D207" s="14">
        <v>5.0000000000000001E-3</v>
      </c>
      <c r="E207">
        <f t="shared" si="12"/>
        <v>-12910.024979490425</v>
      </c>
      <c r="F207">
        <f t="shared" si="13"/>
        <v>-12910</v>
      </c>
      <c r="G207">
        <f t="shared" si="14"/>
        <v>-1.1811000003945082E-2</v>
      </c>
      <c r="I207">
        <f t="shared" si="17"/>
        <v>-1.1811000003945082E-2</v>
      </c>
      <c r="Q207" s="1">
        <f t="shared" si="16"/>
        <v>35446.798999999999</v>
      </c>
      <c r="AB207">
        <v>7</v>
      </c>
      <c r="AD207" t="s">
        <v>27</v>
      </c>
      <c r="AF207" t="s">
        <v>29</v>
      </c>
    </row>
    <row r="208" spans="1:32">
      <c r="A208" t="s">
        <v>85</v>
      </c>
      <c r="B208" s="2"/>
      <c r="C208" s="15">
        <v>50577.364999999998</v>
      </c>
      <c r="D208" s="14">
        <v>7.0000000000000001E-3</v>
      </c>
      <c r="E208">
        <f t="shared" si="12"/>
        <v>-12673.01273888449</v>
      </c>
      <c r="F208">
        <f t="shared" si="13"/>
        <v>-12673</v>
      </c>
      <c r="G208">
        <f t="shared" si="14"/>
        <v>-6.0233000040170737E-3</v>
      </c>
      <c r="I208">
        <f t="shared" si="17"/>
        <v>-6.0233000040170737E-3</v>
      </c>
      <c r="Q208" s="1">
        <f t="shared" si="16"/>
        <v>35558.864999999998</v>
      </c>
      <c r="AB208">
        <v>7</v>
      </c>
      <c r="AD208" t="s">
        <v>27</v>
      </c>
      <c r="AF208" t="s">
        <v>29</v>
      </c>
    </row>
    <row r="209" spans="1:32">
      <c r="A209" t="s">
        <v>86</v>
      </c>
      <c r="B209" s="2"/>
      <c r="C209" s="15">
        <v>50747.59</v>
      </c>
      <c r="D209" s="14">
        <v>6.0000000000000001E-3</v>
      </c>
      <c r="E209">
        <f t="shared" si="12"/>
        <v>-12312.998027400674</v>
      </c>
      <c r="F209">
        <f t="shared" si="13"/>
        <v>-12313</v>
      </c>
      <c r="G209">
        <f t="shared" si="14"/>
        <v>9.3269999342737719E-4</v>
      </c>
      <c r="I209">
        <f t="shared" si="17"/>
        <v>9.3269999342737719E-4</v>
      </c>
      <c r="Q209" s="1">
        <f t="shared" si="16"/>
        <v>35729.089999999997</v>
      </c>
      <c r="AB209">
        <v>6</v>
      </c>
      <c r="AD209" t="s">
        <v>27</v>
      </c>
      <c r="AF209" t="s">
        <v>29</v>
      </c>
    </row>
    <row r="210" spans="1:32">
      <c r="A210" t="s">
        <v>87</v>
      </c>
      <c r="B210" s="2"/>
      <c r="C210" s="15">
        <v>50831.281000000003</v>
      </c>
      <c r="D210" s="14">
        <v>7.0000000000000001E-3</v>
      </c>
      <c r="E210">
        <f t="shared" si="12"/>
        <v>-12135.997050935441</v>
      </c>
      <c r="F210">
        <f t="shared" si="13"/>
        <v>-12136</v>
      </c>
      <c r="G210">
        <f t="shared" si="14"/>
        <v>1.3944000020273961E-3</v>
      </c>
      <c r="I210">
        <f t="shared" si="17"/>
        <v>1.3944000020273961E-3</v>
      </c>
      <c r="Q210" s="1">
        <f t="shared" si="16"/>
        <v>35812.781000000003</v>
      </c>
      <c r="AB210">
        <v>7</v>
      </c>
      <c r="AD210" t="s">
        <v>27</v>
      </c>
      <c r="AF210" t="s">
        <v>29</v>
      </c>
    </row>
    <row r="211" spans="1:32">
      <c r="A211" s="12" t="s">
        <v>97</v>
      </c>
      <c r="B211" s="13"/>
      <c r="C211" s="12">
        <v>50839.316500000001</v>
      </c>
      <c r="D211" s="12">
        <v>2.0999999999999999E-3</v>
      </c>
      <c r="E211">
        <f t="shared" si="12"/>
        <v>-12119.00249541112</v>
      </c>
      <c r="F211">
        <f t="shared" si="13"/>
        <v>-12119</v>
      </c>
      <c r="G211">
        <f t="shared" si="14"/>
        <v>-1.1798999985330738E-3</v>
      </c>
      <c r="K211">
        <f>+G211</f>
        <v>-1.1798999985330738E-3</v>
      </c>
      <c r="O211">
        <f t="shared" ref="O211:O245" ca="1" si="18">+C$11+C$12*F211</f>
        <v>9.8961484354495501E-3</v>
      </c>
      <c r="Q211" s="1">
        <f t="shared" si="16"/>
        <v>35820.816500000001</v>
      </c>
      <c r="AB211">
        <v>6</v>
      </c>
      <c r="AD211" t="s">
        <v>27</v>
      </c>
      <c r="AF211" t="s">
        <v>29</v>
      </c>
    </row>
    <row r="212" spans="1:32">
      <c r="A212" s="12" t="s">
        <v>97</v>
      </c>
      <c r="B212" s="13"/>
      <c r="C212" s="12">
        <v>50864.375699999997</v>
      </c>
      <c r="D212" s="12">
        <v>2.0999999999999999E-3</v>
      </c>
      <c r="E212">
        <f t="shared" si="12"/>
        <v>-12066.003930817118</v>
      </c>
      <c r="F212">
        <f t="shared" si="13"/>
        <v>-12066</v>
      </c>
      <c r="G212">
        <f t="shared" si="14"/>
        <v>-1.858600000559818E-3</v>
      </c>
      <c r="K212">
        <f>+G212</f>
        <v>-1.858600000559818E-3</v>
      </c>
      <c r="O212">
        <f t="shared" ca="1" si="18"/>
        <v>9.8470541834882446E-3</v>
      </c>
      <c r="Q212" s="1">
        <f t="shared" si="16"/>
        <v>35845.875699999997</v>
      </c>
      <c r="AB212">
        <v>6</v>
      </c>
      <c r="AD212" t="s">
        <v>27</v>
      </c>
      <c r="AF212" t="s">
        <v>29</v>
      </c>
    </row>
    <row r="213" spans="1:32">
      <c r="A213" s="30" t="s">
        <v>89</v>
      </c>
      <c r="B213" s="31"/>
      <c r="C213" s="32">
        <v>50950.423999999999</v>
      </c>
      <c r="D213" s="32">
        <v>6.0000000000000001E-3</v>
      </c>
      <c r="E213">
        <f t="shared" ref="E213:E245" si="19">+(C213-C$7)/C$8</f>
        <v>-11884.01741944585</v>
      </c>
      <c r="F213">
        <f t="shared" ref="F213:F245" si="20">ROUND(2*E213,0)/2</f>
        <v>-11884</v>
      </c>
      <c r="G213">
        <f t="shared" ref="G213:G245" si="21">+C213-(C$7+F213*C$8)</f>
        <v>-8.2363999972585589E-3</v>
      </c>
      <c r="I213">
        <f>+G213</f>
        <v>-8.2363999972585589E-3</v>
      </c>
      <c r="O213">
        <f t="shared" ca="1" si="18"/>
        <v>9.6784663748664037E-3</v>
      </c>
      <c r="Q213" s="1">
        <f t="shared" ref="Q213:Q245" si="22">+C213-15018.5</f>
        <v>35931.923999999999</v>
      </c>
      <c r="AB213">
        <v>7</v>
      </c>
      <c r="AD213" t="s">
        <v>27</v>
      </c>
      <c r="AF213" t="s">
        <v>29</v>
      </c>
    </row>
    <row r="214" spans="1:32">
      <c r="A214" s="56" t="s">
        <v>638</v>
      </c>
      <c r="B214" s="57" t="s">
        <v>92</v>
      </c>
      <c r="C214" s="56">
        <v>51146.658000000003</v>
      </c>
      <c r="D214" s="56" t="s">
        <v>125</v>
      </c>
      <c r="E214" s="30">
        <f t="shared" si="19"/>
        <v>-11468.995378656795</v>
      </c>
      <c r="F214">
        <f t="shared" si="20"/>
        <v>-11469</v>
      </c>
      <c r="G214">
        <f t="shared" si="21"/>
        <v>2.1851000055903569E-3</v>
      </c>
      <c r="I214">
        <f>+G214</f>
        <v>2.1851000055903569E-3</v>
      </c>
      <c r="O214">
        <f t="shared" ca="1" si="18"/>
        <v>9.2940491189429774E-3</v>
      </c>
      <c r="Q214" s="1">
        <f t="shared" si="22"/>
        <v>36128.158000000003</v>
      </c>
      <c r="AB214">
        <v>6</v>
      </c>
      <c r="AD214" t="s">
        <v>27</v>
      </c>
      <c r="AF214" t="s">
        <v>29</v>
      </c>
    </row>
    <row r="215" spans="1:32">
      <c r="A215" s="32" t="s">
        <v>94</v>
      </c>
      <c r="B215" s="33" t="s">
        <v>92</v>
      </c>
      <c r="C215" s="34">
        <v>51237.439100000003</v>
      </c>
      <c r="D215" s="34">
        <v>4.4999999999999997E-3</v>
      </c>
      <c r="E215">
        <f t="shared" si="19"/>
        <v>-11276.999305667023</v>
      </c>
      <c r="F215">
        <f t="shared" si="20"/>
        <v>-11277</v>
      </c>
      <c r="G215">
        <f t="shared" si="21"/>
        <v>3.2830000418471172E-4</v>
      </c>
      <c r="K215">
        <f>+G215</f>
        <v>3.2830000418471172E-4</v>
      </c>
      <c r="O215">
        <f t="shared" ca="1" si="18"/>
        <v>9.1161982439133434E-3</v>
      </c>
      <c r="Q215" s="1">
        <f t="shared" si="22"/>
        <v>36218.939100000003</v>
      </c>
      <c r="AB215">
        <v>5</v>
      </c>
      <c r="AD215" t="s">
        <v>27</v>
      </c>
      <c r="AF215" t="s">
        <v>29</v>
      </c>
    </row>
    <row r="216" spans="1:32">
      <c r="A216" s="56" t="s">
        <v>647</v>
      </c>
      <c r="B216" s="57" t="s">
        <v>92</v>
      </c>
      <c r="C216" s="56">
        <v>51247.373</v>
      </c>
      <c r="D216" s="56" t="s">
        <v>125</v>
      </c>
      <c r="E216" s="30">
        <f t="shared" si="19"/>
        <v>-11255.98975864157</v>
      </c>
      <c r="F216">
        <f t="shared" si="20"/>
        <v>-11256</v>
      </c>
      <c r="G216">
        <f t="shared" si="21"/>
        <v>4.8423999978695065E-3</v>
      </c>
      <c r="I216">
        <f>+G216</f>
        <v>4.8423999978695065E-3</v>
      </c>
      <c r="O216">
        <f t="shared" ca="1" si="18"/>
        <v>9.0967458044569766E-3</v>
      </c>
      <c r="Q216" s="1">
        <f t="shared" si="22"/>
        <v>36228.873</v>
      </c>
      <c r="AB216">
        <v>7</v>
      </c>
      <c r="AD216" t="s">
        <v>27</v>
      </c>
      <c r="AF216" t="s">
        <v>29</v>
      </c>
    </row>
    <row r="217" spans="1:32">
      <c r="A217" s="56" t="s">
        <v>651</v>
      </c>
      <c r="B217" s="57" t="s">
        <v>92</v>
      </c>
      <c r="C217" s="56">
        <v>51404.364000000001</v>
      </c>
      <c r="D217" s="56" t="s">
        <v>125</v>
      </c>
      <c r="E217" s="30">
        <f t="shared" si="19"/>
        <v>-10923.964089259534</v>
      </c>
      <c r="F217">
        <f t="shared" si="20"/>
        <v>-10924</v>
      </c>
      <c r="G217">
        <f t="shared" si="21"/>
        <v>1.697960000456078E-2</v>
      </c>
      <c r="I217">
        <f>+G217</f>
        <v>1.697960000456078E-2</v>
      </c>
      <c r="O217">
        <f t="shared" ca="1" si="18"/>
        <v>8.7892119997182352E-3</v>
      </c>
      <c r="Q217" s="1">
        <f t="shared" si="22"/>
        <v>36385.864000000001</v>
      </c>
      <c r="AB217">
        <v>6</v>
      </c>
      <c r="AD217" t="s">
        <v>27</v>
      </c>
      <c r="AF217" t="s">
        <v>29</v>
      </c>
    </row>
    <row r="218" spans="1:32">
      <c r="A218" s="56" t="s">
        <v>654</v>
      </c>
      <c r="B218" s="57" t="s">
        <v>92</v>
      </c>
      <c r="C218" s="56">
        <v>51571.250999999997</v>
      </c>
      <c r="D218" s="56" t="s">
        <v>125</v>
      </c>
      <c r="E218" s="30">
        <f t="shared" si="19"/>
        <v>-10571.009028866536</v>
      </c>
      <c r="F218">
        <f t="shared" si="20"/>
        <v>-10571</v>
      </c>
      <c r="G218">
        <f t="shared" si="21"/>
        <v>-4.2691000053309835E-3</v>
      </c>
      <c r="I218">
        <f>+G218</f>
        <v>-4.2691000053309835E-3</v>
      </c>
      <c r="O218">
        <f t="shared" ca="1" si="18"/>
        <v>8.462225755523127E-3</v>
      </c>
      <c r="Q218" s="1">
        <f t="shared" si="22"/>
        <v>36552.750999999997</v>
      </c>
      <c r="AB218">
        <v>7</v>
      </c>
      <c r="AD218" t="s">
        <v>27</v>
      </c>
      <c r="AF218" t="s">
        <v>29</v>
      </c>
    </row>
    <row r="219" spans="1:32">
      <c r="A219" s="56" t="s">
        <v>657</v>
      </c>
      <c r="B219" s="57" t="s">
        <v>92</v>
      </c>
      <c r="C219" s="56">
        <v>51673.379000000001</v>
      </c>
      <c r="D219" s="56" t="s">
        <v>125</v>
      </c>
      <c r="E219" s="30">
        <f t="shared" si="19"/>
        <v>-10355.015006517169</v>
      </c>
      <c r="F219">
        <f t="shared" si="20"/>
        <v>-10355</v>
      </c>
      <c r="G219">
        <f t="shared" si="21"/>
        <v>-7.0954999973764643E-3</v>
      </c>
      <c r="I219">
        <f>+G219</f>
        <v>-7.0954999973764643E-3</v>
      </c>
      <c r="O219">
        <f t="shared" ca="1" si="18"/>
        <v>8.2621435211147898E-3</v>
      </c>
      <c r="Q219" s="1">
        <f t="shared" si="22"/>
        <v>36654.879000000001</v>
      </c>
      <c r="AB219">
        <v>7</v>
      </c>
      <c r="AD219" t="s">
        <v>27</v>
      </c>
      <c r="AF219" t="s">
        <v>29</v>
      </c>
    </row>
    <row r="220" spans="1:32">
      <c r="A220" s="56" t="s">
        <v>661</v>
      </c>
      <c r="B220" s="57" t="s">
        <v>92</v>
      </c>
      <c r="C220" s="56">
        <v>51839.364000000001</v>
      </c>
      <c r="D220" s="56" t="s">
        <v>125</v>
      </c>
      <c r="E220" s="30">
        <f t="shared" si="19"/>
        <v>-10003.967616970147</v>
      </c>
      <c r="F220">
        <f t="shared" si="20"/>
        <v>-10004</v>
      </c>
      <c r="G220">
        <f t="shared" si="21"/>
        <v>1.5311600000131875E-2</v>
      </c>
      <c r="I220">
        <f>+G220</f>
        <v>1.5311600000131875E-2</v>
      </c>
      <c r="O220">
        <f t="shared" ca="1" si="18"/>
        <v>7.9370098902012392E-3</v>
      </c>
      <c r="Q220" s="1">
        <f t="shared" si="22"/>
        <v>36820.864000000001</v>
      </c>
      <c r="AB220">
        <v>7</v>
      </c>
      <c r="AD220" t="s">
        <v>27</v>
      </c>
      <c r="AF220" t="s">
        <v>29</v>
      </c>
    </row>
    <row r="221" spans="1:32">
      <c r="A221" s="32" t="s">
        <v>107</v>
      </c>
      <c r="B221" s="31" t="s">
        <v>92</v>
      </c>
      <c r="C221" s="32">
        <v>51925.407019999999</v>
      </c>
      <c r="D221" s="32">
        <v>1.5E-3</v>
      </c>
      <c r="E221">
        <f t="shared" si="19"/>
        <v>-9821.9922724526223</v>
      </c>
      <c r="F221">
        <f t="shared" si="20"/>
        <v>-9822</v>
      </c>
      <c r="G221">
        <f t="shared" si="21"/>
        <v>3.6537999985739589E-3</v>
      </c>
      <c r="J221">
        <f>+G221</f>
        <v>3.6537999985739589E-3</v>
      </c>
      <c r="O221">
        <f t="shared" ca="1" si="18"/>
        <v>7.7684220815794E-3</v>
      </c>
      <c r="Q221" s="1">
        <f t="shared" si="22"/>
        <v>36906.907019999999</v>
      </c>
      <c r="AB221">
        <v>5</v>
      </c>
      <c r="AD221" t="s">
        <v>27</v>
      </c>
      <c r="AF221" t="s">
        <v>29</v>
      </c>
    </row>
    <row r="222" spans="1:32">
      <c r="A222" s="32" t="s">
        <v>107</v>
      </c>
      <c r="B222" s="31" t="s">
        <v>92</v>
      </c>
      <c r="C222" s="32">
        <v>51925.407220000001</v>
      </c>
      <c r="D222" s="32">
        <v>1.5E-3</v>
      </c>
      <c r="E222">
        <f t="shared" si="19"/>
        <v>-9821.991849465734</v>
      </c>
      <c r="F222">
        <f t="shared" si="20"/>
        <v>-9822</v>
      </c>
      <c r="G222">
        <f t="shared" si="21"/>
        <v>3.8538000007974915E-3</v>
      </c>
      <c r="I222">
        <f t="shared" ref="I222:I227" si="23">+G222</f>
        <v>3.8538000007974915E-3</v>
      </c>
      <c r="O222">
        <f t="shared" ca="1" si="18"/>
        <v>7.7684220815794E-3</v>
      </c>
      <c r="Q222" s="1">
        <f t="shared" si="22"/>
        <v>36906.907220000001</v>
      </c>
    </row>
    <row r="223" spans="1:32">
      <c r="A223" s="56" t="s">
        <v>674</v>
      </c>
      <c r="B223" s="57" t="s">
        <v>92</v>
      </c>
      <c r="C223" s="56">
        <v>51984.514000000003</v>
      </c>
      <c r="D223" s="56" t="s">
        <v>125</v>
      </c>
      <c r="E223" s="30">
        <f t="shared" si="19"/>
        <v>-9696.9848860441543</v>
      </c>
      <c r="F223">
        <f t="shared" si="20"/>
        <v>-9697</v>
      </c>
      <c r="G223">
        <f t="shared" si="21"/>
        <v>7.1463000058429316E-3</v>
      </c>
      <c r="I223">
        <f t="shared" si="23"/>
        <v>7.1463000058429316E-3</v>
      </c>
      <c r="O223">
        <f t="shared" ca="1" si="18"/>
        <v>7.6526337514819815E-3</v>
      </c>
      <c r="Q223" s="1">
        <f t="shared" si="22"/>
        <v>36966.014000000003</v>
      </c>
    </row>
    <row r="224" spans="1:32">
      <c r="A224" s="56" t="s">
        <v>677</v>
      </c>
      <c r="B224" s="57" t="s">
        <v>92</v>
      </c>
      <c r="C224" s="56">
        <v>52122.58</v>
      </c>
      <c r="D224" s="56" t="s">
        <v>125</v>
      </c>
      <c r="E224" s="30">
        <f t="shared" si="19"/>
        <v>-9404.9843505427634</v>
      </c>
      <c r="F224">
        <f t="shared" si="20"/>
        <v>-9405</v>
      </c>
      <c r="G224">
        <f t="shared" si="21"/>
        <v>7.3994999984279275E-3</v>
      </c>
      <c r="I224">
        <f t="shared" si="23"/>
        <v>7.3994999984279275E-3</v>
      </c>
      <c r="O224">
        <f t="shared" ca="1" si="18"/>
        <v>7.3821522123744144E-3</v>
      </c>
      <c r="Q224" s="1">
        <f t="shared" si="22"/>
        <v>37104.080000000002</v>
      </c>
    </row>
    <row r="225" spans="1:17">
      <c r="A225" s="56" t="s">
        <v>680</v>
      </c>
      <c r="B225" s="57" t="s">
        <v>92</v>
      </c>
      <c r="C225" s="56">
        <v>52260.646000000001</v>
      </c>
      <c r="D225" s="56" t="s">
        <v>125</v>
      </c>
      <c r="E225" s="30">
        <f t="shared" si="19"/>
        <v>-9112.9838150413707</v>
      </c>
      <c r="F225">
        <f t="shared" si="20"/>
        <v>-9113</v>
      </c>
      <c r="G225">
        <f t="shared" si="21"/>
        <v>7.652699998288881E-3</v>
      </c>
      <c r="I225">
        <f t="shared" si="23"/>
        <v>7.652699998288881E-3</v>
      </c>
      <c r="O225">
        <f t="shared" ca="1" si="18"/>
        <v>7.1116706732668455E-3</v>
      </c>
      <c r="Q225" s="1">
        <f t="shared" si="22"/>
        <v>37242.146000000001</v>
      </c>
    </row>
    <row r="226" spans="1:17">
      <c r="A226" s="56" t="s">
        <v>683</v>
      </c>
      <c r="B226" s="57" t="s">
        <v>92</v>
      </c>
      <c r="C226" s="56">
        <v>52367.491999999998</v>
      </c>
      <c r="D226" s="56" t="s">
        <v>125</v>
      </c>
      <c r="E226" s="30">
        <f t="shared" si="19"/>
        <v>-8887.0115321029098</v>
      </c>
      <c r="F226">
        <f t="shared" si="20"/>
        <v>-8887</v>
      </c>
      <c r="G226">
        <f t="shared" si="21"/>
        <v>-5.4527000029338524E-3</v>
      </c>
      <c r="I226">
        <f t="shared" si="23"/>
        <v>-5.4527000029338524E-3</v>
      </c>
      <c r="O226">
        <f t="shared" ca="1" si="18"/>
        <v>6.9023253724507135E-3</v>
      </c>
      <c r="Q226" s="1">
        <f t="shared" si="22"/>
        <v>37348.991999999998</v>
      </c>
    </row>
    <row r="227" spans="1:17">
      <c r="A227" s="35" t="s">
        <v>98</v>
      </c>
      <c r="B227" s="31" t="s">
        <v>92</v>
      </c>
      <c r="C227" s="32">
        <v>52533.466</v>
      </c>
      <c r="D227" s="32">
        <v>3.0000000000000001E-3</v>
      </c>
      <c r="E227">
        <f t="shared" si="19"/>
        <v>-8535.9874068344943</v>
      </c>
      <c r="F227">
        <f t="shared" si="20"/>
        <v>-8536</v>
      </c>
      <c r="G227">
        <f t="shared" si="21"/>
        <v>5.9544000032474287E-3</v>
      </c>
      <c r="I227">
        <f t="shared" si="23"/>
        <v>5.9544000032474287E-3</v>
      </c>
      <c r="O227">
        <f t="shared" ca="1" si="18"/>
        <v>6.5771917415371646E-3</v>
      </c>
      <c r="Q227" s="1">
        <f t="shared" si="22"/>
        <v>37514.966</v>
      </c>
    </row>
    <row r="228" spans="1:17">
      <c r="A228" s="35" t="s">
        <v>95</v>
      </c>
      <c r="B228" s="31" t="s">
        <v>92</v>
      </c>
      <c r="C228" s="32">
        <v>52871.542000000001</v>
      </c>
      <c r="D228" s="32">
        <v>3.0000000000000001E-3</v>
      </c>
      <c r="E228">
        <f t="shared" si="19"/>
        <v>-7820.9788381776934</v>
      </c>
      <c r="F228">
        <f t="shared" si="20"/>
        <v>-7821</v>
      </c>
      <c r="G228">
        <f t="shared" si="21"/>
        <v>1.0005900003307033E-2</v>
      </c>
      <c r="K228">
        <f>+G228</f>
        <v>1.0005900003307033E-2</v>
      </c>
      <c r="O228">
        <f t="shared" ca="1" si="18"/>
        <v>5.9148824933799356E-3</v>
      </c>
      <c r="Q228" s="1">
        <f t="shared" si="22"/>
        <v>37853.042000000001</v>
      </c>
    </row>
    <row r="229" spans="1:17">
      <c r="A229" s="39" t="s">
        <v>93</v>
      </c>
      <c r="B229" s="33" t="s">
        <v>92</v>
      </c>
      <c r="C229" s="34">
        <v>52879.574099999998</v>
      </c>
      <c r="D229" s="34">
        <v>3.8E-3</v>
      </c>
      <c r="E229">
        <f t="shared" si="19"/>
        <v>-7803.9914734304002</v>
      </c>
      <c r="F229">
        <f t="shared" si="20"/>
        <v>-7804</v>
      </c>
      <c r="G229">
        <f t="shared" si="21"/>
        <v>4.0316000013262965E-3</v>
      </c>
      <c r="K229">
        <f>+G229</f>
        <v>4.0316000013262965E-3</v>
      </c>
      <c r="O229">
        <f t="shared" ca="1" si="18"/>
        <v>5.8991352804866858E-3</v>
      </c>
      <c r="Q229" s="1">
        <f t="shared" si="22"/>
        <v>37861.074099999998</v>
      </c>
    </row>
    <row r="230" spans="1:17" s="63" customFormat="1" ht="12" customHeight="1">
      <c r="A230" s="60" t="s">
        <v>93</v>
      </c>
      <c r="B230" s="61" t="s">
        <v>92</v>
      </c>
      <c r="C230" s="62">
        <v>52908.417300000001</v>
      </c>
      <c r="D230" s="62">
        <v>3.8E-3</v>
      </c>
      <c r="E230" s="63">
        <f t="shared" si="19"/>
        <v>-7742.9899969946764</v>
      </c>
      <c r="F230" s="63">
        <f t="shared" si="20"/>
        <v>-7743</v>
      </c>
      <c r="G230" s="63">
        <f t="shared" si="21"/>
        <v>4.7296999982791021E-3</v>
      </c>
      <c r="K230" s="63">
        <f>+G230</f>
        <v>4.7296999982791021E-3</v>
      </c>
      <c r="O230" s="63">
        <f t="shared" ca="1" si="18"/>
        <v>5.8426305753991464E-3</v>
      </c>
      <c r="Q230" s="64">
        <f t="shared" si="22"/>
        <v>37889.917300000001</v>
      </c>
    </row>
    <row r="231" spans="1:17" s="63" customFormat="1" ht="12" customHeight="1">
      <c r="A231" s="56" t="s">
        <v>700</v>
      </c>
      <c r="B231" s="57" t="s">
        <v>92</v>
      </c>
      <c r="C231" s="56">
        <v>53186.430999999997</v>
      </c>
      <c r="D231" s="56" t="s">
        <v>125</v>
      </c>
      <c r="E231" s="65">
        <f t="shared" si="19"/>
        <v>-7155.0092538955578</v>
      </c>
      <c r="F231" s="63">
        <f t="shared" si="20"/>
        <v>-7155</v>
      </c>
      <c r="G231" s="63">
        <f t="shared" si="21"/>
        <v>-4.3755000006058253E-3</v>
      </c>
      <c r="I231" s="63">
        <f>+G231</f>
        <v>-4.3755000006058253E-3</v>
      </c>
      <c r="O231" s="63">
        <f t="shared" ca="1" si="18"/>
        <v>5.2979622706208936E-3</v>
      </c>
      <c r="Q231" s="64">
        <f t="shared" si="22"/>
        <v>38167.930999999997</v>
      </c>
    </row>
    <row r="232" spans="1:17" s="63" customFormat="1" ht="12" customHeight="1">
      <c r="A232" s="56" t="s">
        <v>700</v>
      </c>
      <c r="B232" s="57" t="s">
        <v>92</v>
      </c>
      <c r="C232" s="56">
        <v>53578.419000000002</v>
      </c>
      <c r="D232" s="56" t="s">
        <v>125</v>
      </c>
      <c r="E232" s="65">
        <f t="shared" si="19"/>
        <v>-6325.9803408385978</v>
      </c>
      <c r="F232" s="63">
        <f t="shared" si="20"/>
        <v>-6326</v>
      </c>
      <c r="G232" s="63">
        <f t="shared" si="21"/>
        <v>9.2953999992460012E-3</v>
      </c>
      <c r="I232" s="63">
        <f>+G232</f>
        <v>9.2953999992460012E-3</v>
      </c>
      <c r="O232" s="63">
        <f t="shared" ca="1" si="18"/>
        <v>4.530054065414818E-3</v>
      </c>
      <c r="Q232" s="64">
        <f t="shared" si="22"/>
        <v>38559.919000000002</v>
      </c>
    </row>
    <row r="233" spans="1:17" s="63" customFormat="1" ht="12" customHeight="1">
      <c r="A233" s="66" t="s">
        <v>105</v>
      </c>
      <c r="B233" s="61" t="s">
        <v>92</v>
      </c>
      <c r="C233" s="67">
        <v>54080.323199999999</v>
      </c>
      <c r="D233" s="67">
        <v>2.8E-3</v>
      </c>
      <c r="E233" s="65">
        <f t="shared" si="19"/>
        <v>-5264.4858731898039</v>
      </c>
      <c r="F233" s="63">
        <f t="shared" si="20"/>
        <v>-5264.5</v>
      </c>
      <c r="G233" s="63">
        <f t="shared" si="21"/>
        <v>6.6795500024454668E-3</v>
      </c>
      <c r="J233" s="63">
        <f>+G233</f>
        <v>6.6795500024454668E-3</v>
      </c>
      <c r="O233" s="63">
        <f t="shared" ca="1" si="18"/>
        <v>3.5467795662275452E-3</v>
      </c>
      <c r="Q233" s="64">
        <f t="shared" si="22"/>
        <v>39061.823199999999</v>
      </c>
    </row>
    <row r="234" spans="1:17" s="63" customFormat="1" ht="12" customHeight="1">
      <c r="A234" s="66" t="s">
        <v>105</v>
      </c>
      <c r="B234" s="61" t="s">
        <v>92</v>
      </c>
      <c r="C234" s="67">
        <v>54080.556400000001</v>
      </c>
      <c r="D234" s="67">
        <v>1.2999999999999999E-3</v>
      </c>
      <c r="E234" s="65">
        <f t="shared" si="19"/>
        <v>-5263.9926704832751</v>
      </c>
      <c r="F234" s="63">
        <f t="shared" si="20"/>
        <v>-5264</v>
      </c>
      <c r="G234" s="63">
        <f t="shared" si="21"/>
        <v>3.4655999988899566E-3</v>
      </c>
      <c r="J234" s="63">
        <f>+G234</f>
        <v>3.4655999988899566E-3</v>
      </c>
      <c r="O234" s="63">
        <f t="shared" ca="1" si="18"/>
        <v>3.5463164129071558E-3</v>
      </c>
      <c r="Q234" s="64">
        <f t="shared" si="22"/>
        <v>39062.056400000001</v>
      </c>
    </row>
    <row r="235" spans="1:17" s="63" customFormat="1" ht="12" customHeight="1">
      <c r="A235" s="40" t="s">
        <v>113</v>
      </c>
      <c r="B235" s="40"/>
      <c r="C235" s="41">
        <v>55391.474699999999</v>
      </c>
      <c r="D235" s="41">
        <v>4.0000000000000001E-3</v>
      </c>
      <c r="E235" s="65">
        <f t="shared" si="19"/>
        <v>-2491.4864372428137</v>
      </c>
      <c r="F235" s="63">
        <f t="shared" si="20"/>
        <v>-2491.5</v>
      </c>
      <c r="G235" s="63">
        <f t="shared" si="21"/>
        <v>6.4128500016522594E-3</v>
      </c>
      <c r="I235" s="63">
        <f>+G235</f>
        <v>6.4128500016522594E-3</v>
      </c>
      <c r="O235" s="63">
        <f t="shared" ca="1" si="18"/>
        <v>9.7813125134642732E-4</v>
      </c>
      <c r="Q235" s="64">
        <f t="shared" si="22"/>
        <v>40372.974699999999</v>
      </c>
    </row>
    <row r="236" spans="1:17" s="63" customFormat="1" ht="12" customHeight="1">
      <c r="A236" s="66" t="s">
        <v>110</v>
      </c>
      <c r="B236" s="68" t="s">
        <v>90</v>
      </c>
      <c r="C236" s="67">
        <v>55543.7255</v>
      </c>
      <c r="D236" s="67">
        <v>6.9999999999999999E-4</v>
      </c>
      <c r="E236" s="65">
        <f t="shared" si="19"/>
        <v>-2169.4859799939886</v>
      </c>
      <c r="F236" s="63">
        <f t="shared" si="20"/>
        <v>-2169.5</v>
      </c>
      <c r="G236" s="63">
        <f t="shared" si="21"/>
        <v>6.6290500035393052E-3</v>
      </c>
      <c r="K236" s="63">
        <f t="shared" ref="K236:K245" si="24">+G236</f>
        <v>6.6290500035393052E-3</v>
      </c>
      <c r="O236" s="63">
        <f t="shared" ca="1" si="18"/>
        <v>6.7986051301547907E-4</v>
      </c>
      <c r="Q236" s="64">
        <f t="shared" si="22"/>
        <v>40525.2255</v>
      </c>
    </row>
    <row r="237" spans="1:17" s="63" customFormat="1" ht="12" customHeight="1">
      <c r="A237" s="36" t="s">
        <v>112</v>
      </c>
      <c r="B237" s="37" t="s">
        <v>92</v>
      </c>
      <c r="C237" s="38">
        <v>56067.378019999996</v>
      </c>
      <c r="D237" s="38">
        <v>2.0000000000000001E-4</v>
      </c>
      <c r="E237" s="63">
        <f t="shared" si="19"/>
        <v>-1061.9952418205519</v>
      </c>
      <c r="F237" s="63">
        <f t="shared" si="20"/>
        <v>-1062</v>
      </c>
      <c r="G237" s="63">
        <f t="shared" si="21"/>
        <v>2.2497999962070026E-3</v>
      </c>
      <c r="K237" s="63">
        <f t="shared" si="24"/>
        <v>2.2497999962070026E-3</v>
      </c>
      <c r="O237" s="63">
        <f t="shared" ca="1" si="18"/>
        <v>-3.4602409164764315E-4</v>
      </c>
      <c r="Q237" s="64">
        <f t="shared" si="22"/>
        <v>41048.878019999996</v>
      </c>
    </row>
    <row r="238" spans="1:17" s="63" customFormat="1" ht="12" customHeight="1">
      <c r="A238" s="36" t="s">
        <v>112</v>
      </c>
      <c r="B238" s="37" t="s">
        <v>90</v>
      </c>
      <c r="C238" s="38">
        <v>56158.397510000003</v>
      </c>
      <c r="D238" s="38">
        <v>5.0000000000000001E-4</v>
      </c>
      <c r="E238" s="63">
        <f t="shared" si="19"/>
        <v>-869.49498961460972</v>
      </c>
      <c r="F238" s="63">
        <f t="shared" si="20"/>
        <v>-869.5</v>
      </c>
      <c r="G238" s="63">
        <f t="shared" si="21"/>
        <v>2.3690500020165928E-3</v>
      </c>
      <c r="K238" s="63">
        <f t="shared" si="24"/>
        <v>2.3690500020165928E-3</v>
      </c>
      <c r="O238" s="63">
        <f t="shared" ca="1" si="18"/>
        <v>-5.243381199976666E-4</v>
      </c>
      <c r="Q238" s="64">
        <f t="shared" si="22"/>
        <v>41139.897510000003</v>
      </c>
    </row>
    <row r="239" spans="1:17" s="63" customFormat="1" ht="12" customHeight="1">
      <c r="A239" s="66" t="s">
        <v>111</v>
      </c>
      <c r="B239" s="68" t="s">
        <v>92</v>
      </c>
      <c r="C239" s="67">
        <v>56214.899100000002</v>
      </c>
      <c r="D239" s="67">
        <v>2.0000000000000001E-4</v>
      </c>
      <c r="E239" s="65">
        <f t="shared" si="19"/>
        <v>-749.99783219221592</v>
      </c>
      <c r="F239" s="63">
        <f t="shared" si="20"/>
        <v>-750</v>
      </c>
      <c r="G239" s="63">
        <f t="shared" si="21"/>
        <v>1.0250000050291419E-3</v>
      </c>
      <c r="K239" s="63">
        <f t="shared" si="24"/>
        <v>1.0250000050291419E-3</v>
      </c>
      <c r="O239" s="63">
        <f t="shared" ca="1" si="18"/>
        <v>-6.3503176357079805E-4</v>
      </c>
      <c r="Q239" s="64">
        <f t="shared" si="22"/>
        <v>41196.399100000002</v>
      </c>
    </row>
    <row r="240" spans="1:17" s="63" customFormat="1" ht="12" customHeight="1">
      <c r="A240" s="41" t="s">
        <v>114</v>
      </c>
      <c r="B240" s="42" t="s">
        <v>90</v>
      </c>
      <c r="C240" s="69">
        <v>56569.285629999998</v>
      </c>
      <c r="D240" s="41">
        <v>4.0000000000000002E-4</v>
      </c>
      <c r="E240" s="65">
        <f t="shared" si="19"/>
        <v>-0.49356224537879756</v>
      </c>
      <c r="F240" s="63">
        <f t="shared" si="20"/>
        <v>-0.5</v>
      </c>
      <c r="G240" s="63">
        <f t="shared" si="21"/>
        <v>3.043949996936135E-3</v>
      </c>
      <c r="K240" s="63">
        <f t="shared" si="24"/>
        <v>3.043949996936135E-3</v>
      </c>
      <c r="O240" s="63">
        <f t="shared" ca="1" si="18"/>
        <v>-1.3292985908349155E-3</v>
      </c>
      <c r="Q240" s="64">
        <f t="shared" si="22"/>
        <v>41550.785629999998</v>
      </c>
    </row>
    <row r="241" spans="1:17" s="63" customFormat="1" ht="12" customHeight="1">
      <c r="A241" s="63" t="str">
        <f>$D$7</f>
        <v>VSX</v>
      </c>
      <c r="B241" s="70"/>
      <c r="C241" s="15">
        <f>$C$7</f>
        <v>56569.519</v>
      </c>
      <c r="D241" s="73">
        <v>2.8999999999999998E-3</v>
      </c>
      <c r="E241" s="65">
        <f t="shared" si="19"/>
        <v>0</v>
      </c>
      <c r="F241" s="63">
        <f t="shared" si="20"/>
        <v>0</v>
      </c>
      <c r="G241" s="63">
        <f t="shared" si="21"/>
        <v>0</v>
      </c>
      <c r="K241" s="63">
        <f t="shared" si="24"/>
        <v>0</v>
      </c>
      <c r="O241" s="63">
        <f t="shared" ca="1" si="18"/>
        <v>-1.3297617441553051E-3</v>
      </c>
      <c r="Q241" s="64">
        <f t="shared" si="22"/>
        <v>41551.019</v>
      </c>
    </row>
    <row r="242" spans="1:17" s="63" customFormat="1" ht="12" customHeight="1">
      <c r="A242" s="41" t="s">
        <v>114</v>
      </c>
      <c r="B242" s="42" t="s">
        <v>92</v>
      </c>
      <c r="C242" s="69">
        <v>56569.5193</v>
      </c>
      <c r="D242" s="41">
        <v>2.0000000000000001E-4</v>
      </c>
      <c r="E242" s="65">
        <f t="shared" si="19"/>
        <v>6.3448032507667194E-4</v>
      </c>
      <c r="F242" s="63">
        <f t="shared" si="20"/>
        <v>0</v>
      </c>
      <c r="G242" s="63">
        <f t="shared" si="21"/>
        <v>2.9999999969732016E-4</v>
      </c>
      <c r="K242" s="63">
        <f t="shared" si="24"/>
        <v>2.9999999969732016E-4</v>
      </c>
      <c r="O242" s="63">
        <f t="shared" ca="1" si="18"/>
        <v>-1.3297617441553051E-3</v>
      </c>
      <c r="Q242" s="64">
        <f t="shared" si="22"/>
        <v>41551.0193</v>
      </c>
    </row>
    <row r="243" spans="1:17" s="63" customFormat="1" ht="12" customHeight="1">
      <c r="A243" s="41" t="s">
        <v>114</v>
      </c>
      <c r="B243" s="42" t="s">
        <v>90</v>
      </c>
      <c r="C243" s="69">
        <v>56854.400049999997</v>
      </c>
      <c r="D243" s="41">
        <v>6.9999999999999999E-4</v>
      </c>
      <c r="E243" s="65">
        <f t="shared" si="19"/>
        <v>602.50473798182452</v>
      </c>
      <c r="F243" s="63">
        <f t="shared" si="20"/>
        <v>602.5</v>
      </c>
      <c r="G243" s="63">
        <f t="shared" si="21"/>
        <v>2.240249996248167E-3</v>
      </c>
      <c r="K243" s="63">
        <f t="shared" si="24"/>
        <v>2.240249996248167E-3</v>
      </c>
      <c r="O243" s="63">
        <f t="shared" ca="1" si="18"/>
        <v>-1.8878614952248592E-3</v>
      </c>
      <c r="Q243" s="64">
        <f t="shared" si="22"/>
        <v>41835.900049999997</v>
      </c>
    </row>
    <row r="244" spans="1:17" s="63" customFormat="1" ht="12" customHeight="1">
      <c r="A244" s="74" t="s">
        <v>740</v>
      </c>
      <c r="B244" s="75" t="s">
        <v>92</v>
      </c>
      <c r="C244" s="73">
        <v>59510.021159999997</v>
      </c>
      <c r="D244" s="73">
        <v>2.2000000000000001E-4</v>
      </c>
      <c r="E244" s="65">
        <f t="shared" si="19"/>
        <v>6218.9692274927011</v>
      </c>
      <c r="F244" s="63">
        <f t="shared" si="20"/>
        <v>6219</v>
      </c>
      <c r="G244" s="63">
        <f t="shared" si="21"/>
        <v>-1.4550100000633392E-2</v>
      </c>
      <c r="K244" s="63">
        <f t="shared" si="24"/>
        <v>-1.4550100000633392E-2</v>
      </c>
      <c r="O244" s="63">
        <f t="shared" ca="1" si="18"/>
        <v>-7.0904627431620376E-3</v>
      </c>
      <c r="Q244" s="64">
        <f t="shared" si="22"/>
        <v>44491.521159999997</v>
      </c>
    </row>
    <row r="245" spans="1:17" s="63" customFormat="1" ht="12" customHeight="1">
      <c r="A245" s="58" t="s">
        <v>739</v>
      </c>
      <c r="B245" s="59" t="s">
        <v>92</v>
      </c>
      <c r="C245" s="72">
        <v>59872.678699999997</v>
      </c>
      <c r="D245" s="73">
        <v>2.8999999999999998E-3</v>
      </c>
      <c r="E245" s="65">
        <f t="shared" si="19"/>
        <v>6985.966141168904</v>
      </c>
      <c r="F245" s="63">
        <f t="shared" si="20"/>
        <v>6986</v>
      </c>
      <c r="G245" s="63">
        <f t="shared" si="21"/>
        <v>-1.6009400002076291E-2</v>
      </c>
      <c r="K245" s="63">
        <f t="shared" si="24"/>
        <v>-1.6009400002076291E-2</v>
      </c>
      <c r="O245" s="63">
        <f t="shared" ca="1" si="18"/>
        <v>-7.8009399366397933E-3</v>
      </c>
      <c r="Q245" s="64">
        <f t="shared" si="22"/>
        <v>44854.178699999997</v>
      </c>
    </row>
    <row r="246" spans="1:17" s="63" customFormat="1" ht="12" customHeight="1">
      <c r="B246" s="70"/>
      <c r="C246" s="15"/>
      <c r="D246" s="15"/>
    </row>
    <row r="247" spans="1:17" s="63" customFormat="1" ht="12" customHeight="1">
      <c r="B247" s="70"/>
      <c r="C247" s="15"/>
      <c r="D247" s="15"/>
    </row>
    <row r="248" spans="1:17" s="63" customFormat="1" ht="12" customHeight="1">
      <c r="B248" s="70"/>
      <c r="C248" s="15"/>
      <c r="D248" s="15"/>
    </row>
    <row r="249" spans="1:17" s="63" customFormat="1" ht="12" customHeight="1">
      <c r="B249" s="70"/>
      <c r="C249" s="15"/>
      <c r="D249" s="15"/>
    </row>
    <row r="250" spans="1:17" s="63" customFormat="1" ht="12" customHeight="1">
      <c r="B250" s="70"/>
      <c r="C250" s="15"/>
      <c r="D250" s="15"/>
    </row>
    <row r="251" spans="1:17" s="63" customFormat="1" ht="12" customHeight="1">
      <c r="B251" s="70"/>
      <c r="C251" s="15"/>
      <c r="D251" s="15"/>
    </row>
    <row r="252" spans="1:17" s="63" customFormat="1" ht="12" customHeight="1">
      <c r="B252" s="70"/>
      <c r="C252" s="15"/>
      <c r="D252" s="15"/>
    </row>
    <row r="253" spans="1:17" s="63" customFormat="1" ht="12" customHeight="1">
      <c r="B253" s="70"/>
      <c r="C253" s="15"/>
      <c r="D253" s="15"/>
    </row>
    <row r="254" spans="1:17" s="63" customFormat="1" ht="12" customHeight="1">
      <c r="B254" s="70"/>
      <c r="C254" s="15"/>
      <c r="D254" s="15"/>
    </row>
    <row r="255" spans="1:17">
      <c r="B255" s="2"/>
      <c r="C255" s="14"/>
      <c r="D255" s="14"/>
    </row>
    <row r="256" spans="1:17">
      <c r="B256" s="2"/>
      <c r="C256" s="14"/>
      <c r="D256" s="14"/>
    </row>
    <row r="257" spans="2:4">
      <c r="B257" s="2"/>
      <c r="C257" s="14"/>
      <c r="D257" s="14"/>
    </row>
    <row r="258" spans="2:4">
      <c r="B258" s="2"/>
      <c r="C258" s="14"/>
      <c r="D258" s="14"/>
    </row>
    <row r="259" spans="2:4">
      <c r="B259" s="2"/>
      <c r="C259" s="14"/>
      <c r="D259" s="14"/>
    </row>
    <row r="260" spans="2:4">
      <c r="B260" s="2"/>
      <c r="C260" s="14"/>
      <c r="D260" s="14"/>
    </row>
    <row r="261" spans="2:4">
      <c r="C261" s="14"/>
      <c r="D261" s="14"/>
    </row>
    <row r="262" spans="2:4">
      <c r="C262" s="14"/>
      <c r="D262" s="14"/>
    </row>
    <row r="263" spans="2:4">
      <c r="C263" s="14"/>
      <c r="D263" s="14"/>
    </row>
    <row r="264" spans="2:4">
      <c r="C264" s="14"/>
      <c r="D264" s="14"/>
    </row>
    <row r="265" spans="2:4">
      <c r="C265" s="14"/>
      <c r="D265" s="14"/>
    </row>
    <row r="266" spans="2:4">
      <c r="C266" s="14"/>
      <c r="D266" s="14"/>
    </row>
    <row r="267" spans="2:4">
      <c r="C267" s="14"/>
      <c r="D267" s="14"/>
    </row>
    <row r="268" spans="2:4">
      <c r="C268" s="14"/>
      <c r="D268" s="14"/>
    </row>
    <row r="269" spans="2:4">
      <c r="C269" s="14"/>
      <c r="D269" s="14"/>
    </row>
    <row r="270" spans="2:4">
      <c r="C270" s="14"/>
      <c r="D270" s="14"/>
    </row>
    <row r="271" spans="2:4">
      <c r="C271" s="14"/>
      <c r="D271" s="14"/>
    </row>
    <row r="272" spans="2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  <row r="2130" spans="3:4">
      <c r="C2130" s="14"/>
      <c r="D2130" s="14"/>
    </row>
    <row r="2131" spans="3:4">
      <c r="C2131" s="14"/>
      <c r="D2131" s="14"/>
    </row>
    <row r="2132" spans="3:4">
      <c r="C2132" s="14"/>
      <c r="D2132" s="14"/>
    </row>
    <row r="2133" spans="3:4">
      <c r="C2133" s="14"/>
      <c r="D2133" s="14"/>
    </row>
    <row r="2134" spans="3:4">
      <c r="C2134" s="14"/>
      <c r="D2134" s="14"/>
    </row>
    <row r="2135" spans="3:4">
      <c r="C2135" s="14"/>
      <c r="D2135" s="14"/>
    </row>
    <row r="2136" spans="3:4">
      <c r="C2136" s="14"/>
      <c r="D2136" s="14"/>
    </row>
    <row r="2137" spans="3:4">
      <c r="C2137" s="14"/>
      <c r="D2137" s="14"/>
    </row>
    <row r="2138" spans="3:4">
      <c r="C2138" s="14"/>
      <c r="D2138" s="14"/>
    </row>
    <row r="2139" spans="3:4">
      <c r="C2139" s="14"/>
      <c r="D2139" s="14"/>
    </row>
    <row r="2140" spans="3:4">
      <c r="C2140" s="14"/>
      <c r="D2140" s="14"/>
    </row>
    <row r="2141" spans="3:4">
      <c r="C2141" s="14"/>
      <c r="D2141" s="14"/>
    </row>
    <row r="2142" spans="3:4">
      <c r="C2142" s="14"/>
      <c r="D2142" s="14"/>
    </row>
    <row r="2143" spans="3:4">
      <c r="C2143" s="14"/>
      <c r="D2143" s="14"/>
    </row>
    <row r="2144" spans="3:4">
      <c r="C2144" s="14"/>
      <c r="D2144" s="14"/>
    </row>
    <row r="2145" spans="3:4">
      <c r="C2145" s="14"/>
      <c r="D2145" s="14"/>
    </row>
    <row r="2146" spans="3:4">
      <c r="C2146" s="14"/>
      <c r="D2146" s="14"/>
    </row>
    <row r="2147" spans="3:4">
      <c r="C2147" s="14"/>
      <c r="D2147" s="14"/>
    </row>
    <row r="2148" spans="3:4">
      <c r="C2148" s="14"/>
      <c r="D2148" s="14"/>
    </row>
    <row r="2149" spans="3:4">
      <c r="C2149" s="14"/>
      <c r="D2149" s="14"/>
    </row>
    <row r="2150" spans="3:4">
      <c r="C2150" s="14"/>
      <c r="D2150" s="14"/>
    </row>
    <row r="2151" spans="3:4">
      <c r="C2151" s="14"/>
      <c r="D2151" s="14"/>
    </row>
    <row r="2152" spans="3:4">
      <c r="C2152" s="14"/>
      <c r="D2152" s="14"/>
    </row>
    <row r="2153" spans="3:4">
      <c r="C2153" s="14"/>
      <c r="D2153" s="14"/>
    </row>
    <row r="2154" spans="3:4">
      <c r="C2154" s="14"/>
      <c r="D2154" s="14"/>
    </row>
    <row r="2155" spans="3:4">
      <c r="C2155" s="14"/>
      <c r="D2155" s="14"/>
    </row>
    <row r="2156" spans="3:4">
      <c r="C2156" s="14"/>
      <c r="D2156" s="14"/>
    </row>
    <row r="2157" spans="3:4">
      <c r="C2157" s="14"/>
      <c r="D2157" s="14"/>
    </row>
    <row r="2158" spans="3:4">
      <c r="C2158" s="14"/>
      <c r="D2158" s="14"/>
    </row>
    <row r="2159" spans="3:4">
      <c r="C2159" s="14"/>
      <c r="D2159" s="14"/>
    </row>
    <row r="2160" spans="3:4">
      <c r="C2160" s="14"/>
      <c r="D2160" s="14"/>
    </row>
    <row r="2161" spans="3:4">
      <c r="C2161" s="14"/>
      <c r="D2161" s="14"/>
    </row>
    <row r="2162" spans="3:4">
      <c r="C2162" s="14"/>
      <c r="D2162" s="14"/>
    </row>
    <row r="2163" spans="3:4">
      <c r="C2163" s="14"/>
      <c r="D2163" s="14"/>
    </row>
    <row r="2164" spans="3:4">
      <c r="C2164" s="14"/>
      <c r="D2164" s="14"/>
    </row>
    <row r="2165" spans="3:4">
      <c r="C2165" s="14"/>
      <c r="D2165" s="14"/>
    </row>
    <row r="2166" spans="3:4">
      <c r="C2166" s="14"/>
      <c r="D2166" s="14"/>
    </row>
    <row r="2167" spans="3:4">
      <c r="C2167" s="14"/>
      <c r="D2167" s="14"/>
    </row>
    <row r="2168" spans="3:4">
      <c r="C2168" s="14"/>
      <c r="D2168" s="14"/>
    </row>
    <row r="2169" spans="3:4">
      <c r="C2169" s="14"/>
      <c r="D2169" s="14"/>
    </row>
    <row r="2170" spans="3:4">
      <c r="C2170" s="14"/>
      <c r="D2170" s="14"/>
    </row>
    <row r="2171" spans="3:4">
      <c r="C2171" s="14"/>
      <c r="D2171" s="14"/>
    </row>
    <row r="2172" spans="3:4">
      <c r="C2172" s="14"/>
      <c r="D2172" s="14"/>
    </row>
    <row r="2173" spans="3:4">
      <c r="C2173" s="14"/>
      <c r="D2173" s="14"/>
    </row>
    <row r="2174" spans="3:4">
      <c r="C2174" s="14"/>
      <c r="D2174" s="14"/>
    </row>
    <row r="2175" spans="3:4">
      <c r="C2175" s="14"/>
      <c r="D2175" s="14"/>
    </row>
    <row r="2176" spans="3:4">
      <c r="C2176" s="14"/>
      <c r="D2176" s="14"/>
    </row>
    <row r="2177" spans="3:4">
      <c r="C2177" s="14"/>
      <c r="D2177" s="14"/>
    </row>
    <row r="2178" spans="3:4">
      <c r="C2178" s="14"/>
      <c r="D2178" s="14"/>
    </row>
    <row r="2179" spans="3:4">
      <c r="C2179" s="14"/>
      <c r="D2179" s="14"/>
    </row>
    <row r="2180" spans="3:4">
      <c r="C2180" s="14"/>
      <c r="D2180" s="14"/>
    </row>
    <row r="2181" spans="3:4">
      <c r="C2181" s="14"/>
      <c r="D2181" s="14"/>
    </row>
    <row r="2182" spans="3:4">
      <c r="C2182" s="14"/>
      <c r="D2182" s="14"/>
    </row>
    <row r="2183" spans="3:4">
      <c r="C2183" s="14"/>
      <c r="D2183" s="14"/>
    </row>
    <row r="2184" spans="3:4">
      <c r="C2184" s="14"/>
      <c r="D2184" s="14"/>
    </row>
    <row r="2185" spans="3:4">
      <c r="C2185" s="14"/>
      <c r="D2185" s="14"/>
    </row>
    <row r="2186" spans="3:4">
      <c r="C2186" s="14"/>
      <c r="D2186" s="14"/>
    </row>
    <row r="2187" spans="3:4">
      <c r="C2187" s="14"/>
      <c r="D2187" s="14"/>
    </row>
    <row r="2188" spans="3:4">
      <c r="C2188" s="14"/>
      <c r="D2188" s="14"/>
    </row>
    <row r="2189" spans="3:4">
      <c r="C2189" s="14"/>
      <c r="D2189" s="14"/>
    </row>
    <row r="2190" spans="3:4">
      <c r="C2190" s="14"/>
      <c r="D2190" s="14"/>
    </row>
    <row r="2191" spans="3:4">
      <c r="C2191" s="14"/>
      <c r="D2191" s="14"/>
    </row>
    <row r="2192" spans="3:4">
      <c r="C2192" s="14"/>
      <c r="D2192" s="14"/>
    </row>
    <row r="2193" spans="3:4">
      <c r="C2193" s="14"/>
      <c r="D2193" s="14"/>
    </row>
    <row r="2194" spans="3:4">
      <c r="C2194" s="14"/>
      <c r="D2194" s="14"/>
    </row>
    <row r="2195" spans="3:4">
      <c r="C2195" s="14"/>
      <c r="D2195" s="14"/>
    </row>
    <row r="2196" spans="3:4">
      <c r="C2196" s="14"/>
      <c r="D2196" s="14"/>
    </row>
    <row r="2197" spans="3:4">
      <c r="C2197" s="14"/>
      <c r="D2197" s="14"/>
    </row>
    <row r="2198" spans="3:4">
      <c r="C2198" s="14"/>
      <c r="D2198" s="14"/>
    </row>
    <row r="2199" spans="3:4">
      <c r="C2199" s="14"/>
      <c r="D2199" s="14"/>
    </row>
    <row r="2200" spans="3:4">
      <c r="C2200" s="14"/>
      <c r="D2200" s="14"/>
    </row>
    <row r="2201" spans="3:4">
      <c r="C2201" s="14"/>
      <c r="D2201" s="14"/>
    </row>
    <row r="2202" spans="3:4">
      <c r="C2202" s="14"/>
      <c r="D2202" s="14"/>
    </row>
    <row r="2203" spans="3:4">
      <c r="C2203" s="14"/>
      <c r="D2203" s="14"/>
    </row>
    <row r="2204" spans="3:4">
      <c r="C2204" s="14"/>
      <c r="D2204" s="14"/>
    </row>
    <row r="2205" spans="3:4">
      <c r="C2205" s="14"/>
      <c r="D2205" s="14"/>
    </row>
    <row r="2206" spans="3:4">
      <c r="C2206" s="14"/>
      <c r="D2206" s="14"/>
    </row>
    <row r="2207" spans="3:4">
      <c r="C2207" s="14"/>
      <c r="D2207" s="14"/>
    </row>
    <row r="2208" spans="3:4">
      <c r="C2208" s="14"/>
      <c r="D2208" s="14"/>
    </row>
    <row r="2209" spans="3:4">
      <c r="C2209" s="14"/>
      <c r="D2209" s="14"/>
    </row>
    <row r="2210" spans="3:4">
      <c r="C2210" s="14"/>
      <c r="D2210" s="14"/>
    </row>
    <row r="2211" spans="3:4">
      <c r="C2211" s="14"/>
      <c r="D2211" s="14"/>
    </row>
    <row r="2212" spans="3:4">
      <c r="C2212" s="14"/>
      <c r="D2212" s="14"/>
    </row>
    <row r="2213" spans="3:4">
      <c r="C2213" s="14"/>
      <c r="D2213" s="14"/>
    </row>
    <row r="2214" spans="3:4">
      <c r="C2214" s="14"/>
      <c r="D2214" s="14"/>
    </row>
    <row r="2215" spans="3:4">
      <c r="C2215" s="14"/>
      <c r="D2215" s="14"/>
    </row>
    <row r="2216" spans="3:4">
      <c r="C2216" s="14"/>
      <c r="D2216" s="14"/>
    </row>
    <row r="2217" spans="3:4">
      <c r="C2217" s="14"/>
      <c r="D2217" s="14"/>
    </row>
    <row r="2218" spans="3:4">
      <c r="C2218" s="14"/>
      <c r="D2218" s="14"/>
    </row>
    <row r="2219" spans="3:4">
      <c r="C2219" s="14"/>
      <c r="D2219" s="14"/>
    </row>
    <row r="2220" spans="3:4">
      <c r="C2220" s="14"/>
      <c r="D2220" s="14"/>
    </row>
    <row r="2221" spans="3:4">
      <c r="C2221" s="14"/>
      <c r="D2221" s="14"/>
    </row>
    <row r="2222" spans="3:4">
      <c r="C2222" s="14"/>
      <c r="D2222" s="14"/>
    </row>
    <row r="2223" spans="3:4">
      <c r="C2223" s="14"/>
      <c r="D2223" s="14"/>
    </row>
    <row r="2224" spans="3:4">
      <c r="C2224" s="14"/>
      <c r="D2224" s="14"/>
    </row>
    <row r="2225" spans="3:4">
      <c r="C2225" s="14"/>
      <c r="D2225" s="14"/>
    </row>
    <row r="2226" spans="3:4">
      <c r="C2226" s="14"/>
      <c r="D2226" s="14"/>
    </row>
    <row r="2227" spans="3:4">
      <c r="C2227" s="14"/>
      <c r="D2227" s="14"/>
    </row>
    <row r="2228" spans="3:4">
      <c r="C2228" s="14"/>
      <c r="D2228" s="14"/>
    </row>
    <row r="2229" spans="3:4">
      <c r="C2229" s="14"/>
      <c r="D2229" s="14"/>
    </row>
    <row r="2230" spans="3:4">
      <c r="C2230" s="14"/>
      <c r="D2230" s="14"/>
    </row>
    <row r="2231" spans="3:4">
      <c r="C2231" s="14"/>
      <c r="D2231" s="14"/>
    </row>
    <row r="2232" spans="3:4">
      <c r="C2232" s="14"/>
      <c r="D2232" s="14"/>
    </row>
    <row r="2233" spans="3:4">
      <c r="C2233" s="14"/>
      <c r="D2233" s="14"/>
    </row>
    <row r="2234" spans="3:4">
      <c r="C2234" s="14"/>
      <c r="D2234" s="14"/>
    </row>
    <row r="2235" spans="3:4">
      <c r="C2235" s="14"/>
      <c r="D2235" s="14"/>
    </row>
    <row r="2236" spans="3:4">
      <c r="C2236" s="14"/>
      <c r="D2236" s="14"/>
    </row>
    <row r="2237" spans="3:4">
      <c r="C2237" s="14"/>
      <c r="D2237" s="14"/>
    </row>
    <row r="2238" spans="3:4">
      <c r="C2238" s="14"/>
      <c r="D2238" s="14"/>
    </row>
    <row r="2239" spans="3:4">
      <c r="C2239" s="14"/>
      <c r="D2239" s="14"/>
    </row>
    <row r="2240" spans="3:4">
      <c r="C2240" s="14"/>
      <c r="D2240" s="14"/>
    </row>
    <row r="2241" spans="3:4">
      <c r="C2241" s="14"/>
      <c r="D2241" s="14"/>
    </row>
    <row r="2242" spans="3:4">
      <c r="C2242" s="14"/>
      <c r="D2242" s="14"/>
    </row>
    <row r="2243" spans="3:4">
      <c r="C2243" s="14"/>
      <c r="D2243" s="14"/>
    </row>
    <row r="2244" spans="3:4">
      <c r="C2244" s="14"/>
      <c r="D2244" s="14"/>
    </row>
    <row r="2245" spans="3:4">
      <c r="C2245" s="14"/>
      <c r="D2245" s="14"/>
    </row>
    <row r="2246" spans="3:4">
      <c r="C2246" s="14"/>
      <c r="D2246" s="14"/>
    </row>
    <row r="2247" spans="3:4">
      <c r="C2247" s="14"/>
      <c r="D2247" s="14"/>
    </row>
    <row r="2248" spans="3:4">
      <c r="C2248" s="14"/>
      <c r="D2248" s="14"/>
    </row>
    <row r="2249" spans="3:4">
      <c r="C2249" s="14"/>
      <c r="D2249" s="14"/>
    </row>
    <row r="2250" spans="3:4">
      <c r="C2250" s="14"/>
      <c r="D2250" s="14"/>
    </row>
    <row r="2251" spans="3:4">
      <c r="C2251" s="14"/>
      <c r="D2251" s="14"/>
    </row>
    <row r="2252" spans="3:4">
      <c r="C2252" s="14"/>
      <c r="D2252" s="14"/>
    </row>
    <row r="2253" spans="3:4">
      <c r="C2253" s="14"/>
      <c r="D2253" s="14"/>
    </row>
    <row r="2254" spans="3:4">
      <c r="C2254" s="14"/>
      <c r="D2254" s="14"/>
    </row>
    <row r="2255" spans="3:4">
      <c r="C2255" s="14"/>
      <c r="D2255" s="14"/>
    </row>
    <row r="2256" spans="3:4">
      <c r="C2256" s="14"/>
      <c r="D2256" s="14"/>
    </row>
    <row r="2257" spans="3:4">
      <c r="C2257" s="14"/>
      <c r="D2257" s="14"/>
    </row>
    <row r="2258" spans="3:4">
      <c r="C2258" s="14"/>
      <c r="D2258" s="14"/>
    </row>
    <row r="2259" spans="3:4">
      <c r="C2259" s="14"/>
      <c r="D2259" s="14"/>
    </row>
    <row r="2260" spans="3:4">
      <c r="C2260" s="14"/>
      <c r="D2260" s="14"/>
    </row>
    <row r="2261" spans="3:4">
      <c r="C2261" s="14"/>
      <c r="D2261" s="14"/>
    </row>
    <row r="2262" spans="3:4">
      <c r="C2262" s="14"/>
      <c r="D2262" s="14"/>
    </row>
    <row r="2263" spans="3:4">
      <c r="C2263" s="14"/>
      <c r="D2263" s="14"/>
    </row>
    <row r="2264" spans="3:4">
      <c r="C2264" s="14"/>
      <c r="D2264" s="14"/>
    </row>
    <row r="2265" spans="3:4">
      <c r="C2265" s="14"/>
      <c r="D2265" s="14"/>
    </row>
    <row r="2266" spans="3:4">
      <c r="C2266" s="14"/>
      <c r="D2266" s="14"/>
    </row>
    <row r="2267" spans="3:4">
      <c r="C2267" s="14"/>
      <c r="D2267" s="14"/>
    </row>
    <row r="2268" spans="3:4">
      <c r="C2268" s="14"/>
      <c r="D2268" s="14"/>
    </row>
    <row r="2269" spans="3:4">
      <c r="C2269" s="14"/>
      <c r="D2269" s="14"/>
    </row>
    <row r="2270" spans="3:4">
      <c r="C2270" s="14"/>
      <c r="D2270" s="14"/>
    </row>
    <row r="2271" spans="3:4">
      <c r="C2271" s="14"/>
      <c r="D2271" s="14"/>
    </row>
    <row r="2272" spans="3:4">
      <c r="C2272" s="14"/>
      <c r="D2272" s="14"/>
    </row>
    <row r="2273" spans="3:4">
      <c r="C2273" s="14"/>
      <c r="D2273" s="14"/>
    </row>
    <row r="2274" spans="3:4">
      <c r="C2274" s="14"/>
      <c r="D2274" s="14"/>
    </row>
    <row r="2275" spans="3:4">
      <c r="C2275" s="14"/>
      <c r="D2275" s="14"/>
    </row>
    <row r="2276" spans="3:4">
      <c r="C2276" s="14"/>
      <c r="D2276" s="14"/>
    </row>
    <row r="2277" spans="3:4">
      <c r="C2277" s="14"/>
      <c r="D2277" s="14"/>
    </row>
    <row r="2278" spans="3:4">
      <c r="C2278" s="14"/>
      <c r="D2278" s="14"/>
    </row>
    <row r="2279" spans="3:4">
      <c r="C2279" s="14"/>
      <c r="D2279" s="14"/>
    </row>
    <row r="2280" spans="3:4">
      <c r="C2280" s="14"/>
      <c r="D2280" s="14"/>
    </row>
    <row r="2281" spans="3:4">
      <c r="C2281" s="14"/>
      <c r="D2281" s="14"/>
    </row>
    <row r="2282" spans="3:4">
      <c r="C2282" s="14"/>
      <c r="D2282" s="14"/>
    </row>
    <row r="2283" spans="3:4">
      <c r="C2283" s="14"/>
      <c r="D2283" s="14"/>
    </row>
    <row r="2284" spans="3:4">
      <c r="C2284" s="14"/>
      <c r="D2284" s="14"/>
    </row>
    <row r="2285" spans="3:4">
      <c r="C2285" s="14"/>
      <c r="D2285" s="14"/>
    </row>
    <row r="2286" spans="3:4">
      <c r="C2286" s="14"/>
      <c r="D2286" s="14"/>
    </row>
    <row r="2287" spans="3:4">
      <c r="C2287" s="14"/>
      <c r="D2287" s="14"/>
    </row>
    <row r="2288" spans="3:4">
      <c r="C2288" s="14"/>
      <c r="D2288" s="14"/>
    </row>
    <row r="2289" spans="3:4">
      <c r="C2289" s="14"/>
      <c r="D2289" s="14"/>
    </row>
    <row r="2290" spans="3:4">
      <c r="C2290" s="14"/>
      <c r="D2290" s="14"/>
    </row>
    <row r="2291" spans="3:4">
      <c r="C2291" s="14"/>
      <c r="D2291" s="14"/>
    </row>
    <row r="2292" spans="3:4">
      <c r="C2292" s="14"/>
      <c r="D2292" s="14"/>
    </row>
    <row r="2293" spans="3:4">
      <c r="C2293" s="14"/>
      <c r="D2293" s="14"/>
    </row>
    <row r="2294" spans="3:4">
      <c r="C2294" s="14"/>
      <c r="D2294" s="14"/>
    </row>
    <row r="2295" spans="3:4">
      <c r="C2295" s="14"/>
      <c r="D2295" s="14"/>
    </row>
    <row r="2296" spans="3:4">
      <c r="C2296" s="14"/>
      <c r="D2296" s="14"/>
    </row>
    <row r="2297" spans="3:4">
      <c r="C2297" s="14"/>
      <c r="D2297" s="14"/>
    </row>
    <row r="2298" spans="3:4">
      <c r="C2298" s="14"/>
      <c r="D2298" s="14"/>
    </row>
    <row r="2299" spans="3:4">
      <c r="C2299" s="14"/>
      <c r="D2299" s="14"/>
    </row>
    <row r="2300" spans="3:4">
      <c r="C2300" s="14"/>
      <c r="D2300" s="14"/>
    </row>
    <row r="2301" spans="3:4">
      <c r="C2301" s="14"/>
      <c r="D2301" s="14"/>
    </row>
    <row r="2302" spans="3:4">
      <c r="C2302" s="14"/>
      <c r="D2302" s="14"/>
    </row>
    <row r="2303" spans="3:4">
      <c r="C2303" s="14"/>
      <c r="D2303" s="14"/>
    </row>
    <row r="2304" spans="3:4">
      <c r="C2304" s="14"/>
      <c r="D2304" s="14"/>
    </row>
    <row r="2305" spans="3:4">
      <c r="C2305" s="14"/>
      <c r="D2305" s="14"/>
    </row>
    <row r="2306" spans="3:4">
      <c r="C2306" s="14"/>
      <c r="D2306" s="14"/>
    </row>
    <row r="2307" spans="3:4">
      <c r="C2307" s="14"/>
      <c r="D2307" s="14"/>
    </row>
    <row r="2308" spans="3:4">
      <c r="C2308" s="14"/>
      <c r="D2308" s="14"/>
    </row>
    <row r="2309" spans="3:4">
      <c r="C2309" s="14"/>
      <c r="D2309" s="14"/>
    </row>
    <row r="2310" spans="3:4">
      <c r="C2310" s="14"/>
      <c r="D2310" s="14"/>
    </row>
    <row r="2311" spans="3:4">
      <c r="C2311" s="14"/>
      <c r="D2311" s="14"/>
    </row>
    <row r="2312" spans="3:4">
      <c r="C2312" s="14"/>
      <c r="D2312" s="14"/>
    </row>
    <row r="2313" spans="3:4">
      <c r="C2313" s="14"/>
      <c r="D2313" s="14"/>
    </row>
    <row r="2314" spans="3:4">
      <c r="C2314" s="14"/>
      <c r="D2314" s="14"/>
    </row>
    <row r="2315" spans="3:4">
      <c r="C2315" s="14"/>
      <c r="D2315" s="14"/>
    </row>
    <row r="2316" spans="3:4">
      <c r="C2316" s="14"/>
      <c r="D2316" s="14"/>
    </row>
    <row r="2317" spans="3:4">
      <c r="C2317" s="14"/>
      <c r="D2317" s="14"/>
    </row>
    <row r="2318" spans="3:4">
      <c r="C2318" s="14"/>
      <c r="D2318" s="14"/>
    </row>
    <row r="2319" spans="3:4">
      <c r="C2319" s="14"/>
      <c r="D2319" s="14"/>
    </row>
    <row r="2320" spans="3:4">
      <c r="C2320" s="14"/>
      <c r="D2320" s="14"/>
    </row>
    <row r="2321" spans="3:4">
      <c r="C2321" s="14"/>
      <c r="D2321" s="14"/>
    </row>
    <row r="2322" spans="3:4">
      <c r="C2322" s="14"/>
      <c r="D2322" s="14"/>
    </row>
    <row r="2323" spans="3:4">
      <c r="C2323" s="14"/>
      <c r="D2323" s="14"/>
    </row>
    <row r="2324" spans="3:4">
      <c r="C2324" s="14"/>
      <c r="D2324" s="14"/>
    </row>
    <row r="2325" spans="3:4">
      <c r="C2325" s="14"/>
      <c r="D2325" s="14"/>
    </row>
    <row r="2326" spans="3:4">
      <c r="C2326" s="14"/>
      <c r="D2326" s="14"/>
    </row>
    <row r="2327" spans="3:4">
      <c r="C2327" s="14"/>
      <c r="D2327" s="14"/>
    </row>
    <row r="2328" spans="3:4">
      <c r="C2328" s="14"/>
      <c r="D2328" s="14"/>
    </row>
    <row r="2329" spans="3:4">
      <c r="C2329" s="14"/>
      <c r="D2329" s="14"/>
    </row>
    <row r="2330" spans="3:4">
      <c r="C2330" s="14"/>
      <c r="D2330" s="14"/>
    </row>
    <row r="2331" spans="3:4">
      <c r="C2331" s="14"/>
      <c r="D2331" s="14"/>
    </row>
    <row r="2332" spans="3:4">
      <c r="C2332" s="14"/>
      <c r="D2332" s="14"/>
    </row>
    <row r="2333" spans="3:4">
      <c r="C2333" s="14"/>
      <c r="D2333" s="14"/>
    </row>
    <row r="2334" spans="3:4">
      <c r="C2334" s="14"/>
      <c r="D2334" s="14"/>
    </row>
    <row r="2335" spans="3:4">
      <c r="C2335" s="14"/>
      <c r="D2335" s="14"/>
    </row>
    <row r="2336" spans="3:4">
      <c r="C2336" s="14"/>
      <c r="D2336" s="14"/>
    </row>
    <row r="2337" spans="3:4">
      <c r="C2337" s="14"/>
      <c r="D2337" s="14"/>
    </row>
    <row r="2338" spans="3:4">
      <c r="C2338" s="14"/>
      <c r="D2338" s="14"/>
    </row>
    <row r="2339" spans="3:4">
      <c r="C2339" s="14"/>
      <c r="D2339" s="14"/>
    </row>
    <row r="2340" spans="3:4">
      <c r="C2340" s="14"/>
      <c r="D2340" s="14"/>
    </row>
    <row r="2341" spans="3:4">
      <c r="C2341" s="14"/>
      <c r="D2341" s="14"/>
    </row>
    <row r="2342" spans="3:4">
      <c r="C2342" s="14"/>
      <c r="D2342" s="14"/>
    </row>
    <row r="2343" spans="3:4">
      <c r="C2343" s="14"/>
      <c r="D2343" s="14"/>
    </row>
    <row r="2344" spans="3:4">
      <c r="C2344" s="14"/>
      <c r="D2344" s="14"/>
    </row>
    <row r="2345" spans="3:4">
      <c r="C2345" s="14"/>
      <c r="D2345" s="14"/>
    </row>
    <row r="2346" spans="3:4">
      <c r="C2346" s="14"/>
      <c r="D2346" s="14"/>
    </row>
    <row r="2347" spans="3:4">
      <c r="C2347" s="14"/>
      <c r="D2347" s="14"/>
    </row>
    <row r="2348" spans="3:4">
      <c r="C2348" s="14"/>
      <c r="D2348" s="14"/>
    </row>
    <row r="2349" spans="3:4">
      <c r="C2349" s="14"/>
      <c r="D2349" s="14"/>
    </row>
    <row r="2350" spans="3:4">
      <c r="C2350" s="14"/>
      <c r="D2350" s="14"/>
    </row>
    <row r="2351" spans="3:4">
      <c r="C2351" s="14"/>
      <c r="D2351" s="14"/>
    </row>
    <row r="2352" spans="3:4">
      <c r="C2352" s="14"/>
      <c r="D2352" s="14"/>
    </row>
    <row r="2353" spans="3:4">
      <c r="C2353" s="14"/>
      <c r="D2353" s="14"/>
    </row>
    <row r="2354" spans="3:4">
      <c r="C2354" s="14"/>
      <c r="D2354" s="14"/>
    </row>
    <row r="2355" spans="3:4">
      <c r="C2355" s="14"/>
      <c r="D2355" s="14"/>
    </row>
    <row r="2356" spans="3:4">
      <c r="C2356" s="14"/>
      <c r="D2356" s="14"/>
    </row>
    <row r="2357" spans="3:4">
      <c r="C2357" s="14"/>
      <c r="D2357" s="14"/>
    </row>
    <row r="2358" spans="3:4">
      <c r="C2358" s="14"/>
      <c r="D2358" s="14"/>
    </row>
    <row r="2359" spans="3:4">
      <c r="C2359" s="14"/>
      <c r="D2359" s="14"/>
    </row>
    <row r="2360" spans="3:4">
      <c r="C2360" s="14"/>
      <c r="D2360" s="14"/>
    </row>
    <row r="2361" spans="3:4">
      <c r="C2361" s="14"/>
      <c r="D2361" s="14"/>
    </row>
    <row r="2362" spans="3:4">
      <c r="C2362" s="14"/>
      <c r="D2362" s="14"/>
    </row>
    <row r="2363" spans="3:4">
      <c r="C2363" s="14"/>
      <c r="D2363" s="14"/>
    </row>
    <row r="2364" spans="3:4">
      <c r="C2364" s="14"/>
      <c r="D2364" s="14"/>
    </row>
    <row r="2365" spans="3:4">
      <c r="C2365" s="14"/>
      <c r="D2365" s="14"/>
    </row>
    <row r="2366" spans="3:4">
      <c r="C2366" s="14"/>
      <c r="D2366" s="14"/>
    </row>
    <row r="2367" spans="3:4">
      <c r="C2367" s="14"/>
      <c r="D2367" s="14"/>
    </row>
    <row r="2368" spans="3:4">
      <c r="C2368" s="14"/>
      <c r="D2368" s="14"/>
    </row>
    <row r="2369" spans="3:4">
      <c r="C2369" s="14"/>
      <c r="D2369" s="14"/>
    </row>
    <row r="2370" spans="3:4">
      <c r="C2370" s="14"/>
      <c r="D2370" s="14"/>
    </row>
    <row r="2371" spans="3:4">
      <c r="C2371" s="14"/>
      <c r="D2371" s="14"/>
    </row>
    <row r="2372" spans="3:4">
      <c r="C2372" s="14"/>
      <c r="D2372" s="14"/>
    </row>
    <row r="2373" spans="3:4">
      <c r="C2373" s="14"/>
      <c r="D2373" s="14"/>
    </row>
    <row r="2374" spans="3:4">
      <c r="C2374" s="14"/>
      <c r="D2374" s="14"/>
    </row>
    <row r="2375" spans="3:4">
      <c r="C2375" s="14"/>
      <c r="D2375" s="14"/>
    </row>
    <row r="2376" spans="3:4">
      <c r="C2376" s="14"/>
      <c r="D2376" s="14"/>
    </row>
    <row r="2377" spans="3:4">
      <c r="C2377" s="14"/>
      <c r="D2377" s="14"/>
    </row>
    <row r="2378" spans="3:4">
      <c r="C2378" s="14"/>
      <c r="D2378" s="14"/>
    </row>
    <row r="2379" spans="3:4">
      <c r="C2379" s="14"/>
      <c r="D2379" s="14"/>
    </row>
    <row r="2380" spans="3:4">
      <c r="C2380" s="14"/>
      <c r="D2380" s="14"/>
    </row>
    <row r="2381" spans="3:4">
      <c r="C2381" s="14"/>
      <c r="D2381" s="14"/>
    </row>
    <row r="2382" spans="3:4">
      <c r="C2382" s="14"/>
      <c r="D2382" s="14"/>
    </row>
    <row r="2383" spans="3:4">
      <c r="C2383" s="14"/>
      <c r="D2383" s="14"/>
    </row>
    <row r="2384" spans="3:4">
      <c r="C2384" s="14"/>
      <c r="D2384" s="14"/>
    </row>
    <row r="2385" spans="3:4">
      <c r="C2385" s="14"/>
      <c r="D2385" s="14"/>
    </row>
    <row r="2386" spans="3:4">
      <c r="C2386" s="14"/>
      <c r="D2386" s="14"/>
    </row>
    <row r="2387" spans="3:4">
      <c r="C2387" s="14"/>
      <c r="D2387" s="14"/>
    </row>
    <row r="2388" spans="3:4">
      <c r="C2388" s="14"/>
      <c r="D2388" s="14"/>
    </row>
    <row r="2389" spans="3:4">
      <c r="C2389" s="14"/>
      <c r="D2389" s="14"/>
    </row>
    <row r="2390" spans="3:4">
      <c r="C2390" s="14"/>
      <c r="D2390" s="14"/>
    </row>
    <row r="2391" spans="3:4">
      <c r="C2391" s="14"/>
      <c r="D2391" s="14"/>
    </row>
    <row r="2392" spans="3:4">
      <c r="C2392" s="14"/>
      <c r="D2392" s="14"/>
    </row>
    <row r="2393" spans="3:4">
      <c r="C2393" s="14"/>
      <c r="D2393" s="14"/>
    </row>
    <row r="2394" spans="3:4">
      <c r="C2394" s="14"/>
      <c r="D2394" s="14"/>
    </row>
    <row r="2395" spans="3:4">
      <c r="C2395" s="14"/>
      <c r="D2395" s="14"/>
    </row>
    <row r="2396" spans="3:4">
      <c r="C2396" s="14"/>
      <c r="D2396" s="14"/>
    </row>
    <row r="2397" spans="3:4">
      <c r="C2397" s="14"/>
      <c r="D2397" s="14"/>
    </row>
    <row r="2398" spans="3:4">
      <c r="C2398" s="14"/>
      <c r="D2398" s="14"/>
    </row>
    <row r="2399" spans="3:4">
      <c r="C2399" s="14"/>
      <c r="D2399" s="14"/>
    </row>
    <row r="2400" spans="3:4">
      <c r="C2400" s="14"/>
      <c r="D2400" s="14"/>
    </row>
    <row r="2401" spans="3:4">
      <c r="C2401" s="14"/>
      <c r="D2401" s="14"/>
    </row>
    <row r="2402" spans="3:4">
      <c r="C2402" s="14"/>
      <c r="D2402" s="14"/>
    </row>
    <row r="2403" spans="3:4">
      <c r="C2403" s="14"/>
      <c r="D2403" s="14"/>
    </row>
    <row r="2404" spans="3:4">
      <c r="C2404" s="14"/>
      <c r="D2404" s="14"/>
    </row>
    <row r="2405" spans="3:4">
      <c r="C2405" s="14"/>
      <c r="D2405" s="14"/>
    </row>
    <row r="2406" spans="3:4">
      <c r="C2406" s="14"/>
      <c r="D2406" s="14"/>
    </row>
    <row r="2407" spans="3:4">
      <c r="C2407" s="14"/>
      <c r="D2407" s="14"/>
    </row>
    <row r="2408" spans="3:4">
      <c r="C2408" s="14"/>
      <c r="D2408" s="14"/>
    </row>
    <row r="2409" spans="3:4">
      <c r="C2409" s="14"/>
      <c r="D2409" s="14"/>
    </row>
    <row r="2410" spans="3:4">
      <c r="C2410" s="14"/>
      <c r="D2410" s="14"/>
    </row>
    <row r="2411" spans="3:4">
      <c r="C2411" s="14"/>
      <c r="D2411" s="14"/>
    </row>
    <row r="2412" spans="3:4">
      <c r="C2412" s="14"/>
      <c r="D2412" s="14"/>
    </row>
    <row r="2413" spans="3:4">
      <c r="C2413" s="14"/>
      <c r="D2413" s="14"/>
    </row>
    <row r="2414" spans="3:4">
      <c r="C2414" s="14"/>
      <c r="D2414" s="14"/>
    </row>
    <row r="2415" spans="3:4">
      <c r="C2415" s="14"/>
      <c r="D2415" s="14"/>
    </row>
    <row r="2416" spans="3:4">
      <c r="C2416" s="14"/>
      <c r="D2416" s="14"/>
    </row>
    <row r="2417" spans="3:4">
      <c r="C2417" s="14"/>
      <c r="D2417" s="14"/>
    </row>
    <row r="2418" spans="3:4">
      <c r="C2418" s="14"/>
      <c r="D2418" s="14"/>
    </row>
    <row r="2419" spans="3:4">
      <c r="C2419" s="14"/>
      <c r="D2419" s="14"/>
    </row>
    <row r="2420" spans="3:4">
      <c r="C2420" s="14"/>
      <c r="D2420" s="14"/>
    </row>
    <row r="2421" spans="3:4">
      <c r="C2421" s="14"/>
      <c r="D2421" s="14"/>
    </row>
    <row r="2422" spans="3:4">
      <c r="C2422" s="14"/>
      <c r="D2422" s="14"/>
    </row>
    <row r="2423" spans="3:4">
      <c r="C2423" s="14"/>
      <c r="D2423" s="14"/>
    </row>
    <row r="2424" spans="3:4">
      <c r="C2424" s="14"/>
      <c r="D2424" s="14"/>
    </row>
    <row r="2425" spans="3:4">
      <c r="C2425" s="14"/>
      <c r="D2425" s="14"/>
    </row>
    <row r="2426" spans="3:4">
      <c r="C2426" s="14"/>
      <c r="D2426" s="14"/>
    </row>
    <row r="2427" spans="3:4">
      <c r="C2427" s="14"/>
      <c r="D2427" s="14"/>
    </row>
    <row r="2428" spans="3:4">
      <c r="C2428" s="14"/>
      <c r="D2428" s="14"/>
    </row>
    <row r="2429" spans="3:4">
      <c r="C2429" s="14"/>
      <c r="D2429" s="14"/>
    </row>
    <row r="2430" spans="3:4">
      <c r="C2430" s="14"/>
      <c r="D2430" s="14"/>
    </row>
    <row r="2431" spans="3:4">
      <c r="C2431" s="14"/>
      <c r="D2431" s="14"/>
    </row>
    <row r="2432" spans="3:4">
      <c r="C2432" s="14"/>
      <c r="D2432" s="14"/>
    </row>
    <row r="2433" spans="3:4">
      <c r="C2433" s="14"/>
      <c r="D2433" s="14"/>
    </row>
    <row r="2434" spans="3:4">
      <c r="C2434" s="14"/>
      <c r="D2434" s="14"/>
    </row>
    <row r="2435" spans="3:4">
      <c r="C2435" s="14"/>
      <c r="D2435" s="14"/>
    </row>
    <row r="2436" spans="3:4">
      <c r="C2436" s="14"/>
      <c r="D2436" s="14"/>
    </row>
    <row r="2437" spans="3:4">
      <c r="C2437" s="14"/>
      <c r="D2437" s="14"/>
    </row>
    <row r="2438" spans="3:4">
      <c r="C2438" s="14"/>
      <c r="D2438" s="14"/>
    </row>
    <row r="2439" spans="3:4">
      <c r="C2439" s="14"/>
      <c r="D2439" s="14"/>
    </row>
    <row r="2440" spans="3:4">
      <c r="C2440" s="14"/>
      <c r="D2440" s="14"/>
    </row>
    <row r="2441" spans="3:4">
      <c r="C2441" s="14"/>
      <c r="D2441" s="14"/>
    </row>
    <row r="2442" spans="3:4">
      <c r="C2442" s="14"/>
      <c r="D2442" s="14"/>
    </row>
    <row r="2443" spans="3:4">
      <c r="C2443" s="14"/>
      <c r="D2443" s="14"/>
    </row>
    <row r="2444" spans="3:4">
      <c r="C2444" s="14"/>
      <c r="D2444" s="14"/>
    </row>
    <row r="2445" spans="3:4">
      <c r="C2445" s="14"/>
      <c r="D2445" s="14"/>
    </row>
    <row r="2446" spans="3:4">
      <c r="C2446" s="14"/>
      <c r="D2446" s="14"/>
    </row>
    <row r="2447" spans="3:4">
      <c r="C2447" s="14"/>
      <c r="D2447" s="14"/>
    </row>
    <row r="2448" spans="3:4">
      <c r="C2448" s="14"/>
      <c r="D2448" s="14"/>
    </row>
    <row r="2449" spans="3:4">
      <c r="C2449" s="14"/>
      <c r="D2449" s="14"/>
    </row>
    <row r="2450" spans="3:4">
      <c r="C2450" s="14"/>
      <c r="D2450" s="14"/>
    </row>
    <row r="2451" spans="3:4">
      <c r="C2451" s="14"/>
      <c r="D2451" s="14"/>
    </row>
    <row r="2452" spans="3:4">
      <c r="C2452" s="14"/>
      <c r="D2452" s="14"/>
    </row>
    <row r="2453" spans="3:4">
      <c r="C2453" s="14"/>
      <c r="D2453" s="14"/>
    </row>
    <row r="2454" spans="3:4">
      <c r="C2454" s="14"/>
      <c r="D2454" s="14"/>
    </row>
    <row r="2455" spans="3:4">
      <c r="C2455" s="14"/>
      <c r="D2455" s="14"/>
    </row>
    <row r="2456" spans="3:4">
      <c r="C2456" s="14"/>
      <c r="D2456" s="14"/>
    </row>
    <row r="2457" spans="3:4">
      <c r="C2457" s="14"/>
      <c r="D2457" s="14"/>
    </row>
    <row r="2458" spans="3:4">
      <c r="C2458" s="14"/>
      <c r="D2458" s="14"/>
    </row>
    <row r="2459" spans="3:4">
      <c r="C2459" s="14"/>
      <c r="D2459" s="14"/>
    </row>
    <row r="2460" spans="3:4">
      <c r="C2460" s="14"/>
      <c r="D2460" s="14"/>
    </row>
    <row r="2461" spans="3:4">
      <c r="C2461" s="14"/>
      <c r="D2461" s="14"/>
    </row>
    <row r="2462" spans="3:4">
      <c r="C2462" s="14"/>
      <c r="D2462" s="14"/>
    </row>
    <row r="2463" spans="3:4">
      <c r="C2463" s="14"/>
      <c r="D2463" s="14"/>
    </row>
    <row r="2464" spans="3:4">
      <c r="C2464" s="14"/>
      <c r="D2464" s="14"/>
    </row>
    <row r="2465" spans="3:4">
      <c r="C2465" s="14"/>
      <c r="D2465" s="14"/>
    </row>
    <row r="2466" spans="3:4">
      <c r="C2466" s="14"/>
      <c r="D2466" s="14"/>
    </row>
    <row r="2467" spans="3:4">
      <c r="C2467" s="14"/>
      <c r="D2467" s="14"/>
    </row>
    <row r="2468" spans="3:4">
      <c r="C2468" s="14"/>
      <c r="D2468" s="14"/>
    </row>
    <row r="2469" spans="3:4">
      <c r="C2469" s="14"/>
      <c r="D2469" s="14"/>
    </row>
    <row r="2470" spans="3:4">
      <c r="C2470" s="14"/>
      <c r="D2470" s="14"/>
    </row>
    <row r="2471" spans="3:4">
      <c r="C2471" s="14"/>
      <c r="D2471" s="14"/>
    </row>
    <row r="2472" spans="3:4">
      <c r="C2472" s="14"/>
      <c r="D2472" s="14"/>
    </row>
    <row r="2473" spans="3:4">
      <c r="C2473" s="14"/>
      <c r="D2473" s="14"/>
    </row>
    <row r="2474" spans="3:4">
      <c r="C2474" s="14"/>
      <c r="D2474" s="14"/>
    </row>
    <row r="2475" spans="3:4">
      <c r="C2475" s="14"/>
      <c r="D2475" s="14"/>
    </row>
    <row r="2476" spans="3:4">
      <c r="C2476" s="14"/>
      <c r="D2476" s="14"/>
    </row>
    <row r="2477" spans="3:4">
      <c r="C2477" s="14"/>
      <c r="D2477" s="14"/>
    </row>
    <row r="2478" spans="3:4">
      <c r="C2478" s="14"/>
      <c r="D2478" s="14"/>
    </row>
    <row r="2479" spans="3:4">
      <c r="C2479" s="14"/>
      <c r="D2479" s="14"/>
    </row>
    <row r="2480" spans="3:4">
      <c r="C2480" s="14"/>
      <c r="D2480" s="14"/>
    </row>
    <row r="2481" spans="3:4">
      <c r="C2481" s="14"/>
      <c r="D2481" s="14"/>
    </row>
    <row r="2482" spans="3:4">
      <c r="C2482" s="14"/>
      <c r="D2482" s="14"/>
    </row>
    <row r="2483" spans="3:4">
      <c r="C2483" s="14"/>
      <c r="D2483" s="14"/>
    </row>
    <row r="2484" spans="3:4">
      <c r="C2484" s="14"/>
      <c r="D2484" s="14"/>
    </row>
    <row r="2485" spans="3:4">
      <c r="C2485" s="14"/>
      <c r="D2485" s="14"/>
    </row>
    <row r="2486" spans="3:4">
      <c r="C2486" s="14"/>
      <c r="D2486" s="14"/>
    </row>
    <row r="2487" spans="3:4">
      <c r="C2487" s="14"/>
      <c r="D2487" s="14"/>
    </row>
    <row r="2488" spans="3:4">
      <c r="C2488" s="14"/>
      <c r="D2488" s="14"/>
    </row>
    <row r="2489" spans="3:4">
      <c r="C2489" s="14"/>
      <c r="D2489" s="14"/>
    </row>
    <row r="2490" spans="3:4">
      <c r="C2490" s="14"/>
      <c r="D2490" s="14"/>
    </row>
    <row r="2491" spans="3:4">
      <c r="C2491" s="14"/>
      <c r="D2491" s="14"/>
    </row>
    <row r="2492" spans="3:4">
      <c r="C2492" s="14"/>
      <c r="D2492" s="14"/>
    </row>
    <row r="2493" spans="3:4">
      <c r="C2493" s="14"/>
      <c r="D2493" s="14"/>
    </row>
    <row r="2494" spans="3:4">
      <c r="C2494" s="14"/>
      <c r="D2494" s="14"/>
    </row>
    <row r="2495" spans="3:4">
      <c r="C2495" s="14"/>
      <c r="D2495" s="14"/>
    </row>
    <row r="2496" spans="3:4">
      <c r="C2496" s="14"/>
      <c r="D2496" s="14"/>
    </row>
    <row r="2497" spans="3:4">
      <c r="C2497" s="14"/>
      <c r="D2497" s="14"/>
    </row>
    <row r="2498" spans="3:4">
      <c r="C2498" s="14"/>
      <c r="D2498" s="14"/>
    </row>
    <row r="2499" spans="3:4">
      <c r="C2499" s="14"/>
      <c r="D2499" s="14"/>
    </row>
    <row r="2500" spans="3:4">
      <c r="C2500" s="14"/>
      <c r="D2500" s="14"/>
    </row>
    <row r="2501" spans="3:4">
      <c r="C2501" s="14"/>
      <c r="D2501" s="14"/>
    </row>
    <row r="2502" spans="3:4">
      <c r="C2502" s="14"/>
      <c r="D2502" s="14"/>
    </row>
    <row r="2503" spans="3:4">
      <c r="C2503" s="14"/>
      <c r="D2503" s="14"/>
    </row>
    <row r="2504" spans="3:4">
      <c r="C2504" s="14"/>
      <c r="D2504" s="14"/>
    </row>
    <row r="2505" spans="3:4">
      <c r="C2505" s="14"/>
      <c r="D2505" s="14"/>
    </row>
    <row r="2506" spans="3:4">
      <c r="C2506" s="14"/>
      <c r="D2506" s="14"/>
    </row>
    <row r="2507" spans="3:4">
      <c r="C2507" s="14"/>
      <c r="D2507" s="14"/>
    </row>
    <row r="2508" spans="3:4">
      <c r="C2508" s="14"/>
      <c r="D2508" s="14"/>
    </row>
    <row r="2509" spans="3:4">
      <c r="C2509" s="14"/>
      <c r="D2509" s="14"/>
    </row>
    <row r="2510" spans="3:4">
      <c r="C2510" s="14"/>
      <c r="D2510" s="14"/>
    </row>
    <row r="2511" spans="3:4">
      <c r="C2511" s="14"/>
      <c r="D2511" s="14"/>
    </row>
    <row r="2512" spans="3:4">
      <c r="C2512" s="14"/>
      <c r="D2512" s="14"/>
    </row>
    <row r="2513" spans="3:4">
      <c r="C2513" s="14"/>
      <c r="D2513" s="14"/>
    </row>
    <row r="2514" spans="3:4">
      <c r="C2514" s="14"/>
      <c r="D2514" s="14"/>
    </row>
    <row r="2515" spans="3:4">
      <c r="C2515" s="14"/>
      <c r="D2515" s="14"/>
    </row>
    <row r="2516" spans="3:4">
      <c r="C2516" s="14"/>
      <c r="D2516" s="14"/>
    </row>
    <row r="2517" spans="3:4">
      <c r="C2517" s="14"/>
      <c r="D2517" s="14"/>
    </row>
    <row r="2518" spans="3:4">
      <c r="C2518" s="14"/>
      <c r="D2518" s="14"/>
    </row>
    <row r="2519" spans="3:4">
      <c r="C2519" s="14"/>
      <c r="D2519" s="14"/>
    </row>
    <row r="2520" spans="3:4">
      <c r="C2520" s="14"/>
      <c r="D2520" s="14"/>
    </row>
    <row r="2521" spans="3:4">
      <c r="C2521" s="14"/>
      <c r="D2521" s="14"/>
    </row>
    <row r="2522" spans="3:4">
      <c r="C2522" s="14"/>
      <c r="D2522" s="14"/>
    </row>
    <row r="2523" spans="3:4">
      <c r="C2523" s="14"/>
      <c r="D2523" s="14"/>
    </row>
    <row r="2524" spans="3:4">
      <c r="C2524" s="14"/>
      <c r="D2524" s="14"/>
    </row>
    <row r="2525" spans="3:4">
      <c r="C2525" s="14"/>
      <c r="D2525" s="14"/>
    </row>
    <row r="2526" spans="3:4">
      <c r="C2526" s="14"/>
      <c r="D2526" s="14"/>
    </row>
    <row r="2527" spans="3:4">
      <c r="C2527" s="14"/>
      <c r="D2527" s="14"/>
    </row>
    <row r="2528" spans="3:4">
      <c r="C2528" s="14"/>
      <c r="D2528" s="14"/>
    </row>
    <row r="2529" spans="3:4">
      <c r="C2529" s="14"/>
      <c r="D2529" s="14"/>
    </row>
    <row r="2530" spans="3:4">
      <c r="C2530" s="14"/>
      <c r="D2530" s="14"/>
    </row>
    <row r="2531" spans="3:4">
      <c r="C2531" s="14"/>
      <c r="D2531" s="14"/>
    </row>
    <row r="2532" spans="3:4">
      <c r="C2532" s="14"/>
      <c r="D2532" s="14"/>
    </row>
    <row r="2533" spans="3:4">
      <c r="C2533" s="14"/>
      <c r="D2533" s="14"/>
    </row>
    <row r="2534" spans="3:4">
      <c r="C2534" s="14"/>
      <c r="D2534" s="14"/>
    </row>
    <row r="2535" spans="3:4">
      <c r="C2535" s="14"/>
      <c r="D2535" s="14"/>
    </row>
    <row r="2536" spans="3:4">
      <c r="C2536" s="14"/>
      <c r="D2536" s="14"/>
    </row>
    <row r="2537" spans="3:4">
      <c r="C2537" s="14"/>
      <c r="D2537" s="14"/>
    </row>
    <row r="2538" spans="3:4">
      <c r="C2538" s="14"/>
      <c r="D2538" s="14"/>
    </row>
    <row r="2539" spans="3:4">
      <c r="C2539" s="14"/>
      <c r="D2539" s="14"/>
    </row>
    <row r="2540" spans="3:4">
      <c r="C2540" s="14"/>
      <c r="D2540" s="14"/>
    </row>
    <row r="2541" spans="3:4">
      <c r="C2541" s="14"/>
      <c r="D2541" s="14"/>
    </row>
    <row r="2542" spans="3:4">
      <c r="C2542" s="14"/>
      <c r="D2542" s="14"/>
    </row>
    <row r="2543" spans="3:4">
      <c r="C2543" s="14"/>
      <c r="D2543" s="14"/>
    </row>
    <row r="2544" spans="3:4">
      <c r="C2544" s="14"/>
      <c r="D2544" s="14"/>
    </row>
    <row r="2545" spans="3:4">
      <c r="C2545" s="14"/>
      <c r="D2545" s="14"/>
    </row>
    <row r="2546" spans="3:4">
      <c r="C2546" s="14"/>
      <c r="D2546" s="14"/>
    </row>
    <row r="2547" spans="3:4">
      <c r="C2547" s="14"/>
      <c r="D2547" s="14"/>
    </row>
    <row r="2548" spans="3:4">
      <c r="C2548" s="14"/>
      <c r="D2548" s="14"/>
    </row>
    <row r="2549" spans="3:4">
      <c r="C2549" s="14"/>
      <c r="D2549" s="14"/>
    </row>
    <row r="2550" spans="3:4">
      <c r="C2550" s="14"/>
      <c r="D2550" s="14"/>
    </row>
    <row r="2551" spans="3:4">
      <c r="C2551" s="14"/>
      <c r="D2551" s="14"/>
    </row>
    <row r="2552" spans="3:4">
      <c r="C2552" s="14"/>
      <c r="D2552" s="14"/>
    </row>
    <row r="2553" spans="3:4">
      <c r="C2553" s="14"/>
      <c r="D2553" s="14"/>
    </row>
    <row r="2554" spans="3:4">
      <c r="C2554" s="14"/>
      <c r="D2554" s="14"/>
    </row>
    <row r="2555" spans="3:4">
      <c r="C2555" s="14"/>
      <c r="D2555" s="14"/>
    </row>
    <row r="2556" spans="3:4">
      <c r="C2556" s="14"/>
      <c r="D2556" s="14"/>
    </row>
    <row r="2557" spans="3:4">
      <c r="C2557" s="14"/>
      <c r="D2557" s="14"/>
    </row>
    <row r="2558" spans="3:4">
      <c r="C2558" s="14"/>
      <c r="D2558" s="14"/>
    </row>
    <row r="2559" spans="3:4">
      <c r="C2559" s="14"/>
      <c r="D2559" s="14"/>
    </row>
    <row r="2560" spans="3:4">
      <c r="C2560" s="14"/>
      <c r="D2560" s="14"/>
    </row>
    <row r="2561" spans="3:4">
      <c r="C2561" s="14"/>
      <c r="D2561" s="14"/>
    </row>
    <row r="2562" spans="3:4">
      <c r="C2562" s="14"/>
      <c r="D2562" s="14"/>
    </row>
    <row r="2563" spans="3:4">
      <c r="C2563" s="14"/>
      <c r="D2563" s="14"/>
    </row>
    <row r="2564" spans="3:4">
      <c r="C2564" s="14"/>
      <c r="D2564" s="14"/>
    </row>
    <row r="2565" spans="3:4">
      <c r="C2565" s="14"/>
      <c r="D2565" s="14"/>
    </row>
    <row r="2566" spans="3:4">
      <c r="C2566" s="14"/>
      <c r="D2566" s="14"/>
    </row>
    <row r="2567" spans="3:4">
      <c r="C2567" s="14"/>
      <c r="D2567" s="14"/>
    </row>
    <row r="2568" spans="3:4">
      <c r="C2568" s="14"/>
      <c r="D2568" s="14"/>
    </row>
    <row r="2569" spans="3:4">
      <c r="C2569" s="14"/>
      <c r="D2569" s="14"/>
    </row>
    <row r="2570" spans="3:4">
      <c r="C2570" s="14"/>
      <c r="D2570" s="14"/>
    </row>
    <row r="2571" spans="3:4">
      <c r="C2571" s="14"/>
      <c r="D2571" s="14"/>
    </row>
    <row r="2572" spans="3:4">
      <c r="C2572" s="14"/>
      <c r="D2572" s="14"/>
    </row>
    <row r="2573" spans="3:4">
      <c r="C2573" s="14"/>
      <c r="D2573" s="14"/>
    </row>
    <row r="2574" spans="3:4">
      <c r="C2574" s="14"/>
      <c r="D2574" s="14"/>
    </row>
    <row r="2575" spans="3:4">
      <c r="C2575" s="14"/>
      <c r="D2575" s="14"/>
    </row>
    <row r="2576" spans="3:4">
      <c r="C2576" s="14"/>
      <c r="D2576" s="14"/>
    </row>
    <row r="2577" spans="3:4">
      <c r="C2577" s="14"/>
      <c r="D2577" s="14"/>
    </row>
    <row r="2578" spans="3:4">
      <c r="C2578" s="14"/>
      <c r="D2578" s="14"/>
    </row>
    <row r="2579" spans="3:4">
      <c r="C2579" s="14"/>
      <c r="D2579" s="14"/>
    </row>
    <row r="2580" spans="3:4">
      <c r="C2580" s="14"/>
      <c r="D2580" s="14"/>
    </row>
    <row r="2581" spans="3:4">
      <c r="C2581" s="14"/>
      <c r="D2581" s="14"/>
    </row>
    <row r="2582" spans="3:4">
      <c r="C2582" s="14"/>
      <c r="D2582" s="14"/>
    </row>
    <row r="2583" spans="3:4">
      <c r="C2583" s="14"/>
      <c r="D2583" s="14"/>
    </row>
    <row r="2584" spans="3:4">
      <c r="C2584" s="14"/>
      <c r="D2584" s="14"/>
    </row>
    <row r="2585" spans="3:4">
      <c r="C2585" s="14"/>
      <c r="D2585" s="14"/>
    </row>
    <row r="2586" spans="3:4">
      <c r="C2586" s="14"/>
      <c r="D2586" s="14"/>
    </row>
    <row r="2587" spans="3:4">
      <c r="C2587" s="14"/>
      <c r="D2587" s="14"/>
    </row>
    <row r="2588" spans="3:4">
      <c r="C2588" s="14"/>
      <c r="D2588" s="14"/>
    </row>
    <row r="2589" spans="3:4">
      <c r="C2589" s="14"/>
      <c r="D2589" s="14"/>
    </row>
    <row r="2590" spans="3:4">
      <c r="C2590" s="14"/>
      <c r="D2590" s="14"/>
    </row>
    <row r="2591" spans="3:4">
      <c r="C2591" s="14"/>
      <c r="D2591" s="14"/>
    </row>
    <row r="2592" spans="3:4">
      <c r="C2592" s="14"/>
      <c r="D2592" s="14"/>
    </row>
    <row r="2593" spans="3:4">
      <c r="C2593" s="14"/>
      <c r="D2593" s="14"/>
    </row>
    <row r="2594" spans="3:4">
      <c r="C2594" s="14"/>
      <c r="D2594" s="14"/>
    </row>
    <row r="2595" spans="3:4">
      <c r="C2595" s="14"/>
      <c r="D2595" s="14"/>
    </row>
    <row r="2596" spans="3:4">
      <c r="C2596" s="14"/>
      <c r="D2596" s="14"/>
    </row>
    <row r="2597" spans="3:4">
      <c r="C2597" s="14"/>
      <c r="D2597" s="14"/>
    </row>
    <row r="2598" spans="3:4">
      <c r="C2598" s="14"/>
      <c r="D2598" s="14"/>
    </row>
    <row r="2599" spans="3:4">
      <c r="C2599" s="14"/>
      <c r="D2599" s="14"/>
    </row>
    <row r="2600" spans="3:4">
      <c r="C2600" s="14"/>
      <c r="D2600" s="14"/>
    </row>
    <row r="2601" spans="3:4">
      <c r="C2601" s="14"/>
      <c r="D2601" s="14"/>
    </row>
    <row r="2602" spans="3:4">
      <c r="C2602" s="14"/>
      <c r="D2602" s="14"/>
    </row>
    <row r="2603" spans="3:4">
      <c r="C2603" s="14"/>
      <c r="D2603" s="14"/>
    </row>
    <row r="2604" spans="3:4">
      <c r="C2604" s="14"/>
      <c r="D2604" s="14"/>
    </row>
    <row r="2605" spans="3:4">
      <c r="C2605" s="14"/>
      <c r="D2605" s="14"/>
    </row>
    <row r="2606" spans="3:4">
      <c r="C2606" s="14"/>
      <c r="D2606" s="14"/>
    </row>
    <row r="2607" spans="3:4">
      <c r="C2607" s="14"/>
      <c r="D2607" s="14"/>
    </row>
    <row r="2608" spans="3:4">
      <c r="C2608" s="14"/>
      <c r="D2608" s="14"/>
    </row>
    <row r="2609" spans="3:4">
      <c r="C2609" s="14"/>
      <c r="D2609" s="14"/>
    </row>
    <row r="2610" spans="3:4">
      <c r="C2610" s="14"/>
      <c r="D2610" s="14"/>
    </row>
    <row r="2611" spans="3:4">
      <c r="C2611" s="14"/>
      <c r="D2611" s="14"/>
    </row>
    <row r="2612" spans="3:4">
      <c r="C2612" s="14"/>
      <c r="D2612" s="14"/>
    </row>
    <row r="2613" spans="3:4">
      <c r="C2613" s="14"/>
      <c r="D2613" s="14"/>
    </row>
    <row r="2614" spans="3:4">
      <c r="C2614" s="14"/>
      <c r="D2614" s="14"/>
    </row>
    <row r="2615" spans="3:4">
      <c r="C2615" s="14"/>
      <c r="D2615" s="14"/>
    </row>
    <row r="2616" spans="3:4">
      <c r="C2616" s="14"/>
      <c r="D2616" s="14"/>
    </row>
    <row r="2617" spans="3:4">
      <c r="C2617" s="14"/>
      <c r="D2617" s="14"/>
    </row>
    <row r="2618" spans="3:4">
      <c r="C2618" s="14"/>
      <c r="D2618" s="14"/>
    </row>
    <row r="2619" spans="3:4">
      <c r="C2619" s="14"/>
      <c r="D2619" s="14"/>
    </row>
    <row r="2620" spans="3:4">
      <c r="C2620" s="14"/>
      <c r="D2620" s="14"/>
    </row>
    <row r="2621" spans="3:4">
      <c r="C2621" s="14"/>
      <c r="D2621" s="14"/>
    </row>
    <row r="2622" spans="3:4">
      <c r="C2622" s="14"/>
      <c r="D2622" s="14"/>
    </row>
    <row r="2623" spans="3:4">
      <c r="C2623" s="14"/>
      <c r="D2623" s="14"/>
    </row>
    <row r="2624" spans="3:4">
      <c r="C2624" s="14"/>
      <c r="D2624" s="14"/>
    </row>
    <row r="2625" spans="3:4">
      <c r="C2625" s="14"/>
      <c r="D2625" s="14"/>
    </row>
    <row r="2626" spans="3:4">
      <c r="C2626" s="14"/>
      <c r="D2626" s="14"/>
    </row>
    <row r="2627" spans="3:4">
      <c r="C2627" s="14"/>
      <c r="D2627" s="14"/>
    </row>
    <row r="2628" spans="3:4">
      <c r="C2628" s="14"/>
      <c r="D2628" s="14"/>
    </row>
    <row r="2629" spans="3:4">
      <c r="C2629" s="14"/>
      <c r="D2629" s="14"/>
    </row>
    <row r="2630" spans="3:4">
      <c r="C2630" s="14"/>
      <c r="D2630" s="14"/>
    </row>
    <row r="2631" spans="3:4">
      <c r="C2631" s="14"/>
      <c r="D2631" s="14"/>
    </row>
    <row r="2632" spans="3:4">
      <c r="C2632" s="14"/>
      <c r="D2632" s="14"/>
    </row>
    <row r="2633" spans="3:4">
      <c r="C2633" s="14"/>
      <c r="D2633" s="14"/>
    </row>
    <row r="2634" spans="3:4">
      <c r="C2634" s="14"/>
      <c r="D2634" s="14"/>
    </row>
    <row r="2635" spans="3:4">
      <c r="C2635" s="14"/>
      <c r="D2635" s="14"/>
    </row>
    <row r="2636" spans="3:4">
      <c r="C2636" s="14"/>
      <c r="D2636" s="14"/>
    </row>
    <row r="2637" spans="3:4">
      <c r="C2637" s="14"/>
      <c r="D2637" s="14"/>
    </row>
    <row r="2638" spans="3:4">
      <c r="C2638" s="14"/>
      <c r="D2638" s="14"/>
    </row>
    <row r="2639" spans="3:4">
      <c r="C2639" s="14"/>
      <c r="D2639" s="14"/>
    </row>
    <row r="2640" spans="3:4">
      <c r="C2640" s="14"/>
      <c r="D2640" s="14"/>
    </row>
    <row r="2641" spans="3:4">
      <c r="C2641" s="14"/>
      <c r="D2641" s="14"/>
    </row>
    <row r="2642" spans="3:4">
      <c r="C2642" s="14"/>
      <c r="D2642" s="14"/>
    </row>
    <row r="2643" spans="3:4">
      <c r="C2643" s="14"/>
      <c r="D2643" s="14"/>
    </row>
    <row r="2644" spans="3:4">
      <c r="C2644" s="14"/>
      <c r="D2644" s="14"/>
    </row>
    <row r="2645" spans="3:4">
      <c r="C2645" s="14"/>
      <c r="D2645" s="14"/>
    </row>
    <row r="2646" spans="3:4">
      <c r="C2646" s="14"/>
      <c r="D2646" s="14"/>
    </row>
    <row r="2647" spans="3:4">
      <c r="C2647" s="14"/>
      <c r="D2647" s="14"/>
    </row>
    <row r="2648" spans="3:4">
      <c r="C2648" s="14"/>
      <c r="D2648" s="14"/>
    </row>
    <row r="2649" spans="3:4">
      <c r="C2649" s="14"/>
      <c r="D2649" s="14"/>
    </row>
    <row r="2650" spans="3:4">
      <c r="C2650" s="14"/>
      <c r="D2650" s="14"/>
    </row>
    <row r="2651" spans="3:4">
      <c r="C2651" s="14"/>
      <c r="D2651" s="14"/>
    </row>
    <row r="2652" spans="3:4">
      <c r="C2652" s="14"/>
      <c r="D2652" s="14"/>
    </row>
    <row r="2653" spans="3:4">
      <c r="C2653" s="14"/>
      <c r="D2653" s="14"/>
    </row>
    <row r="2654" spans="3:4">
      <c r="C2654" s="14"/>
      <c r="D2654" s="14"/>
    </row>
    <row r="2655" spans="3:4">
      <c r="C2655" s="14"/>
      <c r="D2655" s="14"/>
    </row>
    <row r="2656" spans="3:4">
      <c r="C2656" s="14"/>
      <c r="D2656" s="14"/>
    </row>
    <row r="2657" spans="3:4">
      <c r="C2657" s="14"/>
      <c r="D2657" s="14"/>
    </row>
    <row r="2658" spans="3:4">
      <c r="C2658" s="14"/>
      <c r="D2658" s="14"/>
    </row>
    <row r="2659" spans="3:4">
      <c r="C2659" s="14"/>
      <c r="D2659" s="14"/>
    </row>
    <row r="2660" spans="3:4">
      <c r="C2660" s="14"/>
      <c r="D2660" s="14"/>
    </row>
    <row r="2661" spans="3:4">
      <c r="C2661" s="14"/>
      <c r="D2661" s="14"/>
    </row>
    <row r="2662" spans="3:4">
      <c r="C2662" s="14"/>
      <c r="D2662" s="14"/>
    </row>
    <row r="2663" spans="3:4">
      <c r="C2663" s="14"/>
      <c r="D2663" s="14"/>
    </row>
    <row r="2664" spans="3:4">
      <c r="C2664" s="14"/>
      <c r="D2664" s="14"/>
    </row>
    <row r="2665" spans="3:4">
      <c r="C2665" s="14"/>
      <c r="D2665" s="14"/>
    </row>
    <row r="2666" spans="3:4">
      <c r="C2666" s="14"/>
      <c r="D2666" s="14"/>
    </row>
    <row r="2667" spans="3:4">
      <c r="C2667" s="14"/>
      <c r="D2667" s="14"/>
    </row>
    <row r="2668" spans="3:4">
      <c r="C2668" s="14"/>
      <c r="D2668" s="14"/>
    </row>
    <row r="2669" spans="3:4">
      <c r="C2669" s="14"/>
      <c r="D2669" s="14"/>
    </row>
    <row r="2670" spans="3:4">
      <c r="C2670" s="14"/>
      <c r="D2670" s="14"/>
    </row>
    <row r="2671" spans="3:4">
      <c r="C2671" s="14"/>
      <c r="D2671" s="14"/>
    </row>
    <row r="2672" spans="3:4">
      <c r="C2672" s="14"/>
      <c r="D2672" s="14"/>
    </row>
    <row r="2673" spans="3:4">
      <c r="C2673" s="14"/>
      <c r="D2673" s="14"/>
    </row>
    <row r="2674" spans="3:4">
      <c r="C2674" s="14"/>
      <c r="D2674" s="14"/>
    </row>
    <row r="2675" spans="3:4">
      <c r="C2675" s="14"/>
      <c r="D2675" s="14"/>
    </row>
    <row r="2676" spans="3:4">
      <c r="C2676" s="14"/>
      <c r="D2676" s="14"/>
    </row>
    <row r="2677" spans="3:4">
      <c r="C2677" s="14"/>
      <c r="D2677" s="14"/>
    </row>
    <row r="2678" spans="3:4">
      <c r="C2678" s="14"/>
      <c r="D2678" s="14"/>
    </row>
    <row r="2679" spans="3:4">
      <c r="C2679" s="14"/>
      <c r="D2679" s="14"/>
    </row>
    <row r="2680" spans="3:4">
      <c r="C2680" s="14"/>
      <c r="D2680" s="14"/>
    </row>
    <row r="2681" spans="3:4">
      <c r="C2681" s="14"/>
      <c r="D2681" s="14"/>
    </row>
    <row r="2682" spans="3:4">
      <c r="C2682" s="14"/>
      <c r="D2682" s="14"/>
    </row>
    <row r="2683" spans="3:4">
      <c r="C2683" s="14"/>
      <c r="D2683" s="14"/>
    </row>
    <row r="2684" spans="3:4">
      <c r="C2684" s="14"/>
      <c r="D2684" s="14"/>
    </row>
    <row r="2685" spans="3:4">
      <c r="C2685" s="14"/>
      <c r="D2685" s="14"/>
    </row>
    <row r="2686" spans="3:4">
      <c r="C2686" s="14"/>
      <c r="D2686" s="14"/>
    </row>
    <row r="2687" spans="3:4">
      <c r="C2687" s="14"/>
      <c r="D2687" s="14"/>
    </row>
    <row r="2688" spans="3:4">
      <c r="C2688" s="14"/>
      <c r="D2688" s="14"/>
    </row>
    <row r="2689" spans="3:4">
      <c r="C2689" s="14"/>
      <c r="D2689" s="14"/>
    </row>
    <row r="2690" spans="3:4">
      <c r="C2690" s="14"/>
      <c r="D2690" s="14"/>
    </row>
    <row r="2691" spans="3:4">
      <c r="C2691" s="14"/>
      <c r="D2691" s="14"/>
    </row>
    <row r="2692" spans="3:4">
      <c r="C2692" s="14"/>
      <c r="D2692" s="14"/>
    </row>
    <row r="2693" spans="3:4">
      <c r="C2693" s="14"/>
      <c r="D2693" s="14"/>
    </row>
    <row r="2694" spans="3:4">
      <c r="C2694" s="14"/>
      <c r="D2694" s="14"/>
    </row>
    <row r="2695" spans="3:4">
      <c r="C2695" s="14"/>
      <c r="D2695" s="14"/>
    </row>
    <row r="2696" spans="3:4">
      <c r="C2696" s="14"/>
      <c r="D2696" s="14"/>
    </row>
    <row r="2697" spans="3:4">
      <c r="C2697" s="14"/>
      <c r="D2697" s="14"/>
    </row>
    <row r="2698" spans="3:4">
      <c r="C2698" s="14"/>
      <c r="D2698" s="14"/>
    </row>
    <row r="2699" spans="3:4">
      <c r="C2699" s="14"/>
      <c r="D2699" s="14"/>
    </row>
    <row r="2700" spans="3:4">
      <c r="C2700" s="14"/>
      <c r="D2700" s="14"/>
    </row>
    <row r="2701" spans="3:4">
      <c r="C2701" s="14"/>
      <c r="D2701" s="14"/>
    </row>
    <row r="2702" spans="3:4">
      <c r="C2702" s="14"/>
      <c r="D2702" s="14"/>
    </row>
    <row r="2703" spans="3:4">
      <c r="C2703" s="14"/>
      <c r="D2703" s="14"/>
    </row>
    <row r="2704" spans="3:4">
      <c r="C2704" s="14"/>
      <c r="D2704" s="14"/>
    </row>
    <row r="2705" spans="3:4">
      <c r="C2705" s="14"/>
      <c r="D2705" s="14"/>
    </row>
    <row r="2706" spans="3:4">
      <c r="C2706" s="14"/>
      <c r="D2706" s="14"/>
    </row>
    <row r="2707" spans="3:4">
      <c r="C2707" s="14"/>
      <c r="D2707" s="14"/>
    </row>
    <row r="2708" spans="3:4">
      <c r="C2708" s="14"/>
      <c r="D2708" s="14"/>
    </row>
    <row r="2709" spans="3:4">
      <c r="C2709" s="14"/>
      <c r="D2709" s="14"/>
    </row>
    <row r="2710" spans="3:4">
      <c r="C2710" s="14"/>
      <c r="D2710" s="14"/>
    </row>
    <row r="2711" spans="3:4">
      <c r="C2711" s="14"/>
      <c r="D2711" s="14"/>
    </row>
    <row r="2712" spans="3:4">
      <c r="C2712" s="14"/>
      <c r="D2712" s="14"/>
    </row>
    <row r="2713" spans="3:4">
      <c r="C2713" s="14"/>
      <c r="D2713" s="14"/>
    </row>
    <row r="2714" spans="3:4">
      <c r="C2714" s="14"/>
      <c r="D2714" s="14"/>
    </row>
    <row r="2715" spans="3:4">
      <c r="C2715" s="14"/>
      <c r="D2715" s="14"/>
    </row>
    <row r="2716" spans="3:4">
      <c r="C2716" s="14"/>
      <c r="D2716" s="14"/>
    </row>
    <row r="2717" spans="3:4">
      <c r="C2717" s="14"/>
      <c r="D2717" s="14"/>
    </row>
    <row r="2718" spans="3:4">
      <c r="C2718" s="14"/>
      <c r="D2718" s="14"/>
    </row>
    <row r="2719" spans="3:4">
      <c r="C2719" s="14"/>
      <c r="D2719" s="14"/>
    </row>
    <row r="2720" spans="3:4">
      <c r="C2720" s="14"/>
      <c r="D2720" s="14"/>
    </row>
    <row r="2721" spans="3:4">
      <c r="C2721" s="14"/>
      <c r="D2721" s="14"/>
    </row>
    <row r="2722" spans="3:4">
      <c r="C2722" s="14"/>
      <c r="D2722" s="14"/>
    </row>
    <row r="2723" spans="3:4">
      <c r="C2723" s="14"/>
      <c r="D2723" s="14"/>
    </row>
    <row r="2724" spans="3:4">
      <c r="C2724" s="14"/>
      <c r="D2724" s="14"/>
    </row>
    <row r="2725" spans="3:4">
      <c r="C2725" s="14"/>
      <c r="D2725" s="14"/>
    </row>
    <row r="2726" spans="3:4">
      <c r="C2726" s="14"/>
      <c r="D2726" s="14"/>
    </row>
    <row r="2727" spans="3:4">
      <c r="C2727" s="14"/>
      <c r="D2727" s="14"/>
    </row>
    <row r="2728" spans="3:4">
      <c r="C2728" s="14"/>
      <c r="D2728" s="14"/>
    </row>
    <row r="2729" spans="3:4">
      <c r="C2729" s="14"/>
      <c r="D2729" s="14"/>
    </row>
    <row r="2730" spans="3:4">
      <c r="C2730" s="14"/>
      <c r="D2730" s="14"/>
    </row>
    <row r="2731" spans="3:4">
      <c r="C2731" s="14"/>
      <c r="D2731" s="14"/>
    </row>
    <row r="2732" spans="3:4">
      <c r="C2732" s="14"/>
      <c r="D2732" s="14"/>
    </row>
    <row r="2733" spans="3:4">
      <c r="C2733" s="14"/>
      <c r="D2733" s="14"/>
    </row>
    <row r="2734" spans="3:4">
      <c r="C2734" s="14"/>
      <c r="D2734" s="14"/>
    </row>
    <row r="2735" spans="3:4">
      <c r="C2735" s="14"/>
      <c r="D2735" s="14"/>
    </row>
    <row r="2736" spans="3:4">
      <c r="C2736" s="14"/>
      <c r="D2736" s="14"/>
    </row>
    <row r="2737" spans="3:4">
      <c r="C2737" s="14"/>
      <c r="D2737" s="14"/>
    </row>
    <row r="2738" spans="3:4">
      <c r="C2738" s="14"/>
      <c r="D2738" s="14"/>
    </row>
    <row r="2739" spans="3:4">
      <c r="C2739" s="14"/>
      <c r="D2739" s="14"/>
    </row>
    <row r="2740" spans="3:4">
      <c r="C2740" s="14"/>
      <c r="D2740" s="14"/>
    </row>
    <row r="2741" spans="3:4">
      <c r="C2741" s="14"/>
      <c r="D2741" s="14"/>
    </row>
    <row r="2742" spans="3:4">
      <c r="C2742" s="14"/>
      <c r="D2742" s="14"/>
    </row>
    <row r="2743" spans="3:4">
      <c r="C2743" s="14"/>
      <c r="D2743" s="14"/>
    </row>
    <row r="2744" spans="3:4">
      <c r="C2744" s="14"/>
      <c r="D2744" s="14"/>
    </row>
    <row r="2745" spans="3:4">
      <c r="C2745" s="14"/>
      <c r="D2745" s="14"/>
    </row>
    <row r="2746" spans="3:4">
      <c r="C2746" s="14"/>
      <c r="D2746" s="14"/>
    </row>
    <row r="2747" spans="3:4">
      <c r="C2747" s="14"/>
      <c r="D2747" s="14"/>
    </row>
    <row r="2748" spans="3:4">
      <c r="C2748" s="14"/>
      <c r="D2748" s="14"/>
    </row>
    <row r="2749" spans="3:4">
      <c r="C2749" s="14"/>
      <c r="D2749" s="14"/>
    </row>
    <row r="2750" spans="3:4">
      <c r="C2750" s="14"/>
      <c r="D2750" s="14"/>
    </row>
    <row r="2751" spans="3:4">
      <c r="C2751" s="14"/>
      <c r="D2751" s="14"/>
    </row>
    <row r="2752" spans="3:4">
      <c r="C2752" s="14"/>
      <c r="D2752" s="14"/>
    </row>
    <row r="2753" spans="3:4">
      <c r="C2753" s="14"/>
      <c r="D2753" s="14"/>
    </row>
    <row r="2754" spans="3:4">
      <c r="C2754" s="14"/>
      <c r="D2754" s="14"/>
    </row>
    <row r="2755" spans="3:4">
      <c r="C2755" s="14"/>
      <c r="D2755" s="14"/>
    </row>
    <row r="2756" spans="3:4">
      <c r="C2756" s="14"/>
      <c r="D2756" s="14"/>
    </row>
    <row r="2757" spans="3:4">
      <c r="C2757" s="14"/>
      <c r="D2757" s="14"/>
    </row>
    <row r="2758" spans="3:4">
      <c r="C2758" s="14"/>
      <c r="D2758" s="14"/>
    </row>
    <row r="2759" spans="3:4">
      <c r="C2759" s="14"/>
      <c r="D2759" s="14"/>
    </row>
    <row r="2760" spans="3:4">
      <c r="C2760" s="14"/>
      <c r="D2760" s="14"/>
    </row>
    <row r="2761" spans="3:4">
      <c r="C2761" s="14"/>
      <c r="D2761" s="14"/>
    </row>
    <row r="2762" spans="3:4">
      <c r="C2762" s="14"/>
      <c r="D2762" s="14"/>
    </row>
    <row r="2763" spans="3:4">
      <c r="C2763" s="14"/>
      <c r="D2763" s="14"/>
    </row>
    <row r="2764" spans="3:4">
      <c r="C2764" s="14"/>
      <c r="D2764" s="14"/>
    </row>
    <row r="2765" spans="3:4">
      <c r="C2765" s="14"/>
      <c r="D2765" s="14"/>
    </row>
    <row r="2766" spans="3:4">
      <c r="C2766" s="14"/>
      <c r="D2766" s="14"/>
    </row>
    <row r="2767" spans="3:4">
      <c r="C2767" s="14"/>
      <c r="D2767" s="14"/>
    </row>
    <row r="2768" spans="3:4">
      <c r="C2768" s="14"/>
      <c r="D2768" s="14"/>
    </row>
    <row r="2769" spans="3:4">
      <c r="C2769" s="14"/>
      <c r="D2769" s="14"/>
    </row>
    <row r="2770" spans="3:4">
      <c r="C2770" s="14"/>
      <c r="D2770" s="14"/>
    </row>
    <row r="2771" spans="3:4">
      <c r="C2771" s="14"/>
      <c r="D2771" s="14"/>
    </row>
    <row r="2772" spans="3:4">
      <c r="C2772" s="14"/>
      <c r="D2772" s="14"/>
    </row>
    <row r="2773" spans="3:4">
      <c r="C2773" s="14"/>
      <c r="D2773" s="14"/>
    </row>
    <row r="2774" spans="3:4">
      <c r="C2774" s="14"/>
      <c r="D2774" s="14"/>
    </row>
    <row r="2775" spans="3:4">
      <c r="C2775" s="14"/>
      <c r="D2775" s="14"/>
    </row>
    <row r="2776" spans="3:4">
      <c r="C2776" s="14"/>
      <c r="D2776" s="14"/>
    </row>
    <row r="2777" spans="3:4">
      <c r="C2777" s="14"/>
      <c r="D2777" s="14"/>
    </row>
    <row r="2778" spans="3:4">
      <c r="C2778" s="14"/>
      <c r="D2778" s="14"/>
    </row>
    <row r="2779" spans="3:4">
      <c r="C2779" s="14"/>
      <c r="D2779" s="14"/>
    </row>
    <row r="2780" spans="3:4">
      <c r="C2780" s="14"/>
      <c r="D2780" s="14"/>
    </row>
    <row r="2781" spans="3:4">
      <c r="C2781" s="14"/>
      <c r="D2781" s="14"/>
    </row>
    <row r="2782" spans="3:4">
      <c r="C2782" s="14"/>
      <c r="D2782" s="14"/>
    </row>
    <row r="2783" spans="3:4">
      <c r="C2783" s="14"/>
      <c r="D2783" s="14"/>
    </row>
    <row r="2784" spans="3:4">
      <c r="C2784" s="14"/>
      <c r="D2784" s="14"/>
    </row>
    <row r="2785" spans="3:4">
      <c r="C2785" s="14"/>
      <c r="D2785" s="14"/>
    </row>
    <row r="2786" spans="3:4">
      <c r="C2786" s="14"/>
      <c r="D2786" s="14"/>
    </row>
    <row r="2787" spans="3:4">
      <c r="C2787" s="14"/>
      <c r="D2787" s="14"/>
    </row>
    <row r="2788" spans="3:4">
      <c r="C2788" s="14"/>
      <c r="D2788" s="14"/>
    </row>
    <row r="2789" spans="3:4">
      <c r="C2789" s="14"/>
      <c r="D2789" s="14"/>
    </row>
    <row r="2790" spans="3:4">
      <c r="C2790" s="14"/>
      <c r="D2790" s="14"/>
    </row>
    <row r="2791" spans="3:4">
      <c r="C2791" s="14"/>
      <c r="D2791" s="14"/>
    </row>
    <row r="2792" spans="3:4">
      <c r="C2792" s="14"/>
      <c r="D2792" s="14"/>
    </row>
    <row r="2793" spans="3:4">
      <c r="C2793" s="14"/>
      <c r="D2793" s="14"/>
    </row>
    <row r="2794" spans="3:4">
      <c r="C2794" s="14"/>
      <c r="D2794" s="14"/>
    </row>
    <row r="2795" spans="3:4">
      <c r="C2795" s="14"/>
      <c r="D2795" s="14"/>
    </row>
    <row r="2796" spans="3:4">
      <c r="C2796" s="14"/>
      <c r="D2796" s="14"/>
    </row>
    <row r="2797" spans="3:4">
      <c r="C2797" s="14"/>
      <c r="D2797" s="14"/>
    </row>
    <row r="2798" spans="3:4">
      <c r="C2798" s="14"/>
      <c r="D2798" s="14"/>
    </row>
    <row r="2799" spans="3:4">
      <c r="C2799" s="14"/>
      <c r="D2799" s="14"/>
    </row>
    <row r="2800" spans="3:4">
      <c r="C2800" s="14"/>
      <c r="D2800" s="14"/>
    </row>
    <row r="2801" spans="3:4">
      <c r="C2801" s="14"/>
      <c r="D2801" s="14"/>
    </row>
    <row r="2802" spans="3:4">
      <c r="C2802" s="14"/>
      <c r="D2802" s="14"/>
    </row>
    <row r="2803" spans="3:4">
      <c r="C2803" s="14"/>
      <c r="D2803" s="14"/>
    </row>
    <row r="2804" spans="3:4">
      <c r="C2804" s="14"/>
      <c r="D2804" s="14"/>
    </row>
    <row r="2805" spans="3:4">
      <c r="C2805" s="14"/>
      <c r="D2805" s="14"/>
    </row>
    <row r="2806" spans="3:4">
      <c r="C2806" s="14"/>
      <c r="D2806" s="14"/>
    </row>
    <row r="2807" spans="3:4">
      <c r="C2807" s="14"/>
      <c r="D2807" s="14"/>
    </row>
    <row r="2808" spans="3:4">
      <c r="C2808" s="14"/>
      <c r="D2808" s="14"/>
    </row>
    <row r="2809" spans="3:4">
      <c r="C2809" s="14"/>
      <c r="D2809" s="14"/>
    </row>
    <row r="2810" spans="3:4">
      <c r="C2810" s="14"/>
      <c r="D2810" s="14"/>
    </row>
    <row r="2811" spans="3:4">
      <c r="C2811" s="14"/>
      <c r="D2811" s="14"/>
    </row>
    <row r="2812" spans="3:4">
      <c r="C2812" s="14"/>
      <c r="D2812" s="14"/>
    </row>
    <row r="2813" spans="3:4">
      <c r="C2813" s="14"/>
      <c r="D2813" s="14"/>
    </row>
    <row r="2814" spans="3:4">
      <c r="C2814" s="14"/>
      <c r="D2814" s="14"/>
    </row>
    <row r="2815" spans="3:4">
      <c r="C2815" s="14"/>
      <c r="D2815" s="14"/>
    </row>
    <row r="2816" spans="3:4">
      <c r="C2816" s="14"/>
      <c r="D2816" s="14"/>
    </row>
    <row r="2817" spans="3:4">
      <c r="C2817" s="14"/>
      <c r="D2817" s="14"/>
    </row>
    <row r="2818" spans="3:4">
      <c r="C2818" s="14"/>
      <c r="D2818" s="14"/>
    </row>
    <row r="2819" spans="3:4">
      <c r="C2819" s="14"/>
      <c r="D2819" s="14"/>
    </row>
    <row r="2820" spans="3:4">
      <c r="C2820" s="14"/>
      <c r="D2820" s="14"/>
    </row>
    <row r="2821" spans="3:4">
      <c r="C2821" s="14"/>
      <c r="D2821" s="14"/>
    </row>
    <row r="2822" spans="3:4">
      <c r="C2822" s="14"/>
      <c r="D2822" s="14"/>
    </row>
    <row r="2823" spans="3:4">
      <c r="C2823" s="14"/>
      <c r="D2823" s="14"/>
    </row>
    <row r="2824" spans="3:4">
      <c r="C2824" s="14"/>
      <c r="D2824" s="14"/>
    </row>
    <row r="2825" spans="3:4">
      <c r="C2825" s="14"/>
      <c r="D2825" s="14"/>
    </row>
    <row r="2826" spans="3:4">
      <c r="C2826" s="14"/>
      <c r="D2826" s="14"/>
    </row>
    <row r="2827" spans="3:4">
      <c r="C2827" s="14"/>
      <c r="D2827" s="14"/>
    </row>
    <row r="2828" spans="3:4">
      <c r="C2828" s="14"/>
      <c r="D2828" s="14"/>
    </row>
    <row r="2829" spans="3:4">
      <c r="C2829" s="14"/>
      <c r="D2829" s="14"/>
    </row>
    <row r="2830" spans="3:4">
      <c r="C2830" s="14"/>
      <c r="D2830" s="14"/>
    </row>
    <row r="2831" spans="3:4">
      <c r="C2831" s="14"/>
      <c r="D2831" s="14"/>
    </row>
    <row r="2832" spans="3:4">
      <c r="C2832" s="14"/>
      <c r="D2832" s="14"/>
    </row>
    <row r="2833" spans="3:4">
      <c r="C2833" s="14"/>
      <c r="D2833" s="14"/>
    </row>
    <row r="2834" spans="3:4">
      <c r="C2834" s="14"/>
      <c r="D2834" s="14"/>
    </row>
    <row r="2835" spans="3:4">
      <c r="C2835" s="14"/>
      <c r="D2835" s="14"/>
    </row>
    <row r="2836" spans="3:4">
      <c r="C2836" s="14"/>
      <c r="D2836" s="14"/>
    </row>
    <row r="2837" spans="3:4">
      <c r="C2837" s="14"/>
      <c r="D2837" s="14"/>
    </row>
    <row r="2838" spans="3:4">
      <c r="C2838" s="14"/>
      <c r="D2838" s="14"/>
    </row>
    <row r="2839" spans="3:4">
      <c r="C2839" s="14"/>
      <c r="D2839" s="14"/>
    </row>
    <row r="2840" spans="3:4">
      <c r="C2840" s="14"/>
      <c r="D2840" s="14"/>
    </row>
    <row r="2841" spans="3:4">
      <c r="C2841" s="14"/>
      <c r="D2841" s="14"/>
    </row>
    <row r="2842" spans="3:4">
      <c r="C2842" s="14"/>
      <c r="D2842" s="14"/>
    </row>
    <row r="2843" spans="3:4">
      <c r="C2843" s="14"/>
      <c r="D2843" s="14"/>
    </row>
    <row r="2844" spans="3:4">
      <c r="C2844" s="14"/>
      <c r="D2844" s="14"/>
    </row>
    <row r="2845" spans="3:4">
      <c r="C2845" s="14"/>
      <c r="D2845" s="14"/>
    </row>
    <row r="2846" spans="3:4">
      <c r="C2846" s="14"/>
      <c r="D2846" s="14"/>
    </row>
    <row r="2847" spans="3:4">
      <c r="C2847" s="14"/>
      <c r="D2847" s="14"/>
    </row>
    <row r="2848" spans="3:4">
      <c r="C2848" s="14"/>
      <c r="D2848" s="14"/>
    </row>
    <row r="2849" spans="3:4">
      <c r="C2849" s="14"/>
      <c r="D2849" s="14"/>
    </row>
    <row r="2850" spans="3:4">
      <c r="C2850" s="14"/>
      <c r="D2850" s="14"/>
    </row>
    <row r="2851" spans="3:4">
      <c r="C2851" s="14"/>
      <c r="D2851" s="14"/>
    </row>
    <row r="2852" spans="3:4">
      <c r="C2852" s="14"/>
      <c r="D2852" s="14"/>
    </row>
    <row r="2853" spans="3:4">
      <c r="C2853" s="14"/>
      <c r="D2853" s="14"/>
    </row>
    <row r="2854" spans="3:4">
      <c r="C2854" s="14"/>
      <c r="D2854" s="14"/>
    </row>
    <row r="2855" spans="3:4">
      <c r="C2855" s="14"/>
      <c r="D2855" s="14"/>
    </row>
    <row r="2856" spans="3:4">
      <c r="C2856" s="14"/>
      <c r="D2856" s="14"/>
    </row>
    <row r="2857" spans="3:4">
      <c r="C2857" s="14"/>
      <c r="D2857" s="14"/>
    </row>
    <row r="2858" spans="3:4">
      <c r="C2858" s="14"/>
      <c r="D2858" s="14"/>
    </row>
    <row r="2859" spans="3:4">
      <c r="C2859" s="14"/>
      <c r="D2859" s="14"/>
    </row>
    <row r="2860" spans="3:4">
      <c r="C2860" s="14"/>
      <c r="D2860" s="14"/>
    </row>
    <row r="2861" spans="3:4">
      <c r="C2861" s="14"/>
      <c r="D2861" s="14"/>
    </row>
    <row r="2862" spans="3:4">
      <c r="C2862" s="14"/>
      <c r="D2862" s="14"/>
    </row>
    <row r="2863" spans="3:4">
      <c r="C2863" s="14"/>
      <c r="D2863" s="14"/>
    </row>
    <row r="2864" spans="3:4">
      <c r="C2864" s="14"/>
      <c r="D2864" s="14"/>
    </row>
    <row r="2865" spans="3:4">
      <c r="C2865" s="14"/>
      <c r="D2865" s="14"/>
    </row>
    <row r="2866" spans="3:4">
      <c r="C2866" s="14"/>
      <c r="D2866" s="14"/>
    </row>
    <row r="2867" spans="3:4">
      <c r="C2867" s="14"/>
      <c r="D2867" s="14"/>
    </row>
    <row r="2868" spans="3:4">
      <c r="C2868" s="14"/>
      <c r="D2868" s="14"/>
    </row>
    <row r="2869" spans="3:4">
      <c r="C2869" s="14"/>
      <c r="D2869" s="14"/>
    </row>
    <row r="2870" spans="3:4">
      <c r="C2870" s="14"/>
      <c r="D2870" s="14"/>
    </row>
    <row r="2871" spans="3:4">
      <c r="C2871" s="14"/>
      <c r="D2871" s="14"/>
    </row>
    <row r="2872" spans="3:4">
      <c r="C2872" s="14"/>
      <c r="D2872" s="14"/>
    </row>
    <row r="2873" spans="3:4">
      <c r="C2873" s="14"/>
      <c r="D2873" s="14"/>
    </row>
    <row r="2874" spans="3:4">
      <c r="C2874" s="14"/>
      <c r="D2874" s="14"/>
    </row>
    <row r="2875" spans="3:4">
      <c r="C2875" s="14"/>
      <c r="D2875" s="14"/>
    </row>
    <row r="2876" spans="3:4">
      <c r="C2876" s="14"/>
      <c r="D2876" s="14"/>
    </row>
    <row r="2877" spans="3:4">
      <c r="C2877" s="14"/>
      <c r="D2877" s="14"/>
    </row>
    <row r="2878" spans="3:4">
      <c r="C2878" s="14"/>
      <c r="D2878" s="14"/>
    </row>
    <row r="2879" spans="3:4">
      <c r="C2879" s="14"/>
      <c r="D2879" s="14"/>
    </row>
    <row r="2880" spans="3:4">
      <c r="C2880" s="14"/>
      <c r="D2880" s="14"/>
    </row>
    <row r="2881" spans="3:4">
      <c r="C2881" s="14"/>
      <c r="D2881" s="14"/>
    </row>
    <row r="2882" spans="3:4">
      <c r="C2882" s="14"/>
      <c r="D2882" s="14"/>
    </row>
    <row r="2883" spans="3:4">
      <c r="C2883" s="14"/>
      <c r="D2883" s="14"/>
    </row>
    <row r="2884" spans="3:4">
      <c r="C2884" s="14"/>
      <c r="D2884" s="14"/>
    </row>
    <row r="2885" spans="3:4">
      <c r="C2885" s="14"/>
      <c r="D2885" s="14"/>
    </row>
    <row r="2886" spans="3:4">
      <c r="C2886" s="14"/>
      <c r="D2886" s="14"/>
    </row>
    <row r="2887" spans="3:4">
      <c r="C2887" s="14"/>
      <c r="D2887" s="14"/>
    </row>
    <row r="2888" spans="3:4">
      <c r="C2888" s="14"/>
      <c r="D2888" s="14"/>
    </row>
    <row r="2889" spans="3:4">
      <c r="C2889" s="14"/>
      <c r="D2889" s="14"/>
    </row>
    <row r="2890" spans="3:4">
      <c r="C2890" s="14"/>
      <c r="D2890" s="14"/>
    </row>
    <row r="2891" spans="3:4">
      <c r="C2891" s="14"/>
      <c r="D2891" s="14"/>
    </row>
    <row r="2892" spans="3:4">
      <c r="C2892" s="14"/>
      <c r="D2892" s="14"/>
    </row>
    <row r="2893" spans="3:4">
      <c r="C2893" s="14"/>
      <c r="D2893" s="14"/>
    </row>
    <row r="2894" spans="3:4">
      <c r="C2894" s="14"/>
      <c r="D2894" s="14"/>
    </row>
    <row r="2895" spans="3:4">
      <c r="C2895" s="14"/>
      <c r="D2895" s="14"/>
    </row>
    <row r="2896" spans="3:4">
      <c r="C2896" s="14"/>
      <c r="D2896" s="14"/>
    </row>
    <row r="2897" spans="3:4">
      <c r="C2897" s="14"/>
      <c r="D2897" s="14"/>
    </row>
    <row r="2898" spans="3:4">
      <c r="C2898" s="14"/>
      <c r="D2898" s="14"/>
    </row>
    <row r="2899" spans="3:4">
      <c r="C2899" s="14"/>
      <c r="D2899" s="14"/>
    </row>
    <row r="2900" spans="3:4">
      <c r="C2900" s="14"/>
      <c r="D2900" s="14"/>
    </row>
    <row r="2901" spans="3:4">
      <c r="C2901" s="14"/>
      <c r="D2901" s="14"/>
    </row>
    <row r="2902" spans="3:4">
      <c r="C2902" s="14"/>
      <c r="D2902" s="14"/>
    </row>
    <row r="2903" spans="3:4">
      <c r="C2903" s="14"/>
      <c r="D2903" s="14"/>
    </row>
    <row r="2904" spans="3:4">
      <c r="C2904" s="14"/>
      <c r="D2904" s="14"/>
    </row>
    <row r="2905" spans="3:4">
      <c r="C2905" s="14"/>
      <c r="D2905" s="14"/>
    </row>
    <row r="2906" spans="3:4">
      <c r="C2906" s="14"/>
      <c r="D2906" s="14"/>
    </row>
    <row r="2907" spans="3:4">
      <c r="C2907" s="14"/>
      <c r="D2907" s="14"/>
    </row>
    <row r="2908" spans="3:4">
      <c r="C2908" s="14"/>
      <c r="D2908" s="14"/>
    </row>
    <row r="2909" spans="3:4">
      <c r="C2909" s="14"/>
      <c r="D2909" s="14"/>
    </row>
    <row r="2910" spans="3:4">
      <c r="C2910" s="14"/>
      <c r="D2910" s="14"/>
    </row>
    <row r="2911" spans="3:4">
      <c r="C2911" s="14"/>
      <c r="D2911" s="14"/>
    </row>
    <row r="2912" spans="3:4">
      <c r="C2912" s="14"/>
      <c r="D2912" s="14"/>
    </row>
    <row r="2913" spans="3:4">
      <c r="C2913" s="14"/>
      <c r="D2913" s="14"/>
    </row>
    <row r="2914" spans="3:4">
      <c r="C2914" s="14"/>
      <c r="D2914" s="14"/>
    </row>
    <row r="2915" spans="3:4">
      <c r="C2915" s="14"/>
      <c r="D2915" s="14"/>
    </row>
    <row r="2916" spans="3:4">
      <c r="C2916" s="14"/>
      <c r="D2916" s="14"/>
    </row>
    <row r="2917" spans="3:4">
      <c r="C2917" s="14"/>
      <c r="D2917" s="14"/>
    </row>
    <row r="2918" spans="3:4">
      <c r="C2918" s="14"/>
      <c r="D2918" s="14"/>
    </row>
    <row r="2919" spans="3:4">
      <c r="C2919" s="14"/>
      <c r="D2919" s="14"/>
    </row>
    <row r="2920" spans="3:4">
      <c r="C2920" s="14"/>
      <c r="D2920" s="14"/>
    </row>
    <row r="2921" spans="3:4">
      <c r="C2921" s="14"/>
      <c r="D2921" s="14"/>
    </row>
    <row r="2922" spans="3:4">
      <c r="C2922" s="14"/>
      <c r="D2922" s="14"/>
    </row>
    <row r="2923" spans="3:4">
      <c r="C2923" s="14"/>
      <c r="D2923" s="14"/>
    </row>
    <row r="2924" spans="3:4">
      <c r="C2924" s="14"/>
      <c r="D2924" s="14"/>
    </row>
    <row r="2925" spans="3:4">
      <c r="C2925" s="14"/>
      <c r="D2925" s="14"/>
    </row>
    <row r="2926" spans="3:4">
      <c r="C2926" s="14"/>
      <c r="D2926" s="14"/>
    </row>
    <row r="2927" spans="3:4">
      <c r="C2927" s="14"/>
      <c r="D2927" s="14"/>
    </row>
    <row r="2928" spans="3:4">
      <c r="C2928" s="14"/>
      <c r="D2928" s="14"/>
    </row>
    <row r="2929" spans="3:4">
      <c r="C2929" s="14"/>
      <c r="D2929" s="14"/>
    </row>
    <row r="2930" spans="3:4">
      <c r="C2930" s="14"/>
      <c r="D2930" s="14"/>
    </row>
    <row r="2931" spans="3:4">
      <c r="C2931" s="14"/>
      <c r="D2931" s="14"/>
    </row>
    <row r="2932" spans="3:4">
      <c r="C2932" s="14"/>
      <c r="D2932" s="14"/>
    </row>
    <row r="2933" spans="3:4">
      <c r="C2933" s="14"/>
      <c r="D2933" s="14"/>
    </row>
    <row r="2934" spans="3:4">
      <c r="C2934" s="14"/>
      <c r="D2934" s="14"/>
    </row>
    <row r="2935" spans="3:4">
      <c r="C2935" s="14"/>
      <c r="D2935" s="14"/>
    </row>
    <row r="2936" spans="3:4">
      <c r="C2936" s="14"/>
      <c r="D2936" s="14"/>
    </row>
    <row r="2937" spans="3:4">
      <c r="C2937" s="14"/>
      <c r="D2937" s="14"/>
    </row>
    <row r="2938" spans="3:4">
      <c r="C2938" s="14"/>
      <c r="D2938" s="14"/>
    </row>
    <row r="2939" spans="3:4">
      <c r="C2939" s="14"/>
      <c r="D2939" s="14"/>
    </row>
    <row r="2940" spans="3:4">
      <c r="C2940" s="14"/>
      <c r="D2940" s="14"/>
    </row>
    <row r="2941" spans="3:4">
      <c r="C2941" s="14"/>
      <c r="D2941" s="14"/>
    </row>
    <row r="2942" spans="3:4">
      <c r="C2942" s="14"/>
      <c r="D2942" s="14"/>
    </row>
    <row r="2943" spans="3:4">
      <c r="C2943" s="14"/>
      <c r="D2943" s="14"/>
    </row>
    <row r="2944" spans="3:4">
      <c r="C2944" s="14"/>
      <c r="D2944" s="14"/>
    </row>
    <row r="2945" spans="3:4">
      <c r="C2945" s="14"/>
      <c r="D2945" s="14"/>
    </row>
    <row r="2946" spans="3:4">
      <c r="C2946" s="14"/>
      <c r="D2946" s="14"/>
    </row>
    <row r="2947" spans="3:4">
      <c r="C2947" s="14"/>
      <c r="D2947" s="14"/>
    </row>
    <row r="2948" spans="3:4">
      <c r="C2948" s="14"/>
      <c r="D2948" s="14"/>
    </row>
    <row r="2949" spans="3:4">
      <c r="C2949" s="14"/>
      <c r="D2949" s="14"/>
    </row>
    <row r="2950" spans="3:4">
      <c r="C2950" s="14"/>
      <c r="D2950" s="14"/>
    </row>
    <row r="2951" spans="3:4">
      <c r="C2951" s="14"/>
      <c r="D2951" s="14"/>
    </row>
    <row r="2952" spans="3:4">
      <c r="C2952" s="14"/>
      <c r="D2952" s="14"/>
    </row>
    <row r="2953" spans="3:4">
      <c r="C2953" s="14"/>
      <c r="D2953" s="14"/>
    </row>
    <row r="2954" spans="3:4">
      <c r="C2954" s="14"/>
      <c r="D2954" s="14"/>
    </row>
    <row r="2955" spans="3:4">
      <c r="C2955" s="14"/>
      <c r="D2955" s="14"/>
    </row>
    <row r="2956" spans="3:4">
      <c r="C2956" s="14"/>
      <c r="D2956" s="14"/>
    </row>
    <row r="2957" spans="3:4">
      <c r="C2957" s="14"/>
      <c r="D2957" s="14"/>
    </row>
    <row r="2958" spans="3:4">
      <c r="C2958" s="14"/>
      <c r="D2958" s="14"/>
    </row>
    <row r="2959" spans="3:4">
      <c r="C2959" s="14"/>
      <c r="D2959" s="14"/>
    </row>
    <row r="2960" spans="3:4">
      <c r="C2960" s="14"/>
      <c r="D2960" s="14"/>
    </row>
    <row r="2961" spans="3:4">
      <c r="C2961" s="14"/>
      <c r="D2961" s="14"/>
    </row>
    <row r="2962" spans="3:4">
      <c r="C2962" s="14"/>
      <c r="D2962" s="14"/>
    </row>
    <row r="2963" spans="3:4">
      <c r="C2963" s="14"/>
      <c r="D2963" s="14"/>
    </row>
    <row r="2964" spans="3:4">
      <c r="C2964" s="14"/>
      <c r="D2964" s="14"/>
    </row>
    <row r="2965" spans="3:4">
      <c r="C2965" s="14"/>
      <c r="D2965" s="14"/>
    </row>
    <row r="2966" spans="3:4">
      <c r="C2966" s="14"/>
      <c r="D2966" s="14"/>
    </row>
    <row r="2967" spans="3:4">
      <c r="C2967" s="14"/>
      <c r="D2967" s="14"/>
    </row>
    <row r="2968" spans="3:4">
      <c r="C2968" s="14"/>
      <c r="D2968" s="14"/>
    </row>
    <row r="2969" spans="3:4">
      <c r="C2969" s="14"/>
      <c r="D2969" s="14"/>
    </row>
    <row r="2970" spans="3:4">
      <c r="C2970" s="14"/>
      <c r="D2970" s="14"/>
    </row>
    <row r="2971" spans="3:4">
      <c r="C2971" s="14"/>
      <c r="D2971" s="14"/>
    </row>
    <row r="2972" spans="3:4">
      <c r="C2972" s="14"/>
      <c r="D2972" s="14"/>
    </row>
    <row r="2973" spans="3:4">
      <c r="C2973" s="14"/>
      <c r="D2973" s="14"/>
    </row>
    <row r="2974" spans="3:4">
      <c r="C2974" s="14"/>
      <c r="D2974" s="14"/>
    </row>
    <row r="2975" spans="3:4">
      <c r="C2975" s="14"/>
      <c r="D2975" s="14"/>
    </row>
    <row r="2976" spans="3:4">
      <c r="C2976" s="14"/>
      <c r="D2976" s="14"/>
    </row>
    <row r="2977" spans="3:4">
      <c r="C2977" s="14"/>
      <c r="D2977" s="14"/>
    </row>
    <row r="2978" spans="3:4">
      <c r="C2978" s="14"/>
      <c r="D2978" s="14"/>
    </row>
    <row r="2979" spans="3:4">
      <c r="C2979" s="14"/>
      <c r="D2979" s="14"/>
    </row>
    <row r="2980" spans="3:4">
      <c r="C2980" s="14"/>
      <c r="D2980" s="14"/>
    </row>
    <row r="2981" spans="3:4">
      <c r="C2981" s="14"/>
      <c r="D2981" s="14"/>
    </row>
    <row r="2982" spans="3:4">
      <c r="C2982" s="14"/>
      <c r="D2982" s="14"/>
    </row>
    <row r="2983" spans="3:4">
      <c r="C2983" s="14"/>
      <c r="D2983" s="14"/>
    </row>
    <row r="2984" spans="3:4">
      <c r="C2984" s="14"/>
      <c r="D2984" s="14"/>
    </row>
    <row r="2985" spans="3:4">
      <c r="C2985" s="14"/>
      <c r="D2985" s="14"/>
    </row>
    <row r="2986" spans="3:4">
      <c r="C2986" s="14"/>
      <c r="D2986" s="14"/>
    </row>
    <row r="2987" spans="3:4">
      <c r="C2987" s="14"/>
      <c r="D2987" s="14"/>
    </row>
    <row r="2988" spans="3:4">
      <c r="C2988" s="14"/>
      <c r="D2988" s="14"/>
    </row>
    <row r="2989" spans="3:4">
      <c r="C2989" s="14"/>
      <c r="D2989" s="14"/>
    </row>
    <row r="2990" spans="3:4">
      <c r="C2990" s="14"/>
      <c r="D2990" s="14"/>
    </row>
    <row r="2991" spans="3:4">
      <c r="C2991" s="14"/>
      <c r="D2991" s="14"/>
    </row>
    <row r="2992" spans="3:4">
      <c r="C2992" s="14"/>
      <c r="D2992" s="14"/>
    </row>
    <row r="2993" spans="3:4">
      <c r="C2993" s="14"/>
      <c r="D2993" s="14"/>
    </row>
    <row r="2994" spans="3:4">
      <c r="C2994" s="14"/>
      <c r="D2994" s="14"/>
    </row>
    <row r="2995" spans="3:4">
      <c r="C2995" s="14"/>
      <c r="D2995" s="14"/>
    </row>
    <row r="2996" spans="3:4">
      <c r="C2996" s="14"/>
      <c r="D2996" s="14"/>
    </row>
    <row r="2997" spans="3:4">
      <c r="C2997" s="14"/>
      <c r="D2997" s="14"/>
    </row>
    <row r="2998" spans="3:4">
      <c r="C2998" s="14"/>
      <c r="D2998" s="14"/>
    </row>
    <row r="2999" spans="3:4">
      <c r="C2999" s="14"/>
      <c r="D2999" s="14"/>
    </row>
    <row r="3000" spans="3:4">
      <c r="C3000" s="14"/>
      <c r="D3000" s="14"/>
    </row>
    <row r="3001" spans="3:4">
      <c r="C3001" s="14"/>
      <c r="D3001" s="14"/>
    </row>
    <row r="3002" spans="3:4">
      <c r="C3002" s="14"/>
      <c r="D3002" s="14"/>
    </row>
    <row r="3003" spans="3:4">
      <c r="C3003" s="14"/>
      <c r="D3003" s="14"/>
    </row>
    <row r="3004" spans="3:4">
      <c r="C3004" s="14"/>
      <c r="D3004" s="14"/>
    </row>
    <row r="3005" spans="3:4">
      <c r="C3005" s="14"/>
      <c r="D3005" s="14"/>
    </row>
    <row r="3006" spans="3:4">
      <c r="C3006" s="14"/>
      <c r="D3006" s="14"/>
    </row>
    <row r="3007" spans="3:4">
      <c r="C3007" s="14"/>
      <c r="D3007" s="14"/>
    </row>
    <row r="3008" spans="3:4">
      <c r="C3008" s="14"/>
      <c r="D3008" s="14"/>
    </row>
    <row r="3009" spans="3:4">
      <c r="C3009" s="14"/>
      <c r="D3009" s="14"/>
    </row>
    <row r="3010" spans="3:4">
      <c r="C3010" s="14"/>
      <c r="D3010" s="14"/>
    </row>
    <row r="3011" spans="3:4">
      <c r="C3011" s="14"/>
      <c r="D3011" s="14"/>
    </row>
    <row r="3012" spans="3:4">
      <c r="C3012" s="14"/>
      <c r="D3012" s="14"/>
    </row>
    <row r="3013" spans="3:4">
      <c r="C3013" s="14"/>
      <c r="D3013" s="14"/>
    </row>
    <row r="3014" spans="3:4">
      <c r="C3014" s="14"/>
      <c r="D3014" s="14"/>
    </row>
    <row r="3015" spans="3:4">
      <c r="C3015" s="14"/>
      <c r="D3015" s="14"/>
    </row>
    <row r="3016" spans="3:4">
      <c r="C3016" s="14"/>
      <c r="D3016" s="14"/>
    </row>
    <row r="3017" spans="3:4">
      <c r="C3017" s="14"/>
      <c r="D3017" s="14"/>
    </row>
    <row r="3018" spans="3:4">
      <c r="C3018" s="14"/>
      <c r="D3018" s="14"/>
    </row>
    <row r="3019" spans="3:4">
      <c r="C3019" s="14"/>
      <c r="D3019" s="14"/>
    </row>
    <row r="3020" spans="3:4">
      <c r="C3020" s="14"/>
      <c r="D3020" s="14"/>
    </row>
    <row r="3021" spans="3:4">
      <c r="C3021" s="14"/>
      <c r="D3021" s="14"/>
    </row>
    <row r="3022" spans="3:4">
      <c r="C3022" s="14"/>
      <c r="D3022" s="14"/>
    </row>
    <row r="3023" spans="3:4">
      <c r="C3023" s="14"/>
      <c r="D3023" s="14"/>
    </row>
    <row r="3024" spans="3:4">
      <c r="C3024" s="14"/>
      <c r="D3024" s="14"/>
    </row>
    <row r="3025" spans="3:4">
      <c r="C3025" s="14"/>
      <c r="D3025" s="14"/>
    </row>
    <row r="3026" spans="3:4">
      <c r="C3026" s="14"/>
      <c r="D3026" s="14"/>
    </row>
    <row r="3027" spans="3:4">
      <c r="C3027" s="14"/>
      <c r="D3027" s="14"/>
    </row>
    <row r="3028" spans="3:4">
      <c r="C3028" s="14"/>
      <c r="D3028" s="14"/>
    </row>
    <row r="3029" spans="3:4">
      <c r="C3029" s="14"/>
      <c r="D3029" s="14"/>
    </row>
    <row r="3030" spans="3:4">
      <c r="C3030" s="14"/>
      <c r="D3030" s="14"/>
    </row>
    <row r="3031" spans="3:4">
      <c r="C3031" s="14"/>
      <c r="D3031" s="14"/>
    </row>
    <row r="3032" spans="3:4">
      <c r="C3032" s="14"/>
      <c r="D3032" s="14"/>
    </row>
    <row r="3033" spans="3:4">
      <c r="C3033" s="14"/>
      <c r="D3033" s="14"/>
    </row>
    <row r="3034" spans="3:4">
      <c r="C3034" s="14"/>
      <c r="D3034" s="14"/>
    </row>
    <row r="3035" spans="3:4">
      <c r="C3035" s="14"/>
      <c r="D3035" s="14"/>
    </row>
    <row r="3036" spans="3:4">
      <c r="C3036" s="14"/>
      <c r="D3036" s="14"/>
    </row>
    <row r="3037" spans="3:4">
      <c r="C3037" s="14"/>
      <c r="D3037" s="14"/>
    </row>
    <row r="3038" spans="3:4">
      <c r="C3038" s="14"/>
      <c r="D3038" s="14"/>
    </row>
    <row r="3039" spans="3:4">
      <c r="C3039" s="14"/>
      <c r="D3039" s="14"/>
    </row>
    <row r="3040" spans="3:4">
      <c r="C3040" s="14"/>
      <c r="D3040" s="14"/>
    </row>
    <row r="3041" spans="3:4">
      <c r="C3041" s="14"/>
      <c r="D3041" s="14"/>
    </row>
    <row r="3042" spans="3:4">
      <c r="C3042" s="14"/>
      <c r="D3042" s="14"/>
    </row>
    <row r="3043" spans="3:4">
      <c r="C3043" s="14"/>
      <c r="D3043" s="14"/>
    </row>
    <row r="3044" spans="3:4">
      <c r="C3044" s="14"/>
      <c r="D3044" s="14"/>
    </row>
    <row r="3045" spans="3:4">
      <c r="C3045" s="14"/>
      <c r="D3045" s="14"/>
    </row>
    <row r="3046" spans="3:4">
      <c r="C3046" s="14"/>
      <c r="D3046" s="14"/>
    </row>
    <row r="3047" spans="3:4">
      <c r="C3047" s="14"/>
      <c r="D3047" s="14"/>
    </row>
    <row r="3048" spans="3:4">
      <c r="C3048" s="14"/>
      <c r="D3048" s="14"/>
    </row>
    <row r="3049" spans="3:4">
      <c r="C3049" s="14"/>
      <c r="D3049" s="14"/>
    </row>
    <row r="3050" spans="3:4">
      <c r="C3050" s="14"/>
      <c r="D3050" s="14"/>
    </row>
    <row r="3051" spans="3:4">
      <c r="C3051" s="14"/>
      <c r="D3051" s="14"/>
    </row>
    <row r="3052" spans="3:4">
      <c r="C3052" s="14"/>
      <c r="D3052" s="14"/>
    </row>
    <row r="3053" spans="3:4">
      <c r="C3053" s="14"/>
      <c r="D3053" s="14"/>
    </row>
    <row r="3054" spans="3:4">
      <c r="C3054" s="14"/>
      <c r="D3054" s="14"/>
    </row>
    <row r="3055" spans="3:4">
      <c r="C3055" s="14"/>
      <c r="D3055" s="14"/>
    </row>
    <row r="3056" spans="3:4">
      <c r="C3056" s="14"/>
      <c r="D3056" s="14"/>
    </row>
    <row r="3057" spans="3:4">
      <c r="C3057" s="14"/>
      <c r="D3057" s="14"/>
    </row>
    <row r="3058" spans="3:4">
      <c r="C3058" s="14"/>
      <c r="D3058" s="14"/>
    </row>
    <row r="3059" spans="3:4">
      <c r="C3059" s="14"/>
      <c r="D3059" s="14"/>
    </row>
    <row r="3060" spans="3:4">
      <c r="C3060" s="14"/>
      <c r="D3060" s="14"/>
    </row>
    <row r="3061" spans="3:4">
      <c r="C3061" s="14"/>
      <c r="D3061" s="14"/>
    </row>
    <row r="3062" spans="3:4">
      <c r="C3062" s="14"/>
      <c r="D3062" s="14"/>
    </row>
    <row r="3063" spans="3:4">
      <c r="C3063" s="14"/>
      <c r="D3063" s="14"/>
    </row>
    <row r="3064" spans="3:4">
      <c r="C3064" s="14"/>
      <c r="D3064" s="14"/>
    </row>
    <row r="3065" spans="3:4">
      <c r="C3065" s="14"/>
      <c r="D3065" s="14"/>
    </row>
    <row r="3066" spans="3:4">
      <c r="C3066" s="14"/>
      <c r="D3066" s="14"/>
    </row>
    <row r="3067" spans="3:4">
      <c r="C3067" s="14"/>
      <c r="D3067" s="14"/>
    </row>
    <row r="3068" spans="3:4">
      <c r="C3068" s="14"/>
      <c r="D3068" s="14"/>
    </row>
    <row r="3069" spans="3:4">
      <c r="C3069" s="14"/>
      <c r="D3069" s="14"/>
    </row>
    <row r="3070" spans="3:4">
      <c r="C3070" s="14"/>
      <c r="D3070" s="14"/>
    </row>
    <row r="3071" spans="3:4">
      <c r="C3071" s="14"/>
      <c r="D3071" s="14"/>
    </row>
    <row r="3072" spans="3:4">
      <c r="C3072" s="14"/>
      <c r="D3072" s="14"/>
    </row>
    <row r="3073" spans="3:4">
      <c r="C3073" s="14"/>
      <c r="D3073" s="14"/>
    </row>
    <row r="3074" spans="3:4">
      <c r="C3074" s="14"/>
      <c r="D3074" s="14"/>
    </row>
    <row r="3075" spans="3:4">
      <c r="C3075" s="14"/>
      <c r="D3075" s="14"/>
    </row>
    <row r="3076" spans="3:4">
      <c r="C3076" s="14"/>
      <c r="D3076" s="14"/>
    </row>
    <row r="3077" spans="3:4">
      <c r="C3077" s="14"/>
      <c r="D3077" s="14"/>
    </row>
    <row r="3078" spans="3:4">
      <c r="C3078" s="14"/>
      <c r="D3078" s="14"/>
    </row>
    <row r="3079" spans="3:4">
      <c r="C3079" s="14"/>
      <c r="D3079" s="14"/>
    </row>
    <row r="3080" spans="3:4">
      <c r="C3080" s="14"/>
      <c r="D3080" s="14"/>
    </row>
    <row r="3081" spans="3:4">
      <c r="C3081" s="14"/>
      <c r="D3081" s="14"/>
    </row>
    <row r="3082" spans="3:4">
      <c r="C3082" s="14"/>
      <c r="D3082" s="14"/>
    </row>
    <row r="3083" spans="3:4">
      <c r="C3083" s="14"/>
      <c r="D3083" s="14"/>
    </row>
    <row r="3084" spans="3:4">
      <c r="C3084" s="14"/>
      <c r="D3084" s="14"/>
    </row>
    <row r="3085" spans="3:4">
      <c r="C3085" s="14"/>
      <c r="D3085" s="14"/>
    </row>
    <row r="3086" spans="3:4">
      <c r="C3086" s="14"/>
      <c r="D3086" s="14"/>
    </row>
    <row r="3087" spans="3:4">
      <c r="C3087" s="14"/>
      <c r="D3087" s="14"/>
    </row>
    <row r="3088" spans="3:4">
      <c r="C3088" s="14"/>
      <c r="D3088" s="14"/>
    </row>
    <row r="3089" spans="3:4">
      <c r="C3089" s="14"/>
      <c r="D3089" s="14"/>
    </row>
    <row r="3090" spans="3:4">
      <c r="C3090" s="14"/>
      <c r="D3090" s="14"/>
    </row>
    <row r="3091" spans="3:4">
      <c r="C3091" s="14"/>
      <c r="D3091" s="14"/>
    </row>
    <row r="3092" spans="3:4">
      <c r="C3092" s="14"/>
      <c r="D3092" s="14"/>
    </row>
    <row r="3093" spans="3:4">
      <c r="C3093" s="14"/>
      <c r="D3093" s="14"/>
    </row>
    <row r="3094" spans="3:4">
      <c r="C3094" s="14"/>
      <c r="D3094" s="14"/>
    </row>
    <row r="3095" spans="3:4">
      <c r="C3095" s="14"/>
      <c r="D3095" s="14"/>
    </row>
    <row r="3096" spans="3:4">
      <c r="C3096" s="14"/>
      <c r="D3096" s="14"/>
    </row>
    <row r="3097" spans="3:4">
      <c r="C3097" s="14"/>
      <c r="D3097" s="14"/>
    </row>
    <row r="3098" spans="3:4">
      <c r="C3098" s="14"/>
      <c r="D3098" s="14"/>
    </row>
    <row r="3099" spans="3:4">
      <c r="C3099" s="14"/>
      <c r="D3099" s="14"/>
    </row>
    <row r="3100" spans="3:4">
      <c r="C3100" s="14"/>
      <c r="D3100" s="14"/>
    </row>
    <row r="3101" spans="3:4">
      <c r="C3101" s="14"/>
      <c r="D3101" s="14"/>
    </row>
    <row r="3102" spans="3:4">
      <c r="C3102" s="14"/>
      <c r="D3102" s="14"/>
    </row>
    <row r="3103" spans="3:4">
      <c r="C3103" s="14"/>
      <c r="D3103" s="14"/>
    </row>
    <row r="3104" spans="3:4">
      <c r="C3104" s="14"/>
      <c r="D3104" s="14"/>
    </row>
    <row r="3105" spans="3:4">
      <c r="C3105" s="14"/>
      <c r="D3105" s="14"/>
    </row>
    <row r="3106" spans="3:4">
      <c r="C3106" s="14"/>
      <c r="D3106" s="14"/>
    </row>
    <row r="3107" spans="3:4">
      <c r="C3107" s="14"/>
      <c r="D3107" s="14"/>
    </row>
    <row r="3108" spans="3:4">
      <c r="C3108" s="14"/>
      <c r="D3108" s="14"/>
    </row>
    <row r="3109" spans="3:4">
      <c r="C3109" s="14"/>
      <c r="D3109" s="14"/>
    </row>
    <row r="3110" spans="3:4">
      <c r="C3110" s="14"/>
      <c r="D3110" s="14"/>
    </row>
    <row r="3111" spans="3:4">
      <c r="C3111" s="14"/>
      <c r="D3111" s="14"/>
    </row>
    <row r="3112" spans="3:4">
      <c r="C3112" s="14"/>
      <c r="D3112" s="14"/>
    </row>
    <row r="3113" spans="3:4">
      <c r="C3113" s="14"/>
      <c r="D3113" s="14"/>
    </row>
    <row r="3114" spans="3:4">
      <c r="C3114" s="14"/>
      <c r="D3114" s="14"/>
    </row>
    <row r="3115" spans="3:4">
      <c r="C3115" s="14"/>
      <c r="D3115" s="14"/>
    </row>
    <row r="3116" spans="3:4">
      <c r="C3116" s="14"/>
      <c r="D3116" s="14"/>
    </row>
    <row r="3117" spans="3:4">
      <c r="C3117" s="14"/>
      <c r="D3117" s="14"/>
    </row>
    <row r="3118" spans="3:4">
      <c r="C3118" s="14"/>
      <c r="D3118" s="14"/>
    </row>
    <row r="3119" spans="3:4">
      <c r="C3119" s="14"/>
      <c r="D3119" s="14"/>
    </row>
    <row r="3120" spans="3:4">
      <c r="C3120" s="14"/>
      <c r="D3120" s="14"/>
    </row>
    <row r="3121" spans="3:4">
      <c r="C3121" s="14"/>
      <c r="D3121" s="14"/>
    </row>
    <row r="3122" spans="3:4">
      <c r="C3122" s="14"/>
      <c r="D3122" s="14"/>
    </row>
    <row r="3123" spans="3:4">
      <c r="C3123" s="14"/>
      <c r="D3123" s="14"/>
    </row>
    <row r="3124" spans="3:4">
      <c r="C3124" s="14"/>
      <c r="D3124" s="14"/>
    </row>
    <row r="3125" spans="3:4">
      <c r="C3125" s="14"/>
      <c r="D3125" s="14"/>
    </row>
    <row r="3126" spans="3:4">
      <c r="C3126" s="14"/>
      <c r="D3126" s="14"/>
    </row>
    <row r="3127" spans="3:4">
      <c r="C3127" s="14"/>
      <c r="D3127" s="14"/>
    </row>
    <row r="3128" spans="3:4">
      <c r="C3128" s="14"/>
      <c r="D3128" s="14"/>
    </row>
    <row r="3129" spans="3:4">
      <c r="C3129" s="14"/>
      <c r="D3129" s="14"/>
    </row>
    <row r="3130" spans="3:4">
      <c r="C3130" s="14"/>
      <c r="D3130" s="14"/>
    </row>
    <row r="3131" spans="3:4">
      <c r="C3131" s="14"/>
      <c r="D3131" s="14"/>
    </row>
    <row r="3132" spans="3:4">
      <c r="C3132" s="14"/>
      <c r="D3132" s="14"/>
    </row>
    <row r="3133" spans="3:4">
      <c r="C3133" s="14"/>
      <c r="D3133" s="14"/>
    </row>
    <row r="3134" spans="3:4">
      <c r="C3134" s="14"/>
      <c r="D3134" s="14"/>
    </row>
    <row r="3135" spans="3:4">
      <c r="C3135" s="14"/>
      <c r="D3135" s="14"/>
    </row>
    <row r="3136" spans="3:4">
      <c r="C3136" s="14"/>
      <c r="D3136" s="14"/>
    </row>
    <row r="3137" spans="3:4">
      <c r="C3137" s="14"/>
      <c r="D3137" s="14"/>
    </row>
    <row r="3138" spans="3:4">
      <c r="C3138" s="14"/>
      <c r="D3138" s="14"/>
    </row>
    <row r="3139" spans="3:4">
      <c r="C3139" s="14"/>
      <c r="D3139" s="14"/>
    </row>
    <row r="3140" spans="3:4">
      <c r="C3140" s="14"/>
      <c r="D3140" s="14"/>
    </row>
    <row r="3141" spans="3:4">
      <c r="C3141" s="14"/>
      <c r="D3141" s="14"/>
    </row>
    <row r="3142" spans="3:4">
      <c r="C3142" s="14"/>
      <c r="D3142" s="14"/>
    </row>
    <row r="3143" spans="3:4">
      <c r="C3143" s="14"/>
      <c r="D3143" s="14"/>
    </row>
    <row r="3144" spans="3:4">
      <c r="C3144" s="14"/>
      <c r="D3144" s="14"/>
    </row>
    <row r="3145" spans="3:4">
      <c r="C3145" s="14"/>
      <c r="D3145" s="14"/>
    </row>
    <row r="3146" spans="3:4">
      <c r="C3146" s="14"/>
      <c r="D3146" s="14"/>
    </row>
    <row r="3147" spans="3:4">
      <c r="C3147" s="14"/>
      <c r="D3147" s="14"/>
    </row>
    <row r="3148" spans="3:4">
      <c r="C3148" s="14"/>
      <c r="D3148" s="14"/>
    </row>
    <row r="3149" spans="3:4">
      <c r="C3149" s="14"/>
      <c r="D3149" s="14"/>
    </row>
    <row r="3150" spans="3:4">
      <c r="C3150" s="14"/>
      <c r="D3150" s="14"/>
    </row>
    <row r="3151" spans="3:4">
      <c r="C3151" s="14"/>
      <c r="D3151" s="14"/>
    </row>
    <row r="3152" spans="3:4">
      <c r="C3152" s="14"/>
      <c r="D3152" s="14"/>
    </row>
    <row r="3153" spans="3:4">
      <c r="C3153" s="14"/>
      <c r="D3153" s="14"/>
    </row>
    <row r="3154" spans="3:4">
      <c r="C3154" s="14"/>
      <c r="D3154" s="14"/>
    </row>
    <row r="3155" spans="3:4">
      <c r="C3155" s="14"/>
      <c r="D3155" s="14"/>
    </row>
    <row r="3156" spans="3:4">
      <c r="C3156" s="14"/>
      <c r="D3156" s="14"/>
    </row>
    <row r="3157" spans="3:4">
      <c r="C3157" s="14"/>
      <c r="D3157" s="14"/>
    </row>
    <row r="3158" spans="3:4">
      <c r="C3158" s="14"/>
      <c r="D3158" s="14"/>
    </row>
    <row r="3159" spans="3:4">
      <c r="C3159" s="14"/>
      <c r="D3159" s="14"/>
    </row>
    <row r="3160" spans="3:4">
      <c r="C3160" s="14"/>
      <c r="D3160" s="14"/>
    </row>
    <row r="3161" spans="3:4">
      <c r="C3161" s="14"/>
      <c r="D3161" s="14"/>
    </row>
    <row r="3162" spans="3:4">
      <c r="C3162" s="14"/>
      <c r="D3162" s="14"/>
    </row>
    <row r="3163" spans="3:4">
      <c r="C3163" s="14"/>
      <c r="D3163" s="14"/>
    </row>
    <row r="3164" spans="3:4">
      <c r="C3164" s="14"/>
      <c r="D3164" s="14"/>
    </row>
    <row r="3165" spans="3:4">
      <c r="C3165" s="14"/>
      <c r="D3165" s="14"/>
    </row>
    <row r="3166" spans="3:4">
      <c r="C3166" s="14"/>
      <c r="D3166" s="14"/>
    </row>
    <row r="3167" spans="3:4">
      <c r="C3167" s="14"/>
      <c r="D3167" s="14"/>
    </row>
    <row r="3168" spans="3:4">
      <c r="C3168" s="14"/>
      <c r="D3168" s="14"/>
    </row>
    <row r="3169" spans="3:4">
      <c r="C3169" s="14"/>
      <c r="D3169" s="14"/>
    </row>
    <row r="3170" spans="3:4">
      <c r="C3170" s="14"/>
      <c r="D3170" s="14"/>
    </row>
    <row r="3171" spans="3:4">
      <c r="C3171" s="14"/>
      <c r="D3171" s="14"/>
    </row>
    <row r="3172" spans="3:4">
      <c r="C3172" s="14"/>
      <c r="D3172" s="14"/>
    </row>
    <row r="3173" spans="3:4">
      <c r="C3173" s="14"/>
      <c r="D3173" s="14"/>
    </row>
    <row r="3174" spans="3:4">
      <c r="C3174" s="14"/>
      <c r="D3174" s="14"/>
    </row>
    <row r="3175" spans="3:4">
      <c r="C3175" s="14"/>
      <c r="D3175" s="14"/>
    </row>
    <row r="3176" spans="3:4">
      <c r="C3176" s="14"/>
      <c r="D3176" s="14"/>
    </row>
    <row r="3177" spans="3:4">
      <c r="C3177" s="14"/>
      <c r="D3177" s="14"/>
    </row>
    <row r="3178" spans="3:4">
      <c r="C3178" s="14"/>
      <c r="D3178" s="14"/>
    </row>
    <row r="3179" spans="3:4">
      <c r="C3179" s="14"/>
      <c r="D3179" s="14"/>
    </row>
    <row r="3180" spans="3:4">
      <c r="C3180" s="14"/>
      <c r="D3180" s="14"/>
    </row>
    <row r="3181" spans="3:4">
      <c r="C3181" s="14"/>
      <c r="D3181" s="14"/>
    </row>
    <row r="3182" spans="3:4">
      <c r="C3182" s="14"/>
      <c r="D3182" s="14"/>
    </row>
    <row r="3183" spans="3:4">
      <c r="C3183" s="14"/>
      <c r="D3183" s="14"/>
    </row>
    <row r="3184" spans="3:4">
      <c r="C3184" s="14"/>
      <c r="D3184" s="14"/>
    </row>
    <row r="3185" spans="3:4">
      <c r="C3185" s="14"/>
      <c r="D3185" s="14"/>
    </row>
    <row r="3186" spans="3:4">
      <c r="C3186" s="14"/>
      <c r="D3186" s="14"/>
    </row>
    <row r="3187" spans="3:4">
      <c r="C3187" s="14"/>
      <c r="D3187" s="14"/>
    </row>
    <row r="3188" spans="3:4">
      <c r="C3188" s="14"/>
      <c r="D3188" s="14"/>
    </row>
    <row r="3189" spans="3:4">
      <c r="C3189" s="14"/>
      <c r="D3189" s="14"/>
    </row>
    <row r="3190" spans="3:4">
      <c r="C3190" s="14"/>
      <c r="D3190" s="14"/>
    </row>
    <row r="3191" spans="3:4">
      <c r="C3191" s="14"/>
      <c r="D3191" s="14"/>
    </row>
    <row r="3192" spans="3:4">
      <c r="C3192" s="14"/>
      <c r="D3192" s="14"/>
    </row>
    <row r="3193" spans="3:4">
      <c r="C3193" s="14"/>
      <c r="D3193" s="14"/>
    </row>
    <row r="3194" spans="3:4">
      <c r="C3194" s="14"/>
      <c r="D3194" s="14"/>
    </row>
    <row r="3195" spans="3:4">
      <c r="C3195" s="14"/>
      <c r="D3195" s="14"/>
    </row>
    <row r="3196" spans="3:4">
      <c r="C3196" s="14"/>
      <c r="D3196" s="14"/>
    </row>
    <row r="3197" spans="3:4">
      <c r="C3197" s="14"/>
      <c r="D3197" s="14"/>
    </row>
    <row r="3198" spans="3:4">
      <c r="C3198" s="14"/>
      <c r="D3198" s="14"/>
    </row>
    <row r="3199" spans="3:4">
      <c r="C3199" s="14"/>
      <c r="D3199" s="14"/>
    </row>
    <row r="3200" spans="3:4">
      <c r="C3200" s="14"/>
      <c r="D3200" s="14"/>
    </row>
    <row r="3201" spans="3:4">
      <c r="C3201" s="14"/>
      <c r="D3201" s="14"/>
    </row>
    <row r="3202" spans="3:4">
      <c r="C3202" s="14"/>
      <c r="D3202" s="14"/>
    </row>
    <row r="3203" spans="3:4">
      <c r="C3203" s="14"/>
      <c r="D3203" s="14"/>
    </row>
    <row r="3204" spans="3:4">
      <c r="C3204" s="14"/>
      <c r="D3204" s="14"/>
    </row>
    <row r="3205" spans="3:4">
      <c r="C3205" s="14"/>
      <c r="D3205" s="14"/>
    </row>
    <row r="3206" spans="3:4">
      <c r="C3206" s="14"/>
      <c r="D3206" s="14"/>
    </row>
    <row r="3207" spans="3:4">
      <c r="C3207" s="14"/>
      <c r="D3207" s="14"/>
    </row>
    <row r="3208" spans="3:4">
      <c r="C3208" s="14"/>
      <c r="D3208" s="14"/>
    </row>
    <row r="3209" spans="3:4">
      <c r="C3209" s="14"/>
      <c r="D3209" s="14"/>
    </row>
    <row r="3210" spans="3:4">
      <c r="C3210" s="14"/>
      <c r="D3210" s="14"/>
    </row>
    <row r="3211" spans="3:4">
      <c r="C3211" s="14"/>
      <c r="D3211" s="14"/>
    </row>
    <row r="3212" spans="3:4">
      <c r="C3212" s="14"/>
      <c r="D3212" s="14"/>
    </row>
    <row r="3213" spans="3:4">
      <c r="C3213" s="14"/>
      <c r="D3213" s="14"/>
    </row>
    <row r="3214" spans="3:4">
      <c r="C3214" s="14"/>
      <c r="D3214" s="14"/>
    </row>
    <row r="3215" spans="3:4">
      <c r="C3215" s="14"/>
      <c r="D3215" s="14"/>
    </row>
    <row r="3216" spans="3:4">
      <c r="C3216" s="14"/>
      <c r="D3216" s="14"/>
    </row>
    <row r="3217" spans="3:4">
      <c r="C3217" s="14"/>
      <c r="D3217" s="14"/>
    </row>
    <row r="3218" spans="3:4">
      <c r="C3218" s="14"/>
      <c r="D3218" s="14"/>
    </row>
    <row r="3219" spans="3:4">
      <c r="C3219" s="14"/>
      <c r="D3219" s="14"/>
    </row>
    <row r="3220" spans="3:4">
      <c r="C3220" s="14"/>
      <c r="D3220" s="14"/>
    </row>
    <row r="3221" spans="3:4">
      <c r="C3221" s="14"/>
      <c r="D3221" s="14"/>
    </row>
    <row r="3222" spans="3:4">
      <c r="C3222" s="14"/>
      <c r="D3222" s="14"/>
    </row>
    <row r="3223" spans="3:4">
      <c r="C3223" s="14"/>
      <c r="D3223" s="14"/>
    </row>
    <row r="3224" spans="3:4">
      <c r="C3224" s="14"/>
      <c r="D3224" s="14"/>
    </row>
    <row r="3225" spans="3:4">
      <c r="C3225" s="14"/>
      <c r="D3225" s="14"/>
    </row>
    <row r="3226" spans="3:4">
      <c r="C3226" s="14"/>
      <c r="D3226" s="14"/>
    </row>
    <row r="3227" spans="3:4">
      <c r="C3227" s="14"/>
      <c r="D3227" s="14"/>
    </row>
    <row r="3228" spans="3:4">
      <c r="C3228" s="14"/>
      <c r="D3228" s="14"/>
    </row>
    <row r="3229" spans="3:4">
      <c r="C3229" s="14"/>
      <c r="D3229" s="14"/>
    </row>
    <row r="3230" spans="3:4">
      <c r="C3230" s="14"/>
      <c r="D3230" s="14"/>
    </row>
    <row r="3231" spans="3:4">
      <c r="C3231" s="14"/>
      <c r="D3231" s="14"/>
    </row>
    <row r="3232" spans="3:4">
      <c r="C3232" s="14"/>
      <c r="D3232" s="14"/>
    </row>
    <row r="3233" spans="3:4">
      <c r="C3233" s="14"/>
      <c r="D3233" s="14"/>
    </row>
    <row r="3234" spans="3:4">
      <c r="C3234" s="14"/>
      <c r="D3234" s="14"/>
    </row>
    <row r="3235" spans="3:4">
      <c r="C3235" s="14"/>
      <c r="D3235" s="14"/>
    </row>
    <row r="3236" spans="3:4">
      <c r="C3236" s="14"/>
      <c r="D3236" s="14"/>
    </row>
    <row r="3237" spans="3:4">
      <c r="C3237" s="14"/>
      <c r="D3237" s="14"/>
    </row>
    <row r="3238" spans="3:4">
      <c r="C3238" s="14"/>
      <c r="D3238" s="14"/>
    </row>
    <row r="3239" spans="3:4">
      <c r="C3239" s="14"/>
      <c r="D3239" s="14"/>
    </row>
    <row r="3240" spans="3:4">
      <c r="C3240" s="14"/>
      <c r="D3240" s="14"/>
    </row>
    <row r="3241" spans="3:4">
      <c r="C3241" s="14"/>
      <c r="D3241" s="14"/>
    </row>
    <row r="3242" spans="3:4">
      <c r="C3242" s="14"/>
      <c r="D3242" s="14"/>
    </row>
    <row r="3243" spans="3:4">
      <c r="C3243" s="14"/>
      <c r="D3243" s="14"/>
    </row>
    <row r="3244" spans="3:4">
      <c r="C3244" s="14"/>
      <c r="D3244" s="14"/>
    </row>
    <row r="3245" spans="3:4">
      <c r="C3245" s="14"/>
      <c r="D3245" s="14"/>
    </row>
    <row r="3246" spans="3:4">
      <c r="C3246" s="14"/>
      <c r="D3246" s="14"/>
    </row>
    <row r="3247" spans="3:4">
      <c r="C3247" s="14"/>
      <c r="D3247" s="14"/>
    </row>
    <row r="3248" spans="3:4">
      <c r="C3248" s="14"/>
      <c r="D3248" s="14"/>
    </row>
    <row r="3249" spans="3:4">
      <c r="C3249" s="14"/>
      <c r="D3249" s="14"/>
    </row>
    <row r="3250" spans="3:4">
      <c r="C3250" s="14"/>
      <c r="D3250" s="14"/>
    </row>
    <row r="3251" spans="3:4">
      <c r="C3251" s="14"/>
      <c r="D3251" s="14"/>
    </row>
    <row r="3252" spans="3:4">
      <c r="C3252" s="14"/>
      <c r="D3252" s="14"/>
    </row>
    <row r="3253" spans="3:4">
      <c r="C3253" s="14"/>
      <c r="D3253" s="14"/>
    </row>
    <row r="3254" spans="3:4">
      <c r="C3254" s="14"/>
      <c r="D3254" s="14"/>
    </row>
    <row r="3255" spans="3:4">
      <c r="C3255" s="14"/>
      <c r="D3255" s="14"/>
    </row>
    <row r="3256" spans="3:4">
      <c r="C3256" s="14"/>
      <c r="D3256" s="14"/>
    </row>
    <row r="3257" spans="3:4">
      <c r="C3257" s="14"/>
      <c r="D3257" s="14"/>
    </row>
    <row r="3258" spans="3:4">
      <c r="C3258" s="14"/>
      <c r="D3258" s="14"/>
    </row>
    <row r="3259" spans="3:4">
      <c r="C3259" s="14"/>
      <c r="D3259" s="14"/>
    </row>
    <row r="3260" spans="3:4">
      <c r="C3260" s="14"/>
      <c r="D3260" s="14"/>
    </row>
    <row r="3261" spans="3:4">
      <c r="C3261" s="14"/>
      <c r="D3261" s="14"/>
    </row>
    <row r="3262" spans="3:4">
      <c r="C3262" s="14"/>
      <c r="D3262" s="14"/>
    </row>
    <row r="3263" spans="3:4">
      <c r="C3263" s="14"/>
      <c r="D3263" s="14"/>
    </row>
    <row r="3264" spans="3:4">
      <c r="C3264" s="14"/>
      <c r="D3264" s="14"/>
    </row>
    <row r="3265" spans="3:4">
      <c r="C3265" s="14"/>
      <c r="D3265" s="14"/>
    </row>
    <row r="3266" spans="3:4">
      <c r="C3266" s="14"/>
      <c r="D3266" s="14"/>
    </row>
    <row r="3267" spans="3:4">
      <c r="C3267" s="14"/>
      <c r="D3267" s="14"/>
    </row>
    <row r="3268" spans="3:4">
      <c r="C3268" s="14"/>
      <c r="D3268" s="14"/>
    </row>
    <row r="3269" spans="3:4">
      <c r="C3269" s="14"/>
      <c r="D3269" s="14"/>
    </row>
    <row r="3270" spans="3:4">
      <c r="C3270" s="14"/>
      <c r="D3270" s="14"/>
    </row>
    <row r="3271" spans="3:4">
      <c r="C3271" s="14"/>
      <c r="D3271" s="14"/>
    </row>
    <row r="3272" spans="3:4">
      <c r="C3272" s="14"/>
      <c r="D3272" s="14"/>
    </row>
    <row r="3273" spans="3:4">
      <c r="C3273" s="14"/>
      <c r="D3273" s="14"/>
    </row>
    <row r="3274" spans="3:4">
      <c r="C3274" s="14"/>
      <c r="D3274" s="14"/>
    </row>
    <row r="3275" spans="3:4">
      <c r="C3275" s="14"/>
      <c r="D3275" s="14"/>
    </row>
    <row r="3276" spans="3:4">
      <c r="C3276" s="14"/>
      <c r="D3276" s="14"/>
    </row>
    <row r="3277" spans="3:4">
      <c r="C3277" s="14"/>
      <c r="D3277" s="14"/>
    </row>
    <row r="3278" spans="3:4">
      <c r="C3278" s="14"/>
      <c r="D3278" s="14"/>
    </row>
    <row r="3279" spans="3:4">
      <c r="C3279" s="14"/>
      <c r="D3279" s="14"/>
    </row>
    <row r="3280" spans="3:4">
      <c r="C3280" s="14"/>
      <c r="D3280" s="14"/>
    </row>
    <row r="3281" spans="3:4">
      <c r="C3281" s="14"/>
      <c r="D3281" s="14"/>
    </row>
    <row r="3282" spans="3:4">
      <c r="C3282" s="14"/>
      <c r="D3282" s="14"/>
    </row>
    <row r="3283" spans="3:4">
      <c r="C3283" s="14"/>
      <c r="D3283" s="14"/>
    </row>
    <row r="3284" spans="3:4">
      <c r="C3284" s="14"/>
      <c r="D3284" s="14"/>
    </row>
    <row r="3285" spans="3:4">
      <c r="C3285" s="14"/>
      <c r="D3285" s="14"/>
    </row>
    <row r="3286" spans="3:4">
      <c r="C3286" s="14"/>
      <c r="D3286" s="14"/>
    </row>
    <row r="3287" spans="3:4">
      <c r="C3287" s="14"/>
      <c r="D3287" s="14"/>
    </row>
    <row r="3288" spans="3:4">
      <c r="C3288" s="14"/>
      <c r="D3288" s="14"/>
    </row>
    <row r="3289" spans="3:4">
      <c r="C3289" s="14"/>
      <c r="D3289" s="14"/>
    </row>
    <row r="3290" spans="3:4">
      <c r="C3290" s="14"/>
      <c r="D3290" s="14"/>
    </row>
    <row r="3291" spans="3:4">
      <c r="C3291" s="14"/>
      <c r="D3291" s="14"/>
    </row>
    <row r="3292" spans="3:4">
      <c r="C3292" s="14"/>
      <c r="D3292" s="14"/>
    </row>
    <row r="3293" spans="3:4">
      <c r="C3293" s="14"/>
      <c r="D3293" s="14"/>
    </row>
    <row r="3294" spans="3:4">
      <c r="C3294" s="14"/>
      <c r="D3294" s="14"/>
    </row>
    <row r="3295" spans="3:4">
      <c r="C3295" s="14"/>
      <c r="D3295" s="14"/>
    </row>
    <row r="3296" spans="3:4">
      <c r="C3296" s="14"/>
      <c r="D3296" s="14"/>
    </row>
    <row r="3297" spans="3:4">
      <c r="C3297" s="14"/>
      <c r="D3297" s="14"/>
    </row>
    <row r="3298" spans="3:4">
      <c r="C3298" s="14"/>
      <c r="D3298" s="14"/>
    </row>
    <row r="3299" spans="3:4">
      <c r="C3299" s="14"/>
      <c r="D3299" s="14"/>
    </row>
    <row r="3300" spans="3:4">
      <c r="C3300" s="14"/>
      <c r="D3300" s="14"/>
    </row>
    <row r="3301" spans="3:4">
      <c r="C3301" s="14"/>
      <c r="D3301" s="14"/>
    </row>
    <row r="3302" spans="3:4">
      <c r="C3302" s="14"/>
      <c r="D3302" s="14"/>
    </row>
    <row r="3303" spans="3:4">
      <c r="C3303" s="14"/>
      <c r="D3303" s="14"/>
    </row>
    <row r="3304" spans="3:4">
      <c r="C3304" s="14"/>
      <c r="D3304" s="14"/>
    </row>
    <row r="3305" spans="3:4">
      <c r="C3305" s="14"/>
      <c r="D3305" s="14"/>
    </row>
    <row r="3306" spans="3:4">
      <c r="C3306" s="14"/>
      <c r="D3306" s="14"/>
    </row>
    <row r="3307" spans="3:4">
      <c r="C3307" s="14"/>
      <c r="D3307" s="14"/>
    </row>
    <row r="3308" spans="3:4">
      <c r="C3308" s="14"/>
      <c r="D3308" s="14"/>
    </row>
    <row r="3309" spans="3:4">
      <c r="C3309" s="14"/>
      <c r="D3309" s="14"/>
    </row>
    <row r="3310" spans="3:4">
      <c r="C3310" s="14"/>
      <c r="D3310" s="14"/>
    </row>
    <row r="3311" spans="3:4">
      <c r="C3311" s="14"/>
      <c r="D3311" s="14"/>
    </row>
    <row r="3312" spans="3:4">
      <c r="C3312" s="14"/>
      <c r="D3312" s="14"/>
    </row>
    <row r="3313" spans="3:4">
      <c r="C3313" s="14"/>
      <c r="D3313" s="14"/>
    </row>
    <row r="3314" spans="3:4">
      <c r="C3314" s="14"/>
      <c r="D3314" s="14"/>
    </row>
    <row r="3315" spans="3:4">
      <c r="C3315" s="14"/>
      <c r="D3315" s="14"/>
    </row>
    <row r="3316" spans="3:4">
      <c r="C3316" s="14"/>
      <c r="D3316" s="14"/>
    </row>
    <row r="3317" spans="3:4">
      <c r="C3317" s="14"/>
      <c r="D3317" s="14"/>
    </row>
    <row r="3318" spans="3:4">
      <c r="C3318" s="14"/>
      <c r="D3318" s="14"/>
    </row>
    <row r="3319" spans="3:4">
      <c r="C3319" s="14"/>
      <c r="D3319" s="14"/>
    </row>
    <row r="3320" spans="3:4">
      <c r="C3320" s="14"/>
      <c r="D3320" s="14"/>
    </row>
    <row r="3321" spans="3:4">
      <c r="C3321" s="14"/>
      <c r="D3321" s="14"/>
    </row>
    <row r="3322" spans="3:4">
      <c r="C3322" s="14"/>
      <c r="D3322" s="14"/>
    </row>
    <row r="3323" spans="3:4">
      <c r="C3323" s="14"/>
      <c r="D3323" s="14"/>
    </row>
    <row r="3324" spans="3:4">
      <c r="C3324" s="14"/>
      <c r="D3324" s="14"/>
    </row>
    <row r="3325" spans="3:4">
      <c r="C3325" s="14"/>
      <c r="D3325" s="14"/>
    </row>
    <row r="3326" spans="3:4">
      <c r="C3326" s="14"/>
      <c r="D3326" s="14"/>
    </row>
    <row r="3327" spans="3:4">
      <c r="C3327" s="14"/>
      <c r="D3327" s="14"/>
    </row>
    <row r="3328" spans="3:4">
      <c r="C3328" s="14"/>
      <c r="D3328" s="14"/>
    </row>
    <row r="3329" spans="3:4">
      <c r="C3329" s="14"/>
      <c r="D3329" s="14"/>
    </row>
    <row r="3330" spans="3:4">
      <c r="C3330" s="14"/>
      <c r="D3330" s="14"/>
    </row>
    <row r="3331" spans="3:4">
      <c r="C3331" s="14"/>
      <c r="D3331" s="14"/>
    </row>
    <row r="3332" spans="3:4">
      <c r="C3332" s="14"/>
      <c r="D3332" s="14"/>
    </row>
    <row r="3333" spans="3:4">
      <c r="C3333" s="14"/>
      <c r="D3333" s="14"/>
    </row>
    <row r="3334" spans="3:4">
      <c r="C3334" s="14"/>
      <c r="D3334" s="14"/>
    </row>
    <row r="3335" spans="3:4">
      <c r="C3335" s="14"/>
      <c r="D3335" s="14"/>
    </row>
    <row r="3336" spans="3:4">
      <c r="C3336" s="14"/>
      <c r="D3336" s="14"/>
    </row>
    <row r="3337" spans="3:4">
      <c r="C3337" s="14"/>
      <c r="D3337" s="14"/>
    </row>
    <row r="3338" spans="3:4">
      <c r="C3338" s="14"/>
      <c r="D3338" s="14"/>
    </row>
    <row r="3339" spans="3:4">
      <c r="C3339" s="14"/>
      <c r="D3339" s="14"/>
    </row>
    <row r="3340" spans="3:4">
      <c r="C3340" s="14"/>
      <c r="D3340" s="14"/>
    </row>
    <row r="3341" spans="3:4">
      <c r="C3341" s="14"/>
      <c r="D3341" s="14"/>
    </row>
    <row r="3342" spans="3:4">
      <c r="C3342" s="14"/>
      <c r="D3342" s="14"/>
    </row>
    <row r="3343" spans="3:4">
      <c r="C3343" s="14"/>
      <c r="D3343" s="14"/>
    </row>
    <row r="3344" spans="3:4">
      <c r="C3344" s="14"/>
      <c r="D3344" s="14"/>
    </row>
    <row r="3345" spans="3:4">
      <c r="C3345" s="14"/>
      <c r="D3345" s="14"/>
    </row>
    <row r="3346" spans="3:4">
      <c r="C3346" s="14"/>
      <c r="D3346" s="14"/>
    </row>
    <row r="3347" spans="3:4">
      <c r="C3347" s="14"/>
      <c r="D3347" s="14"/>
    </row>
    <row r="3348" spans="3:4">
      <c r="C3348" s="14"/>
      <c r="D3348" s="14"/>
    </row>
    <row r="3349" spans="3:4">
      <c r="C3349" s="14"/>
      <c r="D3349" s="14"/>
    </row>
    <row r="3350" spans="3:4">
      <c r="C3350" s="14"/>
      <c r="D3350" s="14"/>
    </row>
    <row r="3351" spans="3:4">
      <c r="C3351" s="14"/>
      <c r="D3351" s="14"/>
    </row>
    <row r="3352" spans="3:4">
      <c r="C3352" s="14"/>
      <c r="D3352" s="14"/>
    </row>
    <row r="3353" spans="3:4">
      <c r="C3353" s="14"/>
      <c r="D3353" s="14"/>
    </row>
    <row r="3354" spans="3:4">
      <c r="C3354" s="14"/>
      <c r="D3354" s="14"/>
    </row>
    <row r="3355" spans="3:4">
      <c r="C3355" s="14"/>
      <c r="D3355" s="14"/>
    </row>
    <row r="3356" spans="3:4">
      <c r="C3356" s="14"/>
      <c r="D3356" s="14"/>
    </row>
    <row r="3357" spans="3:4">
      <c r="C3357" s="14"/>
      <c r="D3357" s="14"/>
    </row>
    <row r="3358" spans="3:4">
      <c r="C3358" s="14"/>
      <c r="D3358" s="14"/>
    </row>
    <row r="3359" spans="3:4">
      <c r="C3359" s="14"/>
      <c r="D3359" s="14"/>
    </row>
    <row r="3360" spans="3:4">
      <c r="C3360" s="14"/>
      <c r="D3360" s="14"/>
    </row>
    <row r="3361" spans="3:4">
      <c r="C3361" s="14"/>
      <c r="D3361" s="14"/>
    </row>
    <row r="3362" spans="3:4">
      <c r="C3362" s="14"/>
      <c r="D3362" s="14"/>
    </row>
    <row r="3363" spans="3:4">
      <c r="C3363" s="14"/>
      <c r="D3363" s="14"/>
    </row>
    <row r="3364" spans="3:4">
      <c r="C3364" s="14"/>
      <c r="D3364" s="14"/>
    </row>
    <row r="3365" spans="3:4">
      <c r="C3365" s="14"/>
      <c r="D3365" s="14"/>
    </row>
    <row r="3366" spans="3:4">
      <c r="C3366" s="14"/>
      <c r="D3366" s="14"/>
    </row>
    <row r="3367" spans="3:4">
      <c r="C3367" s="14"/>
      <c r="D3367" s="14"/>
    </row>
    <row r="3368" spans="3:4">
      <c r="C3368" s="14"/>
      <c r="D3368" s="14"/>
    </row>
    <row r="3369" spans="3:4">
      <c r="C3369" s="14"/>
      <c r="D3369" s="14"/>
    </row>
    <row r="3370" spans="3:4">
      <c r="C3370" s="14"/>
      <c r="D3370" s="14"/>
    </row>
    <row r="3371" spans="3:4">
      <c r="C3371" s="14"/>
      <c r="D3371" s="14"/>
    </row>
    <row r="3372" spans="3:4">
      <c r="C3372" s="14"/>
      <c r="D3372" s="14"/>
    </row>
    <row r="3373" spans="3:4">
      <c r="C3373" s="14"/>
      <c r="D3373" s="14"/>
    </row>
    <row r="3374" spans="3:4">
      <c r="C3374" s="14"/>
      <c r="D3374" s="14"/>
    </row>
    <row r="3375" spans="3:4">
      <c r="C3375" s="14"/>
      <c r="D3375" s="14"/>
    </row>
    <row r="3376" spans="3:4">
      <c r="C3376" s="14"/>
      <c r="D3376" s="14"/>
    </row>
    <row r="3377" spans="3:4">
      <c r="C3377" s="14"/>
      <c r="D3377" s="14"/>
    </row>
    <row r="3378" spans="3:4">
      <c r="C3378" s="14"/>
      <c r="D3378" s="14"/>
    </row>
    <row r="3379" spans="3:4">
      <c r="C3379" s="14"/>
      <c r="D3379" s="14"/>
    </row>
    <row r="3380" spans="3:4">
      <c r="C3380" s="14"/>
      <c r="D3380" s="14"/>
    </row>
    <row r="3381" spans="3:4">
      <c r="C3381" s="14"/>
      <c r="D3381" s="14"/>
    </row>
    <row r="3382" spans="3:4">
      <c r="C3382" s="14"/>
      <c r="D3382" s="14"/>
    </row>
    <row r="3383" spans="3:4">
      <c r="C3383" s="14"/>
      <c r="D3383" s="14"/>
    </row>
    <row r="3384" spans="3:4">
      <c r="C3384" s="14"/>
      <c r="D3384" s="14"/>
    </row>
    <row r="3385" spans="3:4">
      <c r="C3385" s="14"/>
      <c r="D3385" s="14"/>
    </row>
    <row r="3386" spans="3:4">
      <c r="C3386" s="14"/>
      <c r="D3386" s="14"/>
    </row>
    <row r="3387" spans="3:4">
      <c r="C3387" s="14"/>
      <c r="D3387" s="14"/>
    </row>
    <row r="3388" spans="3:4">
      <c r="C3388" s="14"/>
      <c r="D3388" s="14"/>
    </row>
    <row r="3389" spans="3:4">
      <c r="C3389" s="14"/>
      <c r="D3389" s="14"/>
    </row>
    <row r="3390" spans="3:4">
      <c r="C3390" s="14"/>
      <c r="D3390" s="14"/>
    </row>
    <row r="3391" spans="3:4">
      <c r="C3391" s="14"/>
      <c r="D3391" s="14"/>
    </row>
    <row r="3392" spans="3:4">
      <c r="C3392" s="14"/>
      <c r="D3392" s="14"/>
    </row>
    <row r="3393" spans="3:4">
      <c r="C3393" s="14"/>
      <c r="D3393" s="14"/>
    </row>
    <row r="3394" spans="3:4">
      <c r="C3394" s="14"/>
      <c r="D3394" s="14"/>
    </row>
    <row r="3395" spans="3:4">
      <c r="C3395" s="14"/>
      <c r="D3395" s="14"/>
    </row>
    <row r="3396" spans="3:4">
      <c r="C3396" s="14"/>
      <c r="D3396" s="14"/>
    </row>
    <row r="3397" spans="3:4">
      <c r="C3397" s="14"/>
      <c r="D3397" s="14"/>
    </row>
    <row r="3398" spans="3:4">
      <c r="C3398" s="14"/>
      <c r="D3398" s="14"/>
    </row>
    <row r="3399" spans="3:4">
      <c r="C3399" s="14"/>
      <c r="D3399" s="14"/>
    </row>
    <row r="3400" spans="3:4">
      <c r="C3400" s="14"/>
      <c r="D3400" s="14"/>
    </row>
    <row r="3401" spans="3:4">
      <c r="C3401" s="14"/>
      <c r="D3401" s="14"/>
    </row>
    <row r="3402" spans="3:4">
      <c r="C3402" s="14"/>
      <c r="D3402" s="14"/>
    </row>
    <row r="3403" spans="3:4">
      <c r="C3403" s="14"/>
      <c r="D3403" s="14"/>
    </row>
    <row r="3404" spans="3:4">
      <c r="C3404" s="14"/>
      <c r="D3404" s="14"/>
    </row>
    <row r="3405" spans="3:4">
      <c r="C3405" s="14"/>
      <c r="D3405" s="14"/>
    </row>
    <row r="3406" spans="3:4">
      <c r="C3406" s="14"/>
      <c r="D3406" s="14"/>
    </row>
    <row r="3407" spans="3:4">
      <c r="C3407" s="14"/>
      <c r="D3407" s="14"/>
    </row>
    <row r="3408" spans="3:4">
      <c r="C3408" s="14"/>
      <c r="D3408" s="14"/>
    </row>
    <row r="3409" spans="3:4">
      <c r="C3409" s="14"/>
      <c r="D3409" s="14"/>
    </row>
    <row r="3410" spans="3:4">
      <c r="C3410" s="14"/>
      <c r="D3410" s="14"/>
    </row>
    <row r="3411" spans="3:4">
      <c r="C3411" s="14"/>
      <c r="D3411" s="14"/>
    </row>
    <row r="3412" spans="3:4">
      <c r="C3412" s="14"/>
      <c r="D3412" s="14"/>
    </row>
    <row r="3413" spans="3:4">
      <c r="C3413" s="14"/>
      <c r="D3413" s="14"/>
    </row>
    <row r="3414" spans="3:4">
      <c r="C3414" s="14"/>
      <c r="D3414" s="14"/>
    </row>
    <row r="3415" spans="3:4">
      <c r="C3415" s="14"/>
      <c r="D3415" s="14"/>
    </row>
    <row r="3416" spans="3:4">
      <c r="C3416" s="14"/>
      <c r="D3416" s="14"/>
    </row>
    <row r="3417" spans="3:4">
      <c r="C3417" s="14"/>
      <c r="D3417" s="14"/>
    </row>
    <row r="3418" spans="3:4">
      <c r="C3418" s="14"/>
      <c r="D3418" s="14"/>
    </row>
    <row r="3419" spans="3:4">
      <c r="C3419" s="14"/>
      <c r="D3419" s="14"/>
    </row>
    <row r="3420" spans="3:4">
      <c r="C3420" s="14"/>
      <c r="D3420" s="14"/>
    </row>
    <row r="3421" spans="3:4">
      <c r="C3421" s="14"/>
      <c r="D3421" s="14"/>
    </row>
    <row r="3422" spans="3:4">
      <c r="C3422" s="14"/>
      <c r="D3422" s="14"/>
    </row>
    <row r="3423" spans="3:4">
      <c r="C3423" s="14"/>
      <c r="D3423" s="14"/>
    </row>
    <row r="3424" spans="3:4">
      <c r="C3424" s="14"/>
      <c r="D3424" s="14"/>
    </row>
    <row r="3425" spans="3:4">
      <c r="C3425" s="14"/>
      <c r="D3425" s="14"/>
    </row>
    <row r="3426" spans="3:4">
      <c r="C3426" s="14"/>
      <c r="D3426" s="14"/>
    </row>
    <row r="3427" spans="3:4">
      <c r="C3427" s="14"/>
      <c r="D3427" s="14"/>
    </row>
    <row r="3428" spans="3:4">
      <c r="C3428" s="14"/>
      <c r="D3428" s="14"/>
    </row>
    <row r="3429" spans="3:4">
      <c r="C3429" s="14"/>
      <c r="D3429" s="14"/>
    </row>
    <row r="3430" spans="3:4">
      <c r="C3430" s="14"/>
      <c r="D3430" s="14"/>
    </row>
    <row r="3431" spans="3:4">
      <c r="C3431" s="14"/>
      <c r="D3431" s="14"/>
    </row>
    <row r="3432" spans="3:4">
      <c r="C3432" s="14"/>
      <c r="D3432" s="14"/>
    </row>
    <row r="3433" spans="3:4">
      <c r="C3433" s="14"/>
      <c r="D3433" s="14"/>
    </row>
    <row r="3434" spans="3:4">
      <c r="C3434" s="14"/>
      <c r="D3434" s="14"/>
    </row>
    <row r="3435" spans="3:4">
      <c r="C3435" s="14"/>
      <c r="D3435" s="14"/>
    </row>
    <row r="3436" spans="3:4">
      <c r="C3436" s="14"/>
      <c r="D3436" s="14"/>
    </row>
    <row r="3437" spans="3:4">
      <c r="C3437" s="14"/>
      <c r="D3437" s="14"/>
    </row>
    <row r="3438" spans="3:4">
      <c r="C3438" s="14"/>
      <c r="D3438" s="14"/>
    </row>
    <row r="3439" spans="3:4">
      <c r="C3439" s="14"/>
      <c r="D3439" s="14"/>
    </row>
    <row r="3440" spans="3:4">
      <c r="C3440" s="14"/>
      <c r="D3440" s="14"/>
    </row>
    <row r="3441" spans="3:4">
      <c r="C3441" s="14"/>
      <c r="D3441" s="14"/>
    </row>
    <row r="3442" spans="3:4">
      <c r="C3442" s="14"/>
      <c r="D3442" s="14"/>
    </row>
    <row r="3443" spans="3:4">
      <c r="C3443" s="14"/>
      <c r="D3443" s="14"/>
    </row>
    <row r="3444" spans="3:4">
      <c r="C3444" s="14"/>
      <c r="D3444" s="14"/>
    </row>
    <row r="3445" spans="3:4">
      <c r="C3445" s="14"/>
      <c r="D3445" s="14"/>
    </row>
    <row r="3446" spans="3:4">
      <c r="C3446" s="14"/>
      <c r="D3446" s="14"/>
    </row>
    <row r="3447" spans="3:4">
      <c r="C3447" s="14"/>
      <c r="D3447" s="14"/>
    </row>
    <row r="3448" spans="3:4">
      <c r="C3448" s="14"/>
      <c r="D3448" s="14"/>
    </row>
    <row r="3449" spans="3:4">
      <c r="C3449" s="14"/>
      <c r="D3449" s="14"/>
    </row>
    <row r="3450" spans="3:4">
      <c r="C3450" s="14"/>
      <c r="D3450" s="14"/>
    </row>
    <row r="3451" spans="3:4">
      <c r="C3451" s="14"/>
      <c r="D3451" s="14"/>
    </row>
    <row r="3452" spans="3:4">
      <c r="C3452" s="14"/>
      <c r="D3452" s="14"/>
    </row>
    <row r="3453" spans="3:4">
      <c r="C3453" s="14"/>
      <c r="D3453" s="14"/>
    </row>
    <row r="3454" spans="3:4">
      <c r="C3454" s="14"/>
      <c r="D3454" s="14"/>
    </row>
    <row r="3455" spans="3:4">
      <c r="C3455" s="14"/>
      <c r="D3455" s="14"/>
    </row>
    <row r="3456" spans="3:4">
      <c r="C3456" s="14"/>
      <c r="D3456" s="14"/>
    </row>
    <row r="3457" spans="3:4">
      <c r="C3457" s="14"/>
      <c r="D3457" s="14"/>
    </row>
    <row r="3458" spans="3:4">
      <c r="C3458" s="14"/>
      <c r="D3458" s="14"/>
    </row>
    <row r="3459" spans="3:4">
      <c r="C3459" s="14"/>
      <c r="D3459" s="14"/>
    </row>
    <row r="3460" spans="3:4">
      <c r="C3460" s="14"/>
      <c r="D3460" s="14"/>
    </row>
    <row r="3461" spans="3:4">
      <c r="C3461" s="14"/>
      <c r="D3461" s="14"/>
    </row>
    <row r="3462" spans="3:4">
      <c r="C3462" s="14"/>
      <c r="D3462" s="14"/>
    </row>
    <row r="3463" spans="3:4">
      <c r="C3463" s="14"/>
      <c r="D3463" s="14"/>
    </row>
    <row r="3464" spans="3:4">
      <c r="C3464" s="14"/>
      <c r="D3464" s="14"/>
    </row>
    <row r="3465" spans="3:4">
      <c r="C3465" s="14"/>
      <c r="D3465" s="14"/>
    </row>
    <row r="3466" spans="3:4">
      <c r="C3466" s="14"/>
      <c r="D3466" s="14"/>
    </row>
    <row r="3467" spans="3:4">
      <c r="C3467" s="14"/>
      <c r="D3467" s="14"/>
    </row>
    <row r="3468" spans="3:4">
      <c r="C3468" s="14"/>
      <c r="D3468" s="14"/>
    </row>
    <row r="3469" spans="3:4">
      <c r="C3469" s="14"/>
      <c r="D3469" s="14"/>
    </row>
    <row r="3470" spans="3:4">
      <c r="C3470" s="14"/>
      <c r="D3470" s="14"/>
    </row>
    <row r="3471" spans="3:4">
      <c r="C3471" s="14"/>
      <c r="D3471" s="14"/>
    </row>
    <row r="3472" spans="3:4">
      <c r="C3472" s="14"/>
      <c r="D3472" s="14"/>
    </row>
    <row r="3473" spans="3:4">
      <c r="C3473" s="14"/>
      <c r="D3473" s="14"/>
    </row>
    <row r="3474" spans="3:4">
      <c r="C3474" s="14"/>
      <c r="D3474" s="14"/>
    </row>
    <row r="3475" spans="3:4">
      <c r="C3475" s="14"/>
      <c r="D3475" s="14"/>
    </row>
    <row r="3476" spans="3:4">
      <c r="C3476" s="14"/>
      <c r="D3476" s="14"/>
    </row>
    <row r="3477" spans="3:4">
      <c r="C3477" s="14"/>
      <c r="D3477" s="14"/>
    </row>
    <row r="3478" spans="3:4">
      <c r="C3478" s="14"/>
      <c r="D3478" s="14"/>
    </row>
    <row r="3479" spans="3:4">
      <c r="C3479" s="14"/>
      <c r="D3479" s="14"/>
    </row>
    <row r="3480" spans="3:4">
      <c r="C3480" s="14"/>
      <c r="D3480" s="14"/>
    </row>
    <row r="3481" spans="3:4">
      <c r="C3481" s="14"/>
      <c r="D3481" s="14"/>
    </row>
    <row r="3482" spans="3:4">
      <c r="C3482" s="14"/>
      <c r="D3482" s="14"/>
    </row>
    <row r="3483" spans="3:4">
      <c r="C3483" s="14"/>
      <c r="D3483" s="14"/>
    </row>
    <row r="3484" spans="3:4">
      <c r="C3484" s="14"/>
      <c r="D3484" s="14"/>
    </row>
    <row r="3485" spans="3:4">
      <c r="C3485" s="14"/>
      <c r="D3485" s="14"/>
    </row>
    <row r="3486" spans="3:4">
      <c r="C3486" s="14"/>
      <c r="D3486" s="14"/>
    </row>
    <row r="3487" spans="3:4">
      <c r="C3487" s="14"/>
      <c r="D3487" s="14"/>
    </row>
    <row r="3488" spans="3:4">
      <c r="C3488" s="14"/>
      <c r="D3488" s="14"/>
    </row>
    <row r="3489" spans="3:4">
      <c r="C3489" s="14"/>
      <c r="D3489" s="14"/>
    </row>
    <row r="3490" spans="3:4">
      <c r="C3490" s="14"/>
      <c r="D3490" s="14"/>
    </row>
    <row r="3491" spans="3:4">
      <c r="C3491" s="14"/>
      <c r="D3491" s="14"/>
    </row>
    <row r="3492" spans="3:4">
      <c r="C3492" s="14"/>
      <c r="D3492" s="14"/>
    </row>
    <row r="3493" spans="3:4">
      <c r="C3493" s="14"/>
      <c r="D3493" s="14"/>
    </row>
    <row r="3494" spans="3:4">
      <c r="C3494" s="14"/>
      <c r="D3494" s="14"/>
    </row>
    <row r="3495" spans="3:4">
      <c r="C3495" s="14"/>
      <c r="D3495" s="14"/>
    </row>
    <row r="3496" spans="3:4">
      <c r="C3496" s="14"/>
      <c r="D3496" s="14"/>
    </row>
    <row r="3497" spans="3:4">
      <c r="C3497" s="14"/>
      <c r="D3497" s="14"/>
    </row>
    <row r="3498" spans="3:4">
      <c r="C3498" s="14"/>
      <c r="D3498" s="14"/>
    </row>
    <row r="3499" spans="3:4">
      <c r="C3499" s="14"/>
      <c r="D3499" s="14"/>
    </row>
    <row r="3500" spans="3:4">
      <c r="C3500" s="14"/>
      <c r="D3500" s="14"/>
    </row>
    <row r="3501" spans="3:4">
      <c r="C3501" s="14"/>
      <c r="D3501" s="14"/>
    </row>
    <row r="3502" spans="3:4">
      <c r="C3502" s="14"/>
      <c r="D3502" s="14"/>
    </row>
    <row r="3503" spans="3:4">
      <c r="C3503" s="14"/>
      <c r="D3503" s="14"/>
    </row>
    <row r="3504" spans="3:4">
      <c r="C3504" s="14"/>
      <c r="D3504" s="14"/>
    </row>
    <row r="3505" spans="3:4">
      <c r="C3505" s="14"/>
      <c r="D3505" s="14"/>
    </row>
    <row r="3506" spans="3:4">
      <c r="C3506" s="14"/>
      <c r="D3506" s="14"/>
    </row>
    <row r="3507" spans="3:4">
      <c r="C3507" s="14"/>
      <c r="D3507" s="14"/>
    </row>
    <row r="3508" spans="3:4">
      <c r="C3508" s="14"/>
      <c r="D3508" s="14"/>
    </row>
    <row r="3509" spans="3:4">
      <c r="C3509" s="14"/>
      <c r="D3509" s="14"/>
    </row>
    <row r="3510" spans="3:4">
      <c r="C3510" s="14"/>
      <c r="D3510" s="14"/>
    </row>
    <row r="3511" spans="3:4">
      <c r="C3511" s="14"/>
      <c r="D3511" s="14"/>
    </row>
    <row r="3512" spans="3:4">
      <c r="C3512" s="14"/>
      <c r="D3512" s="14"/>
    </row>
    <row r="3513" spans="3:4">
      <c r="C3513" s="14"/>
      <c r="D3513" s="14"/>
    </row>
    <row r="3514" spans="3:4">
      <c r="C3514" s="14"/>
      <c r="D3514" s="14"/>
    </row>
    <row r="3515" spans="3:4">
      <c r="C3515" s="14"/>
      <c r="D3515" s="14"/>
    </row>
    <row r="3516" spans="3:4">
      <c r="C3516" s="14"/>
      <c r="D3516" s="14"/>
    </row>
    <row r="3517" spans="3:4">
      <c r="C3517" s="14"/>
      <c r="D3517" s="14"/>
    </row>
    <row r="3518" spans="3:4">
      <c r="C3518" s="14"/>
      <c r="D3518" s="14"/>
    </row>
    <row r="3519" spans="3:4">
      <c r="C3519" s="14"/>
      <c r="D3519" s="14"/>
    </row>
    <row r="3520" spans="3:4">
      <c r="C3520" s="14"/>
      <c r="D3520" s="14"/>
    </row>
    <row r="3521" spans="3:4">
      <c r="C3521" s="14"/>
      <c r="D3521" s="14"/>
    </row>
    <row r="3522" spans="3:4">
      <c r="C3522" s="14"/>
      <c r="D3522" s="14"/>
    </row>
    <row r="3523" spans="3:4">
      <c r="C3523" s="14"/>
      <c r="D3523" s="14"/>
    </row>
    <row r="3524" spans="3:4">
      <c r="C3524" s="14"/>
      <c r="D3524" s="14"/>
    </row>
    <row r="3525" spans="3:4">
      <c r="C3525" s="14"/>
      <c r="D3525" s="14"/>
    </row>
    <row r="3526" spans="3:4">
      <c r="C3526" s="14"/>
      <c r="D3526" s="14"/>
    </row>
    <row r="3527" spans="3:4">
      <c r="C3527" s="14"/>
      <c r="D3527" s="14"/>
    </row>
    <row r="3528" spans="3:4">
      <c r="C3528" s="14"/>
      <c r="D3528" s="14"/>
    </row>
    <row r="3529" spans="3:4">
      <c r="C3529" s="14"/>
      <c r="D3529" s="14"/>
    </row>
    <row r="3530" spans="3:4">
      <c r="C3530" s="14"/>
      <c r="D3530" s="14"/>
    </row>
    <row r="3531" spans="3:4">
      <c r="C3531" s="14"/>
      <c r="D3531" s="14"/>
    </row>
    <row r="3532" spans="3:4">
      <c r="C3532" s="14"/>
      <c r="D3532" s="14"/>
    </row>
    <row r="3533" spans="3:4">
      <c r="C3533" s="14"/>
      <c r="D3533" s="14"/>
    </row>
    <row r="3534" spans="3:4">
      <c r="C3534" s="14"/>
      <c r="D3534" s="14"/>
    </row>
    <row r="3535" spans="3:4">
      <c r="C3535" s="14"/>
      <c r="D3535" s="14"/>
    </row>
    <row r="3536" spans="3:4">
      <c r="C3536" s="14"/>
      <c r="D3536" s="14"/>
    </row>
    <row r="3537" spans="3:4">
      <c r="C3537" s="14"/>
      <c r="D3537" s="14"/>
    </row>
    <row r="3538" spans="3:4">
      <c r="C3538" s="14"/>
      <c r="D3538" s="14"/>
    </row>
    <row r="3539" spans="3:4">
      <c r="C3539" s="14"/>
      <c r="D3539" s="14"/>
    </row>
    <row r="3540" spans="3:4">
      <c r="C3540" s="14"/>
      <c r="D3540" s="14"/>
    </row>
    <row r="3541" spans="3:4">
      <c r="C3541" s="14"/>
      <c r="D3541" s="14"/>
    </row>
    <row r="3542" spans="3:4">
      <c r="C3542" s="14"/>
      <c r="D3542" s="14"/>
    </row>
    <row r="3543" spans="3:4">
      <c r="C3543" s="14"/>
      <c r="D3543" s="14"/>
    </row>
    <row r="3544" spans="3:4">
      <c r="C3544" s="14"/>
      <c r="D3544" s="14"/>
    </row>
    <row r="3545" spans="3:4">
      <c r="C3545" s="14"/>
      <c r="D3545" s="14"/>
    </row>
    <row r="3546" spans="3:4">
      <c r="C3546" s="14"/>
      <c r="D3546" s="14"/>
    </row>
    <row r="3547" spans="3:4">
      <c r="C3547" s="14"/>
      <c r="D3547" s="14"/>
    </row>
    <row r="3548" spans="3:4">
      <c r="C3548" s="14"/>
      <c r="D3548" s="14"/>
    </row>
    <row r="3549" spans="3:4">
      <c r="C3549" s="14"/>
      <c r="D3549" s="14"/>
    </row>
    <row r="3550" spans="3:4">
      <c r="C3550" s="14"/>
      <c r="D3550" s="14"/>
    </row>
    <row r="3551" spans="3:4">
      <c r="C3551" s="14"/>
      <c r="D3551" s="14"/>
    </row>
    <row r="3552" spans="3:4">
      <c r="C3552" s="14"/>
      <c r="D3552" s="14"/>
    </row>
    <row r="3553" spans="3:4">
      <c r="C3553" s="14"/>
      <c r="D3553" s="14"/>
    </row>
    <row r="3554" spans="3:4">
      <c r="C3554" s="14"/>
      <c r="D3554" s="14"/>
    </row>
    <row r="3555" spans="3:4">
      <c r="C3555" s="14"/>
      <c r="D3555" s="14"/>
    </row>
    <row r="3556" spans="3:4">
      <c r="C3556" s="14"/>
      <c r="D3556" s="14"/>
    </row>
    <row r="3557" spans="3:4">
      <c r="C3557" s="14"/>
      <c r="D3557" s="14"/>
    </row>
    <row r="3558" spans="3:4">
      <c r="C3558" s="14"/>
      <c r="D3558" s="14"/>
    </row>
    <row r="3559" spans="3:4">
      <c r="C3559" s="14"/>
      <c r="D3559" s="14"/>
    </row>
    <row r="3560" spans="3:4">
      <c r="C3560" s="14"/>
      <c r="D3560" s="14"/>
    </row>
    <row r="3561" spans="3:4">
      <c r="C3561" s="14"/>
      <c r="D3561" s="14"/>
    </row>
    <row r="3562" spans="3:4">
      <c r="C3562" s="14"/>
      <c r="D3562" s="14"/>
    </row>
    <row r="3563" spans="3:4">
      <c r="C3563" s="14"/>
      <c r="D3563" s="14"/>
    </row>
    <row r="3564" spans="3:4">
      <c r="C3564" s="14"/>
      <c r="D3564" s="14"/>
    </row>
    <row r="3565" spans="3:4">
      <c r="C3565" s="14"/>
      <c r="D3565" s="14"/>
    </row>
    <row r="3566" spans="3:4">
      <c r="C3566" s="14"/>
      <c r="D3566" s="14"/>
    </row>
    <row r="3567" spans="3:4">
      <c r="C3567" s="14"/>
      <c r="D3567" s="14"/>
    </row>
    <row r="3568" spans="3:4">
      <c r="C3568" s="14"/>
      <c r="D3568" s="14"/>
    </row>
    <row r="3569" spans="3:4">
      <c r="C3569" s="14"/>
      <c r="D3569" s="14"/>
    </row>
    <row r="3570" spans="3:4">
      <c r="C3570" s="14"/>
      <c r="D3570" s="14"/>
    </row>
    <row r="3571" spans="3:4">
      <c r="C3571" s="14"/>
      <c r="D3571" s="14"/>
    </row>
    <row r="3572" spans="3:4">
      <c r="C3572" s="14"/>
      <c r="D3572" s="14"/>
    </row>
    <row r="3573" spans="3:4">
      <c r="C3573" s="14"/>
      <c r="D3573" s="14"/>
    </row>
    <row r="3574" spans="3:4">
      <c r="C3574" s="14"/>
      <c r="D3574" s="14"/>
    </row>
    <row r="3575" spans="3:4">
      <c r="C3575" s="14"/>
      <c r="D3575" s="14"/>
    </row>
    <row r="3576" spans="3:4">
      <c r="C3576" s="14"/>
      <c r="D3576" s="14"/>
    </row>
    <row r="3577" spans="3:4">
      <c r="C3577" s="14"/>
      <c r="D3577" s="14"/>
    </row>
    <row r="3578" spans="3:4">
      <c r="C3578" s="14"/>
      <c r="D3578" s="14"/>
    </row>
    <row r="3579" spans="3:4">
      <c r="C3579" s="14"/>
      <c r="D3579" s="14"/>
    </row>
    <row r="3580" spans="3:4">
      <c r="C3580" s="14"/>
      <c r="D3580" s="14"/>
    </row>
    <row r="3581" spans="3:4">
      <c r="C3581" s="14"/>
      <c r="D3581" s="14"/>
    </row>
    <row r="3582" spans="3:4">
      <c r="C3582" s="14"/>
      <c r="D3582" s="14"/>
    </row>
    <row r="3583" spans="3:4">
      <c r="C3583" s="14"/>
      <c r="D3583" s="14"/>
    </row>
    <row r="3584" spans="3:4">
      <c r="C3584" s="14"/>
      <c r="D3584" s="14"/>
    </row>
    <row r="3585" spans="3:4">
      <c r="C3585" s="14"/>
      <c r="D3585" s="14"/>
    </row>
    <row r="3586" spans="3:4">
      <c r="C3586" s="14"/>
      <c r="D3586" s="14"/>
    </row>
    <row r="3587" spans="3:4">
      <c r="C3587" s="14"/>
      <c r="D3587" s="14"/>
    </row>
    <row r="3588" spans="3:4">
      <c r="C3588" s="14"/>
      <c r="D3588" s="14"/>
    </row>
    <row r="3589" spans="3:4">
      <c r="C3589" s="14"/>
      <c r="D3589" s="14"/>
    </row>
    <row r="3590" spans="3:4">
      <c r="C3590" s="14"/>
      <c r="D3590" s="14"/>
    </row>
    <row r="3591" spans="3:4">
      <c r="C3591" s="14"/>
      <c r="D3591" s="14"/>
    </row>
    <row r="3592" spans="3:4">
      <c r="C3592" s="14"/>
      <c r="D3592" s="14"/>
    </row>
    <row r="3593" spans="3:4">
      <c r="C3593" s="14"/>
      <c r="D3593" s="14"/>
    </row>
    <row r="3594" spans="3:4">
      <c r="C3594" s="14"/>
      <c r="D3594" s="14"/>
    </row>
    <row r="3595" spans="3:4">
      <c r="C3595" s="14"/>
      <c r="D3595" s="14"/>
    </row>
    <row r="3596" spans="3:4">
      <c r="C3596" s="14"/>
      <c r="D3596" s="14"/>
    </row>
    <row r="3597" spans="3:4">
      <c r="C3597" s="14"/>
      <c r="D3597" s="14"/>
    </row>
    <row r="3598" spans="3:4">
      <c r="C3598" s="14"/>
      <c r="D3598" s="14"/>
    </row>
    <row r="3599" spans="3:4">
      <c r="C3599" s="14"/>
      <c r="D3599" s="14"/>
    </row>
    <row r="3600" spans="3:4">
      <c r="C3600" s="14"/>
      <c r="D3600" s="14"/>
    </row>
    <row r="3601" spans="3:4">
      <c r="C3601" s="14"/>
      <c r="D3601" s="14"/>
    </row>
    <row r="3602" spans="3:4">
      <c r="C3602" s="14"/>
      <c r="D3602" s="14"/>
    </row>
    <row r="3603" spans="3:4">
      <c r="C3603" s="14"/>
      <c r="D3603" s="14"/>
    </row>
    <row r="3604" spans="3:4">
      <c r="C3604" s="14"/>
      <c r="D3604" s="14"/>
    </row>
    <row r="3605" spans="3:4">
      <c r="C3605" s="14"/>
      <c r="D3605" s="14"/>
    </row>
    <row r="3606" spans="3:4">
      <c r="C3606" s="14"/>
      <c r="D3606" s="14"/>
    </row>
    <row r="3607" spans="3:4">
      <c r="C3607" s="14"/>
      <c r="D3607" s="14"/>
    </row>
    <row r="3608" spans="3:4">
      <c r="C3608" s="14"/>
      <c r="D3608" s="14"/>
    </row>
    <row r="3609" spans="3:4">
      <c r="C3609" s="14"/>
      <c r="D3609" s="14"/>
    </row>
    <row r="3610" spans="3:4">
      <c r="C3610" s="14"/>
      <c r="D3610" s="14"/>
    </row>
    <row r="3611" spans="3:4">
      <c r="C3611" s="14"/>
      <c r="D3611" s="14"/>
    </row>
    <row r="3612" spans="3:4">
      <c r="C3612" s="14"/>
      <c r="D3612" s="14"/>
    </row>
    <row r="3613" spans="3:4">
      <c r="C3613" s="14"/>
      <c r="D3613" s="14"/>
    </row>
    <row r="3614" spans="3:4">
      <c r="C3614" s="14"/>
      <c r="D3614" s="14"/>
    </row>
    <row r="3615" spans="3:4">
      <c r="C3615" s="14"/>
      <c r="D3615" s="14"/>
    </row>
    <row r="3616" spans="3:4">
      <c r="C3616" s="14"/>
      <c r="D3616" s="14"/>
    </row>
    <row r="3617" spans="3:4">
      <c r="C3617" s="14"/>
      <c r="D3617" s="14"/>
    </row>
    <row r="3618" spans="3:4">
      <c r="C3618" s="14"/>
      <c r="D3618" s="14"/>
    </row>
    <row r="3619" spans="3:4">
      <c r="C3619" s="14"/>
      <c r="D3619" s="14"/>
    </row>
    <row r="3620" spans="3:4">
      <c r="C3620" s="14"/>
      <c r="D3620" s="14"/>
    </row>
    <row r="3621" spans="3:4">
      <c r="C3621" s="14"/>
      <c r="D3621" s="14"/>
    </row>
    <row r="3622" spans="3:4">
      <c r="C3622" s="14"/>
      <c r="D3622" s="14"/>
    </row>
    <row r="3623" spans="3:4">
      <c r="C3623" s="14"/>
      <c r="D3623" s="14"/>
    </row>
    <row r="3624" spans="3:4">
      <c r="C3624" s="14"/>
      <c r="D3624" s="14"/>
    </row>
    <row r="3625" spans="3:4">
      <c r="C3625" s="14"/>
      <c r="D3625" s="14"/>
    </row>
    <row r="3626" spans="3:4">
      <c r="C3626" s="14"/>
      <c r="D3626" s="14"/>
    </row>
    <row r="3627" spans="3:4">
      <c r="C3627" s="14"/>
      <c r="D3627" s="14"/>
    </row>
    <row r="3628" spans="3:4">
      <c r="C3628" s="14"/>
      <c r="D3628" s="14"/>
    </row>
    <row r="3629" spans="3:4">
      <c r="C3629" s="14"/>
      <c r="D3629" s="14"/>
    </row>
    <row r="3630" spans="3:4">
      <c r="C3630" s="14"/>
      <c r="D3630" s="14"/>
    </row>
    <row r="3631" spans="3:4">
      <c r="C3631" s="14"/>
      <c r="D3631" s="14"/>
    </row>
    <row r="3632" spans="3:4">
      <c r="C3632" s="14"/>
      <c r="D3632" s="14"/>
    </row>
    <row r="3633" spans="3:4">
      <c r="C3633" s="14"/>
      <c r="D3633" s="14"/>
    </row>
    <row r="3634" spans="3:4">
      <c r="C3634" s="14"/>
      <c r="D3634" s="14"/>
    </row>
    <row r="3635" spans="3:4">
      <c r="C3635" s="14"/>
      <c r="D3635" s="14"/>
    </row>
    <row r="3636" spans="3:4">
      <c r="C3636" s="14"/>
      <c r="D3636" s="14"/>
    </row>
    <row r="3637" spans="3:4">
      <c r="C3637" s="14"/>
      <c r="D3637" s="14"/>
    </row>
    <row r="3638" spans="3:4">
      <c r="C3638" s="14"/>
      <c r="D3638" s="14"/>
    </row>
    <row r="3639" spans="3:4">
      <c r="C3639" s="14"/>
      <c r="D3639" s="14"/>
    </row>
    <row r="3640" spans="3:4">
      <c r="C3640" s="14"/>
      <c r="D3640" s="14"/>
    </row>
    <row r="3641" spans="3:4">
      <c r="C3641" s="14"/>
      <c r="D3641" s="14"/>
    </row>
    <row r="3642" spans="3:4">
      <c r="C3642" s="14"/>
      <c r="D3642" s="14"/>
    </row>
    <row r="3643" spans="3:4">
      <c r="C3643" s="14"/>
      <c r="D3643" s="14"/>
    </row>
    <row r="3644" spans="3:4">
      <c r="C3644" s="14"/>
      <c r="D3644" s="14"/>
    </row>
    <row r="3645" spans="3:4">
      <c r="C3645" s="14"/>
      <c r="D3645" s="14"/>
    </row>
    <row r="3646" spans="3:4">
      <c r="C3646" s="14"/>
      <c r="D3646" s="14"/>
    </row>
    <row r="3647" spans="3:4">
      <c r="C3647" s="14"/>
      <c r="D3647" s="14"/>
    </row>
    <row r="3648" spans="3:4">
      <c r="C3648" s="14"/>
      <c r="D3648" s="14"/>
    </row>
    <row r="3649" spans="3:4">
      <c r="C3649" s="14"/>
      <c r="D3649" s="14"/>
    </row>
    <row r="3650" spans="3:4">
      <c r="C3650" s="14"/>
      <c r="D3650" s="14"/>
    </row>
    <row r="3651" spans="3:4">
      <c r="C3651" s="14"/>
      <c r="D3651" s="14"/>
    </row>
    <row r="3652" spans="3:4">
      <c r="C3652" s="14"/>
      <c r="D3652" s="14"/>
    </row>
    <row r="3653" spans="3:4">
      <c r="C3653" s="14"/>
      <c r="D3653" s="14"/>
    </row>
    <row r="3654" spans="3:4">
      <c r="C3654" s="14"/>
      <c r="D3654" s="14"/>
    </row>
    <row r="3655" spans="3:4">
      <c r="C3655" s="14"/>
      <c r="D3655" s="14"/>
    </row>
    <row r="3656" spans="3:4">
      <c r="C3656" s="14"/>
      <c r="D3656" s="14"/>
    </row>
    <row r="3657" spans="3:4">
      <c r="C3657" s="14"/>
      <c r="D3657" s="14"/>
    </row>
    <row r="3658" spans="3:4">
      <c r="C3658" s="14"/>
      <c r="D3658" s="14"/>
    </row>
    <row r="3659" spans="3:4">
      <c r="C3659" s="14"/>
      <c r="D3659" s="14"/>
    </row>
    <row r="3660" spans="3:4">
      <c r="C3660" s="14"/>
      <c r="D3660" s="14"/>
    </row>
    <row r="3661" spans="3:4">
      <c r="C3661" s="14"/>
      <c r="D3661" s="14"/>
    </row>
    <row r="3662" spans="3:4">
      <c r="C3662" s="14"/>
      <c r="D3662" s="14"/>
    </row>
    <row r="3663" spans="3:4">
      <c r="C3663" s="14"/>
      <c r="D3663" s="14"/>
    </row>
    <row r="3664" spans="3:4">
      <c r="C3664" s="14"/>
      <c r="D3664" s="14"/>
    </row>
    <row r="3665" spans="3:4">
      <c r="C3665" s="14"/>
      <c r="D3665" s="14"/>
    </row>
    <row r="3666" spans="3:4">
      <c r="C3666" s="14"/>
      <c r="D3666" s="14"/>
    </row>
    <row r="3667" spans="3:4">
      <c r="C3667" s="14"/>
      <c r="D3667" s="14"/>
    </row>
    <row r="3668" spans="3:4">
      <c r="C3668" s="14"/>
      <c r="D3668" s="14"/>
    </row>
    <row r="3669" spans="3:4">
      <c r="C3669" s="14"/>
      <c r="D3669" s="14"/>
    </row>
    <row r="3670" spans="3:4">
      <c r="C3670" s="14"/>
      <c r="D3670" s="14"/>
    </row>
    <row r="3671" spans="3:4">
      <c r="C3671" s="14"/>
      <c r="D3671" s="14"/>
    </row>
    <row r="3672" spans="3:4">
      <c r="C3672" s="14"/>
      <c r="D3672" s="14"/>
    </row>
    <row r="3673" spans="3:4">
      <c r="C3673" s="14"/>
      <c r="D3673" s="14"/>
    </row>
    <row r="3674" spans="3:4">
      <c r="C3674" s="14"/>
      <c r="D3674" s="14"/>
    </row>
    <row r="3675" spans="3:4">
      <c r="C3675" s="14"/>
      <c r="D3675" s="14"/>
    </row>
    <row r="3676" spans="3:4">
      <c r="C3676" s="14"/>
      <c r="D3676" s="14"/>
    </row>
    <row r="3677" spans="3:4">
      <c r="C3677" s="14"/>
      <c r="D3677" s="14"/>
    </row>
    <row r="3678" spans="3:4">
      <c r="C3678" s="14"/>
      <c r="D3678" s="14"/>
    </row>
    <row r="3679" spans="3:4">
      <c r="C3679" s="14"/>
      <c r="D3679" s="14"/>
    </row>
    <row r="3680" spans="3:4">
      <c r="C3680" s="14"/>
      <c r="D3680" s="14"/>
    </row>
    <row r="3681" spans="3:4">
      <c r="C3681" s="14"/>
      <c r="D3681" s="14"/>
    </row>
    <row r="3682" spans="3:4">
      <c r="C3682" s="14"/>
      <c r="D3682" s="14"/>
    </row>
    <row r="3683" spans="3:4">
      <c r="C3683" s="14"/>
      <c r="D3683" s="14"/>
    </row>
    <row r="3684" spans="3:4">
      <c r="C3684" s="14"/>
      <c r="D3684" s="14"/>
    </row>
    <row r="3685" spans="3:4">
      <c r="C3685" s="14"/>
      <c r="D3685" s="14"/>
    </row>
    <row r="3686" spans="3:4">
      <c r="C3686" s="14"/>
      <c r="D3686" s="14"/>
    </row>
    <row r="3687" spans="3:4">
      <c r="C3687" s="14"/>
      <c r="D3687" s="14"/>
    </row>
    <row r="3688" spans="3:4">
      <c r="C3688" s="14"/>
      <c r="D3688" s="14"/>
    </row>
    <row r="3689" spans="3:4">
      <c r="C3689" s="14"/>
      <c r="D3689" s="14"/>
    </row>
    <row r="3690" spans="3:4">
      <c r="C3690" s="14"/>
      <c r="D3690" s="14"/>
    </row>
    <row r="3691" spans="3:4">
      <c r="C3691" s="14"/>
      <c r="D3691" s="14"/>
    </row>
    <row r="3692" spans="3:4">
      <c r="C3692" s="14"/>
      <c r="D3692" s="14"/>
    </row>
    <row r="3693" spans="3:4">
      <c r="C3693" s="14"/>
      <c r="D3693" s="14"/>
    </row>
    <row r="3694" spans="3:4">
      <c r="C3694" s="14"/>
      <c r="D3694" s="14"/>
    </row>
    <row r="3695" spans="3:4">
      <c r="C3695" s="14"/>
      <c r="D3695" s="14"/>
    </row>
    <row r="3696" spans="3:4">
      <c r="C3696" s="14"/>
      <c r="D3696" s="14"/>
    </row>
    <row r="3697" spans="3:4">
      <c r="C3697" s="14"/>
      <c r="D3697" s="14"/>
    </row>
    <row r="3698" spans="3:4">
      <c r="C3698" s="14"/>
      <c r="D3698" s="14"/>
    </row>
    <row r="3699" spans="3:4">
      <c r="C3699" s="14"/>
      <c r="D3699" s="14"/>
    </row>
    <row r="3700" spans="3:4">
      <c r="C3700" s="14"/>
      <c r="D3700" s="14"/>
    </row>
    <row r="3701" spans="3:4">
      <c r="C3701" s="14"/>
      <c r="D3701" s="14"/>
    </row>
    <row r="3702" spans="3:4">
      <c r="C3702" s="14"/>
      <c r="D3702" s="14"/>
    </row>
    <row r="3703" spans="3:4">
      <c r="C3703" s="14"/>
      <c r="D3703" s="14"/>
    </row>
    <row r="3704" spans="3:4">
      <c r="C3704" s="14"/>
      <c r="D3704" s="14"/>
    </row>
    <row r="3705" spans="3:4">
      <c r="C3705" s="14"/>
      <c r="D3705" s="14"/>
    </row>
    <row r="3706" spans="3:4">
      <c r="C3706" s="14"/>
      <c r="D3706" s="14"/>
    </row>
    <row r="3707" spans="3:4">
      <c r="C3707" s="14"/>
      <c r="D3707" s="14"/>
    </row>
    <row r="3708" spans="3:4">
      <c r="C3708" s="14"/>
      <c r="D3708" s="14"/>
    </row>
    <row r="3709" spans="3:4">
      <c r="C3709" s="14"/>
      <c r="D3709" s="14"/>
    </row>
    <row r="3710" spans="3:4">
      <c r="C3710" s="14"/>
      <c r="D3710" s="14"/>
    </row>
    <row r="3711" spans="3:4">
      <c r="C3711" s="14"/>
      <c r="D3711" s="14"/>
    </row>
    <row r="3712" spans="3:4">
      <c r="C3712" s="14"/>
      <c r="D3712" s="14"/>
    </row>
    <row r="3713" spans="3:4">
      <c r="C3713" s="14"/>
      <c r="D3713" s="14"/>
    </row>
    <row r="3714" spans="3:4">
      <c r="C3714" s="14"/>
      <c r="D3714" s="14"/>
    </row>
    <row r="3715" spans="3:4">
      <c r="C3715" s="14"/>
      <c r="D3715" s="14"/>
    </row>
    <row r="3716" spans="3:4">
      <c r="C3716" s="14"/>
      <c r="D3716" s="14"/>
    </row>
    <row r="3717" spans="3:4">
      <c r="C3717" s="14"/>
      <c r="D3717" s="14"/>
    </row>
    <row r="3718" spans="3:4">
      <c r="C3718" s="14"/>
      <c r="D3718" s="14"/>
    </row>
    <row r="3719" spans="3:4">
      <c r="C3719" s="14"/>
      <c r="D3719" s="14"/>
    </row>
    <row r="3720" spans="3:4">
      <c r="C3720" s="14"/>
      <c r="D3720" s="14"/>
    </row>
    <row r="3721" spans="3:4">
      <c r="C3721" s="14"/>
      <c r="D3721" s="14"/>
    </row>
    <row r="3722" spans="3:4">
      <c r="C3722" s="14"/>
      <c r="D3722" s="14"/>
    </row>
    <row r="3723" spans="3:4">
      <c r="C3723" s="14"/>
      <c r="D3723" s="14"/>
    </row>
    <row r="3724" spans="3:4">
      <c r="C3724" s="14"/>
      <c r="D3724" s="14"/>
    </row>
    <row r="3725" spans="3:4">
      <c r="C3725" s="14"/>
      <c r="D3725" s="14"/>
    </row>
    <row r="3726" spans="3:4">
      <c r="C3726" s="14"/>
      <c r="D3726" s="14"/>
    </row>
    <row r="3727" spans="3:4">
      <c r="C3727" s="14"/>
      <c r="D3727" s="14"/>
    </row>
    <row r="3728" spans="3:4">
      <c r="C3728" s="14"/>
      <c r="D3728" s="14"/>
    </row>
    <row r="3729" spans="3:4">
      <c r="C3729" s="14"/>
      <c r="D3729" s="14"/>
    </row>
    <row r="3730" spans="3:4">
      <c r="C3730" s="14"/>
      <c r="D3730" s="14"/>
    </row>
    <row r="3731" spans="3:4">
      <c r="C3731" s="14"/>
      <c r="D3731" s="14"/>
    </row>
    <row r="3732" spans="3:4">
      <c r="C3732" s="14"/>
      <c r="D3732" s="14"/>
    </row>
    <row r="3733" spans="3:4">
      <c r="C3733" s="14"/>
      <c r="D3733" s="14"/>
    </row>
    <row r="3734" spans="3:4">
      <c r="C3734" s="14"/>
      <c r="D3734" s="14"/>
    </row>
    <row r="3735" spans="3:4">
      <c r="C3735" s="14"/>
      <c r="D3735" s="14"/>
    </row>
    <row r="3736" spans="3:4">
      <c r="C3736" s="14"/>
      <c r="D3736" s="14"/>
    </row>
    <row r="3737" spans="3:4">
      <c r="C3737" s="14"/>
      <c r="D3737" s="14"/>
    </row>
    <row r="3738" spans="3:4">
      <c r="C3738" s="14"/>
      <c r="D3738" s="14"/>
    </row>
    <row r="3739" spans="3:4">
      <c r="C3739" s="14"/>
      <c r="D3739" s="14"/>
    </row>
    <row r="3740" spans="3:4">
      <c r="C3740" s="14"/>
      <c r="D3740" s="14"/>
    </row>
    <row r="3741" spans="3:4">
      <c r="C3741" s="14"/>
      <c r="D3741" s="14"/>
    </row>
    <row r="3742" spans="3:4">
      <c r="C3742" s="14"/>
      <c r="D3742" s="14"/>
    </row>
    <row r="3743" spans="3:4">
      <c r="C3743" s="14"/>
      <c r="D3743" s="14"/>
    </row>
    <row r="3744" spans="3:4">
      <c r="C3744" s="14"/>
      <c r="D3744" s="14"/>
    </row>
    <row r="3745" spans="3:4">
      <c r="C3745" s="14"/>
      <c r="D3745" s="14"/>
    </row>
    <row r="3746" spans="3:4">
      <c r="C3746" s="14"/>
      <c r="D3746" s="14"/>
    </row>
    <row r="3747" spans="3:4">
      <c r="C3747" s="14"/>
      <c r="D3747" s="14"/>
    </row>
    <row r="3748" spans="3:4">
      <c r="C3748" s="14"/>
      <c r="D3748" s="14"/>
    </row>
    <row r="3749" spans="3:4">
      <c r="C3749" s="14"/>
      <c r="D3749" s="14"/>
    </row>
    <row r="3750" spans="3:4">
      <c r="C3750" s="14"/>
      <c r="D3750" s="14"/>
    </row>
    <row r="3751" spans="3:4">
      <c r="C3751" s="14"/>
      <c r="D3751" s="14"/>
    </row>
    <row r="3752" spans="3:4">
      <c r="C3752" s="14"/>
      <c r="D3752" s="14"/>
    </row>
    <row r="3753" spans="3:4">
      <c r="C3753" s="14"/>
      <c r="D3753" s="14"/>
    </row>
    <row r="3754" spans="3:4">
      <c r="C3754" s="14"/>
      <c r="D3754" s="14"/>
    </row>
    <row r="3755" spans="3:4">
      <c r="C3755" s="14"/>
      <c r="D3755" s="14"/>
    </row>
    <row r="3756" spans="3:4">
      <c r="C3756" s="14"/>
      <c r="D3756" s="14"/>
    </row>
    <row r="3757" spans="3:4">
      <c r="C3757" s="14"/>
      <c r="D3757" s="14"/>
    </row>
    <row r="3758" spans="3:4">
      <c r="C3758" s="14"/>
      <c r="D3758" s="14"/>
    </row>
    <row r="3759" spans="3:4">
      <c r="C3759" s="14"/>
      <c r="D3759" s="14"/>
    </row>
    <row r="3760" spans="3:4">
      <c r="C3760" s="14"/>
      <c r="D3760" s="14"/>
    </row>
    <row r="3761" spans="3:4">
      <c r="C3761" s="14"/>
      <c r="D3761" s="14"/>
    </row>
    <row r="3762" spans="3:4">
      <c r="C3762" s="14"/>
      <c r="D3762" s="14"/>
    </row>
    <row r="3763" spans="3:4">
      <c r="C3763" s="14"/>
      <c r="D3763" s="14"/>
    </row>
    <row r="3764" spans="3:4">
      <c r="C3764" s="14"/>
      <c r="D3764" s="14"/>
    </row>
    <row r="3765" spans="3:4">
      <c r="C3765" s="14"/>
      <c r="D3765" s="14"/>
    </row>
    <row r="3766" spans="3:4">
      <c r="C3766" s="14"/>
      <c r="D3766" s="14"/>
    </row>
    <row r="3767" spans="3:4">
      <c r="C3767" s="14"/>
      <c r="D3767" s="14"/>
    </row>
    <row r="3768" spans="3:4">
      <c r="C3768" s="14"/>
      <c r="D3768" s="14"/>
    </row>
    <row r="3769" spans="3:4">
      <c r="C3769" s="14"/>
      <c r="D3769" s="14"/>
    </row>
    <row r="3770" spans="3:4">
      <c r="C3770" s="14"/>
      <c r="D3770" s="14"/>
    </row>
    <row r="3771" spans="3:4">
      <c r="C3771" s="14"/>
      <c r="D3771" s="14"/>
    </row>
    <row r="3772" spans="3:4">
      <c r="C3772" s="14"/>
      <c r="D3772" s="14"/>
    </row>
    <row r="3773" spans="3:4">
      <c r="C3773" s="14"/>
      <c r="D3773" s="14"/>
    </row>
    <row r="3774" spans="3:4">
      <c r="C3774" s="14"/>
      <c r="D3774" s="14"/>
    </row>
    <row r="3775" spans="3:4">
      <c r="C3775" s="14"/>
      <c r="D3775" s="14"/>
    </row>
    <row r="3776" spans="3:4">
      <c r="C3776" s="14"/>
      <c r="D3776" s="14"/>
    </row>
    <row r="3777" spans="3:4">
      <c r="C3777" s="14"/>
      <c r="D3777" s="14"/>
    </row>
    <row r="3778" spans="3:4">
      <c r="C3778" s="14"/>
      <c r="D3778" s="14"/>
    </row>
    <row r="3779" spans="3:4">
      <c r="C3779" s="14"/>
      <c r="D3779" s="14"/>
    </row>
    <row r="3780" spans="3:4">
      <c r="C3780" s="14"/>
      <c r="D3780" s="14"/>
    </row>
    <row r="3781" spans="3:4">
      <c r="C3781" s="14"/>
      <c r="D3781" s="14"/>
    </row>
    <row r="3782" spans="3:4">
      <c r="C3782" s="14"/>
      <c r="D3782" s="14"/>
    </row>
    <row r="3783" spans="3:4">
      <c r="C3783" s="14"/>
      <c r="D3783" s="14"/>
    </row>
    <row r="3784" spans="3:4">
      <c r="C3784" s="14"/>
      <c r="D3784" s="14"/>
    </row>
    <row r="3785" spans="3:4">
      <c r="C3785" s="14"/>
      <c r="D3785" s="14"/>
    </row>
    <row r="3786" spans="3:4">
      <c r="C3786" s="14"/>
      <c r="D3786" s="14"/>
    </row>
    <row r="3787" spans="3:4">
      <c r="C3787" s="14"/>
      <c r="D3787" s="14"/>
    </row>
    <row r="3788" spans="3:4">
      <c r="C3788" s="14"/>
      <c r="D3788" s="14"/>
    </row>
    <row r="3789" spans="3:4">
      <c r="C3789" s="14"/>
      <c r="D3789" s="14"/>
    </row>
    <row r="3790" spans="3:4">
      <c r="C3790" s="14"/>
      <c r="D3790" s="14"/>
    </row>
    <row r="3791" spans="3:4">
      <c r="C3791" s="14"/>
      <c r="D3791" s="14"/>
    </row>
    <row r="3792" spans="3:4">
      <c r="C3792" s="14"/>
      <c r="D3792" s="14"/>
    </row>
    <row r="3793" spans="3:4">
      <c r="C3793" s="14"/>
      <c r="D3793" s="14"/>
    </row>
    <row r="3794" spans="3:4">
      <c r="C3794" s="14"/>
      <c r="D3794" s="14"/>
    </row>
    <row r="3795" spans="3:4">
      <c r="C3795" s="14"/>
      <c r="D3795" s="14"/>
    </row>
    <row r="3796" spans="3:4">
      <c r="C3796" s="14"/>
      <c r="D3796" s="14"/>
    </row>
    <row r="3797" spans="3:4">
      <c r="C3797" s="14"/>
      <c r="D3797" s="14"/>
    </row>
    <row r="3798" spans="3:4">
      <c r="C3798" s="14"/>
      <c r="D3798" s="14"/>
    </row>
    <row r="3799" spans="3:4">
      <c r="C3799" s="14"/>
      <c r="D3799" s="14"/>
    </row>
    <row r="3800" spans="3:4">
      <c r="C3800" s="14"/>
      <c r="D3800" s="14"/>
    </row>
    <row r="3801" spans="3:4">
      <c r="C3801" s="14"/>
      <c r="D3801" s="14"/>
    </row>
    <row r="3802" spans="3:4">
      <c r="C3802" s="14"/>
      <c r="D3802" s="14"/>
    </row>
    <row r="3803" spans="3:4">
      <c r="C3803" s="14"/>
      <c r="D3803" s="14"/>
    </row>
    <row r="3804" spans="3:4">
      <c r="C3804" s="14"/>
      <c r="D3804" s="14"/>
    </row>
    <row r="3805" spans="3:4">
      <c r="C3805" s="14"/>
      <c r="D3805" s="14"/>
    </row>
    <row r="3806" spans="3:4">
      <c r="C3806" s="14"/>
      <c r="D3806" s="14"/>
    </row>
    <row r="3807" spans="3:4">
      <c r="C3807" s="14"/>
      <c r="D3807" s="14"/>
    </row>
    <row r="3808" spans="3:4">
      <c r="C3808" s="14"/>
      <c r="D3808" s="14"/>
    </row>
    <row r="3809" spans="3:4">
      <c r="C3809" s="14"/>
      <c r="D3809" s="14"/>
    </row>
    <row r="3810" spans="3:4">
      <c r="C3810" s="14"/>
      <c r="D3810" s="14"/>
    </row>
    <row r="3811" spans="3:4">
      <c r="C3811" s="14"/>
      <c r="D3811" s="14"/>
    </row>
    <row r="3812" spans="3:4">
      <c r="C3812" s="14"/>
      <c r="D3812" s="14"/>
    </row>
    <row r="3813" spans="3:4">
      <c r="C3813" s="14"/>
      <c r="D3813" s="14"/>
    </row>
    <row r="3814" spans="3:4">
      <c r="C3814" s="14"/>
      <c r="D3814" s="14"/>
    </row>
    <row r="3815" spans="3:4">
      <c r="C3815" s="14"/>
      <c r="D3815" s="14"/>
    </row>
    <row r="3816" spans="3:4">
      <c r="C3816" s="14"/>
      <c r="D3816" s="14"/>
    </row>
    <row r="3817" spans="3:4">
      <c r="C3817" s="14"/>
      <c r="D3817" s="14"/>
    </row>
    <row r="3818" spans="3:4">
      <c r="C3818" s="14"/>
      <c r="D3818" s="14"/>
    </row>
    <row r="3819" spans="3:4">
      <c r="C3819" s="14"/>
      <c r="D3819" s="14"/>
    </row>
    <row r="3820" spans="3:4">
      <c r="C3820" s="14"/>
      <c r="D3820" s="14"/>
    </row>
    <row r="3821" spans="3:4">
      <c r="C3821" s="14"/>
      <c r="D3821" s="14"/>
    </row>
    <row r="3822" spans="3:4">
      <c r="C3822" s="14"/>
      <c r="D3822" s="14"/>
    </row>
    <row r="3823" spans="3:4">
      <c r="C3823" s="14"/>
      <c r="D3823" s="14"/>
    </row>
    <row r="3824" spans="3:4">
      <c r="C3824" s="14"/>
      <c r="D3824" s="14"/>
    </row>
    <row r="3825" spans="3:4">
      <c r="C3825" s="14"/>
      <c r="D3825" s="14"/>
    </row>
    <row r="3826" spans="3:4">
      <c r="C3826" s="14"/>
      <c r="D3826" s="14"/>
    </row>
    <row r="3827" spans="3:4">
      <c r="C3827" s="14"/>
      <c r="D3827" s="14"/>
    </row>
    <row r="3828" spans="3:4">
      <c r="C3828" s="14"/>
      <c r="D3828" s="14"/>
    </row>
    <row r="3829" spans="3:4">
      <c r="C3829" s="14"/>
      <c r="D3829" s="14"/>
    </row>
    <row r="3830" spans="3:4">
      <c r="C3830" s="14"/>
      <c r="D3830" s="14"/>
    </row>
    <row r="3831" spans="3:4">
      <c r="C3831" s="14"/>
      <c r="D3831" s="14"/>
    </row>
    <row r="3832" spans="3:4">
      <c r="C3832" s="14"/>
      <c r="D3832" s="14"/>
    </row>
    <row r="3833" spans="3:4">
      <c r="C3833" s="14"/>
      <c r="D3833" s="14"/>
    </row>
    <row r="3834" spans="3:4">
      <c r="C3834" s="14"/>
      <c r="D3834" s="14"/>
    </row>
    <row r="3835" spans="3:4">
      <c r="C3835" s="14"/>
      <c r="D3835" s="14"/>
    </row>
    <row r="3836" spans="3:4">
      <c r="C3836" s="14"/>
      <c r="D3836" s="14"/>
    </row>
    <row r="3837" spans="3:4">
      <c r="C3837" s="14"/>
      <c r="D3837" s="14"/>
    </row>
    <row r="3838" spans="3:4">
      <c r="C3838" s="14"/>
      <c r="D3838" s="14"/>
    </row>
    <row r="3839" spans="3:4">
      <c r="C3839" s="14"/>
      <c r="D3839" s="14"/>
    </row>
    <row r="3840" spans="3:4">
      <c r="C3840" s="14"/>
      <c r="D3840" s="14"/>
    </row>
    <row r="3841" spans="3:4">
      <c r="C3841" s="14"/>
      <c r="D3841" s="14"/>
    </row>
    <row r="3842" spans="3:4">
      <c r="C3842" s="14"/>
      <c r="D3842" s="14"/>
    </row>
    <row r="3843" spans="3:4">
      <c r="C3843" s="14"/>
      <c r="D3843" s="14"/>
    </row>
    <row r="3844" spans="3:4">
      <c r="C3844" s="14"/>
      <c r="D3844" s="14"/>
    </row>
    <row r="3845" spans="3:4">
      <c r="C3845" s="14"/>
      <c r="D3845" s="14"/>
    </row>
    <row r="3846" spans="3:4">
      <c r="C3846" s="14"/>
      <c r="D3846" s="14"/>
    </row>
    <row r="3847" spans="3:4">
      <c r="C3847" s="14"/>
      <c r="D3847" s="14"/>
    </row>
    <row r="3848" spans="3:4">
      <c r="C3848" s="14"/>
      <c r="D3848" s="14"/>
    </row>
    <row r="3849" spans="3:4">
      <c r="C3849" s="14"/>
      <c r="D3849" s="14"/>
    </row>
    <row r="3850" spans="3:4">
      <c r="C3850" s="14"/>
      <c r="D3850" s="14"/>
    </row>
    <row r="3851" spans="3:4">
      <c r="C3851" s="14"/>
      <c r="D3851" s="14"/>
    </row>
    <row r="3852" spans="3:4">
      <c r="C3852" s="14"/>
      <c r="D3852" s="14"/>
    </row>
    <row r="3853" spans="3:4">
      <c r="C3853" s="14"/>
      <c r="D3853" s="14"/>
    </row>
    <row r="3854" spans="3:4">
      <c r="C3854" s="14"/>
      <c r="D3854" s="14"/>
    </row>
    <row r="3855" spans="3:4">
      <c r="C3855" s="14"/>
      <c r="D3855" s="14"/>
    </row>
    <row r="3856" spans="3:4">
      <c r="C3856" s="14"/>
      <c r="D3856" s="14"/>
    </row>
    <row r="3857" spans="3:4">
      <c r="C3857" s="14"/>
      <c r="D3857" s="14"/>
    </row>
    <row r="3858" spans="3:4">
      <c r="C3858" s="14"/>
      <c r="D3858" s="14"/>
    </row>
    <row r="3859" spans="3:4">
      <c r="C3859" s="14"/>
      <c r="D3859" s="14"/>
    </row>
    <row r="3860" spans="3:4">
      <c r="C3860" s="14"/>
      <c r="D3860" s="14"/>
    </row>
    <row r="3861" spans="3:4">
      <c r="C3861" s="14"/>
      <c r="D3861" s="14"/>
    </row>
    <row r="3862" spans="3:4">
      <c r="C3862" s="14"/>
      <c r="D3862" s="14"/>
    </row>
    <row r="3863" spans="3:4">
      <c r="C3863" s="14"/>
      <c r="D3863" s="14"/>
    </row>
    <row r="3864" spans="3:4">
      <c r="C3864" s="14"/>
      <c r="D3864" s="14"/>
    </row>
    <row r="3865" spans="3:4">
      <c r="C3865" s="14"/>
      <c r="D3865" s="14"/>
    </row>
    <row r="3866" spans="3:4">
      <c r="C3866" s="14"/>
      <c r="D3866" s="14"/>
    </row>
    <row r="3867" spans="3:4">
      <c r="C3867" s="14"/>
      <c r="D3867" s="14"/>
    </row>
    <row r="3868" spans="3:4">
      <c r="C3868" s="14"/>
      <c r="D3868" s="14"/>
    </row>
    <row r="3869" spans="3:4">
      <c r="C3869" s="14"/>
      <c r="D3869" s="14"/>
    </row>
    <row r="3870" spans="3:4">
      <c r="C3870" s="14"/>
      <c r="D3870" s="14"/>
    </row>
    <row r="3871" spans="3:4">
      <c r="C3871" s="14"/>
      <c r="D3871" s="14"/>
    </row>
    <row r="3872" spans="3:4">
      <c r="C3872" s="14"/>
      <c r="D3872" s="14"/>
    </row>
    <row r="3873" spans="3:4">
      <c r="C3873" s="14"/>
      <c r="D3873" s="14"/>
    </row>
    <row r="3874" spans="3:4">
      <c r="C3874" s="14"/>
      <c r="D3874" s="14"/>
    </row>
    <row r="3875" spans="3:4">
      <c r="C3875" s="14"/>
      <c r="D3875" s="14"/>
    </row>
    <row r="3876" spans="3:4">
      <c r="C3876" s="14"/>
      <c r="D3876" s="14"/>
    </row>
    <row r="3877" spans="3:4">
      <c r="C3877" s="14"/>
      <c r="D3877" s="14"/>
    </row>
    <row r="3878" spans="3:4">
      <c r="C3878" s="14"/>
      <c r="D3878" s="14"/>
    </row>
    <row r="3879" spans="3:4">
      <c r="C3879" s="14"/>
      <c r="D3879" s="14"/>
    </row>
    <row r="3880" spans="3:4">
      <c r="C3880" s="14"/>
      <c r="D3880" s="14"/>
    </row>
    <row r="3881" spans="3:4">
      <c r="C3881" s="14"/>
      <c r="D3881" s="14"/>
    </row>
    <row r="3882" spans="3:4">
      <c r="C3882" s="14"/>
      <c r="D3882" s="14"/>
    </row>
    <row r="3883" spans="3:4">
      <c r="C3883" s="14"/>
      <c r="D3883" s="14"/>
    </row>
    <row r="3884" spans="3:4">
      <c r="C3884" s="14"/>
      <c r="D3884" s="14"/>
    </row>
    <row r="3885" spans="3:4">
      <c r="C3885" s="14"/>
      <c r="D3885" s="14"/>
    </row>
    <row r="3886" spans="3:4">
      <c r="C3886" s="14"/>
      <c r="D3886" s="14"/>
    </row>
    <row r="3887" spans="3:4">
      <c r="C3887" s="14"/>
      <c r="D3887" s="14"/>
    </row>
    <row r="3888" spans="3:4">
      <c r="C3888" s="14"/>
      <c r="D3888" s="14"/>
    </row>
    <row r="3889" spans="3:4">
      <c r="C3889" s="14"/>
      <c r="D3889" s="14"/>
    </row>
    <row r="3890" spans="3:4">
      <c r="C3890" s="14"/>
      <c r="D3890" s="14"/>
    </row>
    <row r="3891" spans="3:4">
      <c r="C3891" s="14"/>
      <c r="D3891" s="14"/>
    </row>
    <row r="3892" spans="3:4">
      <c r="C3892" s="14"/>
      <c r="D3892" s="14"/>
    </row>
    <row r="3893" spans="3:4">
      <c r="C3893" s="14"/>
      <c r="D3893" s="14"/>
    </row>
    <row r="3894" spans="3:4">
      <c r="C3894" s="14"/>
      <c r="D3894" s="14"/>
    </row>
    <row r="3895" spans="3:4">
      <c r="C3895" s="14"/>
      <c r="D3895" s="14"/>
    </row>
    <row r="3896" spans="3:4">
      <c r="C3896" s="14"/>
      <c r="D3896" s="14"/>
    </row>
    <row r="3897" spans="3:4">
      <c r="C3897" s="14"/>
      <c r="D3897" s="14"/>
    </row>
    <row r="3898" spans="3:4">
      <c r="C3898" s="14"/>
      <c r="D3898" s="14"/>
    </row>
    <row r="3899" spans="3:4">
      <c r="C3899" s="14"/>
      <c r="D3899" s="14"/>
    </row>
    <row r="3900" spans="3:4">
      <c r="C3900" s="14"/>
      <c r="D3900" s="14"/>
    </row>
    <row r="3901" spans="3:4">
      <c r="C3901" s="14"/>
      <c r="D3901" s="14"/>
    </row>
    <row r="3902" spans="3:4">
      <c r="C3902" s="14"/>
      <c r="D3902" s="14"/>
    </row>
    <row r="3903" spans="3:4">
      <c r="C3903" s="14"/>
      <c r="D3903" s="14"/>
    </row>
    <row r="3904" spans="3:4">
      <c r="C3904" s="14"/>
      <c r="D3904" s="14"/>
    </row>
    <row r="3905" spans="3:4">
      <c r="C3905" s="14"/>
      <c r="D3905" s="14"/>
    </row>
    <row r="3906" spans="3:4">
      <c r="C3906" s="14"/>
      <c r="D3906" s="14"/>
    </row>
    <row r="3907" spans="3:4">
      <c r="C3907" s="14"/>
      <c r="D3907" s="14"/>
    </row>
    <row r="3908" spans="3:4">
      <c r="C3908" s="14"/>
      <c r="D3908" s="14"/>
    </row>
    <row r="3909" spans="3:4">
      <c r="C3909" s="14"/>
      <c r="D3909" s="14"/>
    </row>
    <row r="3910" spans="3:4">
      <c r="C3910" s="14"/>
      <c r="D3910" s="14"/>
    </row>
    <row r="3911" spans="3:4">
      <c r="C3911" s="14"/>
      <c r="D3911" s="14"/>
    </row>
    <row r="3912" spans="3:4">
      <c r="C3912" s="14"/>
      <c r="D3912" s="14"/>
    </row>
    <row r="3913" spans="3:4">
      <c r="C3913" s="14"/>
      <c r="D3913" s="14"/>
    </row>
    <row r="3914" spans="3:4">
      <c r="C3914" s="14"/>
      <c r="D3914" s="14"/>
    </row>
    <row r="3915" spans="3:4">
      <c r="C3915" s="14"/>
      <c r="D3915" s="14"/>
    </row>
    <row r="3916" spans="3:4">
      <c r="C3916" s="14"/>
      <c r="D3916" s="14"/>
    </row>
    <row r="3917" spans="3:4">
      <c r="C3917" s="14"/>
      <c r="D3917" s="14"/>
    </row>
    <row r="3918" spans="3:4">
      <c r="C3918" s="14"/>
      <c r="D3918" s="14"/>
    </row>
    <row r="3919" spans="3:4">
      <c r="C3919" s="14"/>
      <c r="D3919" s="14"/>
    </row>
    <row r="3920" spans="3:4">
      <c r="C3920" s="14"/>
      <c r="D3920" s="14"/>
    </row>
    <row r="3921" spans="3:4">
      <c r="C3921" s="14"/>
      <c r="D3921" s="14"/>
    </row>
    <row r="3922" spans="3:4">
      <c r="C3922" s="14"/>
      <c r="D3922" s="14"/>
    </row>
    <row r="3923" spans="3:4">
      <c r="C3923" s="14"/>
      <c r="D3923" s="14"/>
    </row>
    <row r="3924" spans="3:4">
      <c r="C3924" s="14"/>
      <c r="D3924" s="14"/>
    </row>
    <row r="3925" spans="3:4">
      <c r="C3925" s="14"/>
      <c r="D3925" s="14"/>
    </row>
    <row r="3926" spans="3:4">
      <c r="C3926" s="14"/>
      <c r="D3926" s="14"/>
    </row>
    <row r="3927" spans="3:4">
      <c r="C3927" s="14"/>
      <c r="D3927" s="14"/>
    </row>
    <row r="3928" spans="3:4">
      <c r="C3928" s="14"/>
      <c r="D3928" s="14"/>
    </row>
    <row r="3929" spans="3:4">
      <c r="C3929" s="14"/>
      <c r="D3929" s="14"/>
    </row>
    <row r="3930" spans="3:4">
      <c r="C3930" s="14"/>
      <c r="D3930" s="14"/>
    </row>
    <row r="3931" spans="3:4">
      <c r="C3931" s="14"/>
      <c r="D3931" s="14"/>
    </row>
    <row r="3932" spans="3:4">
      <c r="C3932" s="14"/>
      <c r="D3932" s="14"/>
    </row>
    <row r="3933" spans="3:4">
      <c r="C3933" s="14"/>
      <c r="D3933" s="14"/>
    </row>
    <row r="3934" spans="3:4">
      <c r="C3934" s="14"/>
      <c r="D3934" s="14"/>
    </row>
    <row r="3935" spans="3:4">
      <c r="C3935" s="14"/>
      <c r="D3935" s="14"/>
    </row>
    <row r="3936" spans="3:4">
      <c r="C3936" s="14"/>
      <c r="D3936" s="14"/>
    </row>
    <row r="3937" spans="3:4">
      <c r="C3937" s="14"/>
      <c r="D3937" s="14"/>
    </row>
    <row r="3938" spans="3:4">
      <c r="C3938" s="14"/>
      <c r="D3938" s="14"/>
    </row>
    <row r="3939" spans="3:4">
      <c r="C3939" s="14"/>
      <c r="D3939" s="14"/>
    </row>
    <row r="3940" spans="3:4">
      <c r="C3940" s="14"/>
      <c r="D3940" s="14"/>
    </row>
    <row r="3941" spans="3:4">
      <c r="C3941" s="14"/>
      <c r="D3941" s="14"/>
    </row>
    <row r="3942" spans="3:4">
      <c r="C3942" s="14"/>
      <c r="D3942" s="14"/>
    </row>
    <row r="3943" spans="3:4">
      <c r="C3943" s="14"/>
      <c r="D3943" s="14"/>
    </row>
    <row r="3944" spans="3:4">
      <c r="C3944" s="14"/>
      <c r="D3944" s="14"/>
    </row>
    <row r="3945" spans="3:4">
      <c r="C3945" s="14"/>
      <c r="D3945" s="14"/>
    </row>
    <row r="3946" spans="3:4">
      <c r="C3946" s="14"/>
      <c r="D3946" s="14"/>
    </row>
    <row r="3947" spans="3:4">
      <c r="C3947" s="14"/>
      <c r="D3947" s="14"/>
    </row>
    <row r="3948" spans="3:4">
      <c r="C3948" s="14"/>
      <c r="D3948" s="14"/>
    </row>
    <row r="3949" spans="3:4">
      <c r="C3949" s="14"/>
      <c r="D3949" s="14"/>
    </row>
    <row r="3950" spans="3:4">
      <c r="C3950" s="14"/>
      <c r="D3950" s="14"/>
    </row>
    <row r="3951" spans="3:4">
      <c r="C3951" s="14"/>
      <c r="D3951" s="14"/>
    </row>
    <row r="3952" spans="3:4">
      <c r="C3952" s="14"/>
      <c r="D3952" s="14"/>
    </row>
    <row r="3953" spans="3:4">
      <c r="C3953" s="14"/>
      <c r="D3953" s="14"/>
    </row>
    <row r="3954" spans="3:4">
      <c r="C3954" s="14"/>
      <c r="D3954" s="14"/>
    </row>
    <row r="3955" spans="3:4">
      <c r="C3955" s="14"/>
      <c r="D3955" s="14"/>
    </row>
    <row r="3956" spans="3:4">
      <c r="C3956" s="14"/>
      <c r="D3956" s="14"/>
    </row>
    <row r="3957" spans="3:4">
      <c r="C3957" s="14"/>
      <c r="D3957" s="14"/>
    </row>
    <row r="3958" spans="3:4">
      <c r="C3958" s="14"/>
      <c r="D3958" s="14"/>
    </row>
    <row r="3959" spans="3:4">
      <c r="C3959" s="14"/>
      <c r="D3959" s="14"/>
    </row>
    <row r="3960" spans="3:4">
      <c r="C3960" s="14"/>
      <c r="D3960" s="14"/>
    </row>
    <row r="3961" spans="3:4">
      <c r="C3961" s="14"/>
      <c r="D3961" s="14"/>
    </row>
    <row r="3962" spans="3:4">
      <c r="C3962" s="14"/>
      <c r="D3962" s="14"/>
    </row>
    <row r="3963" spans="3:4">
      <c r="C3963" s="14"/>
      <c r="D3963" s="14"/>
    </row>
    <row r="3964" spans="3:4">
      <c r="C3964" s="14"/>
      <c r="D3964" s="14"/>
    </row>
    <row r="3965" spans="3:4">
      <c r="C3965" s="14"/>
      <c r="D3965" s="14"/>
    </row>
    <row r="3966" spans="3:4">
      <c r="C3966" s="14"/>
      <c r="D3966" s="14"/>
    </row>
    <row r="3967" spans="3:4">
      <c r="C3967" s="14"/>
      <c r="D3967" s="14"/>
    </row>
    <row r="3968" spans="3:4">
      <c r="C3968" s="14"/>
      <c r="D3968" s="14"/>
    </row>
    <row r="3969" spans="3:4">
      <c r="C3969" s="14"/>
      <c r="D3969" s="14"/>
    </row>
    <row r="3970" spans="3:4">
      <c r="C3970" s="14"/>
      <c r="D3970" s="14"/>
    </row>
    <row r="3971" spans="3:4">
      <c r="C3971" s="14"/>
      <c r="D3971" s="14"/>
    </row>
    <row r="3972" spans="3:4">
      <c r="C3972" s="14"/>
      <c r="D3972" s="14"/>
    </row>
    <row r="3973" spans="3:4">
      <c r="C3973" s="14"/>
      <c r="D3973" s="14"/>
    </row>
    <row r="3974" spans="3:4">
      <c r="C3974" s="14"/>
      <c r="D3974" s="14"/>
    </row>
    <row r="3975" spans="3:4">
      <c r="C3975" s="14"/>
      <c r="D3975" s="14"/>
    </row>
    <row r="3976" spans="3:4">
      <c r="C3976" s="14"/>
      <c r="D3976" s="14"/>
    </row>
    <row r="3977" spans="3:4">
      <c r="C3977" s="14"/>
      <c r="D3977" s="14"/>
    </row>
    <row r="3978" spans="3:4">
      <c r="C3978" s="14"/>
      <c r="D3978" s="14"/>
    </row>
    <row r="3979" spans="3:4">
      <c r="C3979" s="14"/>
      <c r="D3979" s="14"/>
    </row>
    <row r="3980" spans="3:4">
      <c r="C3980" s="14"/>
      <c r="D3980" s="14"/>
    </row>
    <row r="3981" spans="3:4">
      <c r="C3981" s="14"/>
      <c r="D3981" s="14"/>
    </row>
    <row r="3982" spans="3:4">
      <c r="C3982" s="14"/>
      <c r="D3982" s="14"/>
    </row>
    <row r="3983" spans="3:4">
      <c r="C3983" s="14"/>
      <c r="D3983" s="14"/>
    </row>
    <row r="3984" spans="3:4">
      <c r="C3984" s="14"/>
      <c r="D3984" s="14"/>
    </row>
    <row r="3985" spans="3:4">
      <c r="C3985" s="14"/>
      <c r="D3985" s="14"/>
    </row>
    <row r="3986" spans="3:4">
      <c r="C3986" s="14"/>
      <c r="D3986" s="14"/>
    </row>
    <row r="3987" spans="3:4">
      <c r="C3987" s="14"/>
      <c r="D3987" s="14"/>
    </row>
    <row r="3988" spans="3:4">
      <c r="C3988" s="14"/>
      <c r="D3988" s="14"/>
    </row>
    <row r="3989" spans="3:4">
      <c r="C3989" s="14"/>
      <c r="D3989" s="14"/>
    </row>
    <row r="3990" spans="3:4">
      <c r="C3990" s="14"/>
      <c r="D3990" s="14"/>
    </row>
    <row r="3991" spans="3:4">
      <c r="C3991" s="14"/>
      <c r="D3991" s="14"/>
    </row>
    <row r="3992" spans="3:4">
      <c r="C3992" s="14"/>
      <c r="D3992" s="14"/>
    </row>
    <row r="3993" spans="3:4">
      <c r="C3993" s="14"/>
      <c r="D3993" s="14"/>
    </row>
    <row r="3994" spans="3:4">
      <c r="C3994" s="14"/>
      <c r="D3994" s="14"/>
    </row>
    <row r="3995" spans="3:4">
      <c r="C3995" s="14"/>
      <c r="D3995" s="14"/>
    </row>
    <row r="3996" spans="3:4">
      <c r="C3996" s="14"/>
      <c r="D3996" s="14"/>
    </row>
    <row r="3997" spans="3:4">
      <c r="C3997" s="14"/>
      <c r="D3997" s="14"/>
    </row>
    <row r="3998" spans="3:4">
      <c r="C3998" s="14"/>
      <c r="D3998" s="14"/>
    </row>
    <row r="3999" spans="3:4">
      <c r="C3999" s="14"/>
      <c r="D3999" s="14"/>
    </row>
    <row r="4000" spans="3:4">
      <c r="C4000" s="14"/>
      <c r="D4000" s="14"/>
    </row>
    <row r="4001" spans="3:4">
      <c r="C4001" s="14"/>
      <c r="D4001" s="14"/>
    </row>
    <row r="4002" spans="3:4">
      <c r="C4002" s="14"/>
      <c r="D4002" s="14"/>
    </row>
    <row r="4003" spans="3:4">
      <c r="C4003" s="14"/>
      <c r="D4003" s="14"/>
    </row>
    <row r="4004" spans="3:4">
      <c r="C4004" s="14"/>
      <c r="D4004" s="14"/>
    </row>
    <row r="4005" spans="3:4">
      <c r="C4005" s="14"/>
      <c r="D4005" s="14"/>
    </row>
    <row r="4006" spans="3:4">
      <c r="C4006" s="14"/>
      <c r="D4006" s="14"/>
    </row>
    <row r="4007" spans="3:4">
      <c r="C4007" s="14"/>
      <c r="D4007" s="14"/>
    </row>
    <row r="4008" spans="3:4">
      <c r="C4008" s="14"/>
      <c r="D4008" s="14"/>
    </row>
    <row r="4009" spans="3:4">
      <c r="C4009" s="14"/>
      <c r="D4009" s="14"/>
    </row>
    <row r="4010" spans="3:4">
      <c r="C4010" s="14"/>
      <c r="D4010" s="14"/>
    </row>
    <row r="4011" spans="3:4">
      <c r="C4011" s="14"/>
      <c r="D4011" s="14"/>
    </row>
    <row r="4012" spans="3:4">
      <c r="C4012" s="14"/>
      <c r="D4012" s="14"/>
    </row>
    <row r="4013" spans="3:4">
      <c r="C4013" s="14"/>
      <c r="D4013" s="14"/>
    </row>
    <row r="4014" spans="3:4">
      <c r="C4014" s="14"/>
      <c r="D4014" s="14"/>
    </row>
    <row r="4015" spans="3:4">
      <c r="C4015" s="14"/>
      <c r="D4015" s="14"/>
    </row>
    <row r="4016" spans="3:4">
      <c r="C4016" s="14"/>
      <c r="D4016" s="14"/>
    </row>
    <row r="4017" spans="3:4">
      <c r="C4017" s="14"/>
      <c r="D4017" s="14"/>
    </row>
    <row r="4018" spans="3:4">
      <c r="C4018" s="14"/>
      <c r="D4018" s="14"/>
    </row>
    <row r="4019" spans="3:4">
      <c r="C4019" s="14"/>
      <c r="D4019" s="14"/>
    </row>
    <row r="4020" spans="3:4">
      <c r="C4020" s="14"/>
      <c r="D4020" s="14"/>
    </row>
    <row r="4021" spans="3:4">
      <c r="C4021" s="14"/>
      <c r="D4021" s="14"/>
    </row>
    <row r="4022" spans="3:4">
      <c r="C4022" s="14"/>
      <c r="D4022" s="14"/>
    </row>
    <row r="4023" spans="3:4">
      <c r="C4023" s="14"/>
      <c r="D4023" s="14"/>
    </row>
    <row r="4024" spans="3:4">
      <c r="C4024" s="14"/>
      <c r="D4024" s="14"/>
    </row>
    <row r="4025" spans="3:4">
      <c r="C4025" s="14"/>
      <c r="D4025" s="14"/>
    </row>
    <row r="4026" spans="3:4">
      <c r="C4026" s="14"/>
      <c r="D4026" s="14"/>
    </row>
    <row r="4027" spans="3:4">
      <c r="C4027" s="14"/>
      <c r="D4027" s="14"/>
    </row>
    <row r="4028" spans="3:4">
      <c r="C4028" s="14"/>
      <c r="D4028" s="14"/>
    </row>
    <row r="4029" spans="3:4">
      <c r="C4029" s="14"/>
      <c r="D4029" s="14"/>
    </row>
    <row r="4030" spans="3:4">
      <c r="C4030" s="14"/>
      <c r="D4030" s="14"/>
    </row>
    <row r="4031" spans="3:4">
      <c r="C4031" s="14"/>
      <c r="D4031" s="14"/>
    </row>
    <row r="4032" spans="3:4">
      <c r="C4032" s="14"/>
      <c r="D4032" s="14"/>
    </row>
    <row r="4033" spans="3:4">
      <c r="C4033" s="14"/>
      <c r="D4033" s="14"/>
    </row>
    <row r="4034" spans="3:4">
      <c r="C4034" s="14"/>
      <c r="D4034" s="14"/>
    </row>
    <row r="4035" spans="3:4">
      <c r="C4035" s="14"/>
      <c r="D4035" s="14"/>
    </row>
    <row r="4036" spans="3:4">
      <c r="C4036" s="14"/>
      <c r="D4036" s="14"/>
    </row>
    <row r="4037" spans="3:4">
      <c r="C4037" s="14"/>
      <c r="D4037" s="14"/>
    </row>
    <row r="4038" spans="3:4">
      <c r="C4038" s="14"/>
      <c r="D4038" s="14"/>
    </row>
    <row r="4039" spans="3:4">
      <c r="C4039" s="14"/>
      <c r="D4039" s="14"/>
    </row>
    <row r="4040" spans="3:4">
      <c r="C4040" s="14"/>
      <c r="D4040" s="14"/>
    </row>
    <row r="4041" spans="3:4">
      <c r="C4041" s="14"/>
      <c r="D4041" s="14"/>
    </row>
    <row r="4042" spans="3:4">
      <c r="C4042" s="14"/>
      <c r="D4042" s="14"/>
    </row>
    <row r="4043" spans="3:4">
      <c r="C4043" s="14"/>
      <c r="D4043" s="14"/>
    </row>
    <row r="4044" spans="3:4">
      <c r="C4044" s="14"/>
      <c r="D4044" s="14"/>
    </row>
    <row r="4045" spans="3:4">
      <c r="C4045" s="14"/>
      <c r="D4045" s="14"/>
    </row>
    <row r="4046" spans="3:4">
      <c r="C4046" s="14"/>
      <c r="D4046" s="14"/>
    </row>
    <row r="4047" spans="3:4">
      <c r="C4047" s="14"/>
      <c r="D4047" s="14"/>
    </row>
    <row r="4048" spans="3:4">
      <c r="C4048" s="14"/>
      <c r="D4048" s="14"/>
    </row>
    <row r="4049" spans="3:4">
      <c r="C4049" s="14"/>
      <c r="D4049" s="14"/>
    </row>
    <row r="4050" spans="3:4">
      <c r="C4050" s="14"/>
      <c r="D4050" s="14"/>
    </row>
    <row r="4051" spans="3:4">
      <c r="C4051" s="14"/>
      <c r="D4051" s="14"/>
    </row>
    <row r="4052" spans="3:4">
      <c r="C4052" s="14"/>
      <c r="D4052" s="14"/>
    </row>
    <row r="4053" spans="3:4">
      <c r="C4053" s="14"/>
      <c r="D4053" s="14"/>
    </row>
    <row r="4054" spans="3:4">
      <c r="C4054" s="14"/>
      <c r="D4054" s="14"/>
    </row>
    <row r="4055" spans="3:4">
      <c r="C4055" s="14"/>
      <c r="D4055" s="14"/>
    </row>
    <row r="4056" spans="3:4">
      <c r="C4056" s="14"/>
      <c r="D4056" s="14"/>
    </row>
    <row r="4057" spans="3:4">
      <c r="C4057" s="14"/>
      <c r="D4057" s="14"/>
    </row>
    <row r="4058" spans="3:4">
      <c r="C4058" s="14"/>
      <c r="D4058" s="14"/>
    </row>
    <row r="4059" spans="3:4">
      <c r="C4059" s="14"/>
      <c r="D4059" s="14"/>
    </row>
    <row r="4060" spans="3:4">
      <c r="C4060" s="14"/>
      <c r="D4060" s="14"/>
    </row>
    <row r="4061" spans="3:4">
      <c r="C4061" s="14"/>
      <c r="D4061" s="14"/>
    </row>
    <row r="4062" spans="3:4">
      <c r="C4062" s="14"/>
      <c r="D4062" s="14"/>
    </row>
    <row r="4063" spans="3:4">
      <c r="C4063" s="14"/>
      <c r="D4063" s="14"/>
    </row>
    <row r="4064" spans="3:4">
      <c r="C4064" s="14"/>
      <c r="D4064" s="14"/>
    </row>
    <row r="4065" spans="3:4">
      <c r="C4065" s="14"/>
      <c r="D4065" s="14"/>
    </row>
    <row r="4066" spans="3:4">
      <c r="C4066" s="14"/>
      <c r="D4066" s="14"/>
    </row>
    <row r="4067" spans="3:4">
      <c r="C4067" s="14"/>
      <c r="D4067" s="14"/>
    </row>
    <row r="4068" spans="3:4">
      <c r="C4068" s="14"/>
      <c r="D4068" s="14"/>
    </row>
    <row r="4069" spans="3:4">
      <c r="C4069" s="14"/>
      <c r="D4069" s="14"/>
    </row>
    <row r="4070" spans="3:4">
      <c r="C4070" s="14"/>
      <c r="D4070" s="14"/>
    </row>
    <row r="4071" spans="3:4">
      <c r="C4071" s="14"/>
      <c r="D4071" s="14"/>
    </row>
    <row r="4072" spans="3:4">
      <c r="C4072" s="14"/>
      <c r="D4072" s="14"/>
    </row>
    <row r="4073" spans="3:4">
      <c r="C4073" s="14"/>
      <c r="D4073" s="14"/>
    </row>
    <row r="4074" spans="3:4">
      <c r="C4074" s="14"/>
      <c r="D4074" s="14"/>
    </row>
    <row r="4075" spans="3:4">
      <c r="C4075" s="14"/>
      <c r="D4075" s="14"/>
    </row>
    <row r="4076" spans="3:4">
      <c r="C4076" s="14"/>
      <c r="D4076" s="14"/>
    </row>
    <row r="4077" spans="3:4">
      <c r="C4077" s="14"/>
      <c r="D4077" s="14"/>
    </row>
    <row r="4078" spans="3:4">
      <c r="C4078" s="14"/>
      <c r="D4078" s="14"/>
    </row>
    <row r="4079" spans="3:4">
      <c r="C4079" s="14"/>
      <c r="D4079" s="14"/>
    </row>
    <row r="4080" spans="3:4">
      <c r="C4080" s="14"/>
      <c r="D4080" s="14"/>
    </row>
    <row r="4081" spans="3:4">
      <c r="C4081" s="14"/>
      <c r="D4081" s="14"/>
    </row>
    <row r="4082" spans="3:4">
      <c r="C4082" s="14"/>
      <c r="D4082" s="14"/>
    </row>
    <row r="4083" spans="3:4">
      <c r="C4083" s="14"/>
      <c r="D4083" s="14"/>
    </row>
    <row r="4084" spans="3:4">
      <c r="C4084" s="14"/>
      <c r="D4084" s="14"/>
    </row>
    <row r="4085" spans="3:4">
      <c r="C4085" s="14"/>
      <c r="D4085" s="14"/>
    </row>
    <row r="4086" spans="3:4">
      <c r="C4086" s="14"/>
      <c r="D4086" s="14"/>
    </row>
    <row r="4087" spans="3:4">
      <c r="C4087" s="14"/>
      <c r="D4087" s="14"/>
    </row>
    <row r="4088" spans="3:4">
      <c r="C4088" s="14"/>
      <c r="D4088" s="14"/>
    </row>
    <row r="4089" spans="3:4">
      <c r="C4089" s="14"/>
      <c r="D4089" s="14"/>
    </row>
    <row r="4090" spans="3:4">
      <c r="C4090" s="14"/>
      <c r="D4090" s="14"/>
    </row>
    <row r="4091" spans="3:4">
      <c r="C4091" s="14"/>
      <c r="D4091" s="14"/>
    </row>
    <row r="4092" spans="3:4">
      <c r="C4092" s="14"/>
      <c r="D4092" s="14"/>
    </row>
    <row r="4093" spans="3:4">
      <c r="C4093" s="14"/>
      <c r="D4093" s="14"/>
    </row>
    <row r="4094" spans="3:4">
      <c r="C4094" s="14"/>
      <c r="D4094" s="14"/>
    </row>
    <row r="4095" spans="3:4">
      <c r="C4095" s="14"/>
      <c r="D4095" s="14"/>
    </row>
    <row r="4096" spans="3:4">
      <c r="C4096" s="14"/>
      <c r="D4096" s="14"/>
    </row>
    <row r="4097" spans="3:4">
      <c r="C4097" s="14"/>
      <c r="D4097" s="14"/>
    </row>
    <row r="4098" spans="3:4">
      <c r="C4098" s="14"/>
      <c r="D4098" s="14"/>
    </row>
    <row r="4099" spans="3:4">
      <c r="C4099" s="14"/>
      <c r="D4099" s="14"/>
    </row>
    <row r="4100" spans="3:4">
      <c r="C4100" s="14"/>
      <c r="D4100" s="14"/>
    </row>
    <row r="4101" spans="3:4">
      <c r="C4101" s="14"/>
      <c r="D4101" s="14"/>
    </row>
    <row r="4102" spans="3:4">
      <c r="C4102" s="14"/>
      <c r="D4102" s="14"/>
    </row>
    <row r="4103" spans="3:4">
      <c r="C4103" s="14"/>
      <c r="D4103" s="14"/>
    </row>
    <row r="4104" spans="3:4">
      <c r="C4104" s="14"/>
      <c r="D4104" s="14"/>
    </row>
    <row r="4105" spans="3:4">
      <c r="C4105" s="14"/>
      <c r="D4105" s="14"/>
    </row>
    <row r="4106" spans="3:4">
      <c r="C4106" s="14"/>
      <c r="D4106" s="14"/>
    </row>
    <row r="4107" spans="3:4">
      <c r="C4107" s="14"/>
      <c r="D4107" s="14"/>
    </row>
    <row r="4108" spans="3:4">
      <c r="C4108" s="14"/>
      <c r="D4108" s="14"/>
    </row>
    <row r="4109" spans="3:4">
      <c r="C4109" s="14"/>
      <c r="D4109" s="14"/>
    </row>
    <row r="4110" spans="3:4">
      <c r="C4110" s="14"/>
      <c r="D4110" s="14"/>
    </row>
    <row r="4111" spans="3:4">
      <c r="C4111" s="14"/>
      <c r="D4111" s="14"/>
    </row>
    <row r="4112" spans="3:4">
      <c r="C4112" s="14"/>
      <c r="D4112" s="14"/>
    </row>
    <row r="4113" spans="3:4">
      <c r="C4113" s="14"/>
      <c r="D4113" s="14"/>
    </row>
    <row r="4114" spans="3:4">
      <c r="C4114" s="14"/>
      <c r="D4114" s="14"/>
    </row>
    <row r="4115" spans="3:4">
      <c r="C4115" s="14"/>
      <c r="D4115" s="14"/>
    </row>
    <row r="4116" spans="3:4">
      <c r="C4116" s="14"/>
      <c r="D4116" s="14"/>
    </row>
    <row r="4117" spans="3:4">
      <c r="C4117" s="14"/>
      <c r="D4117" s="14"/>
    </row>
    <row r="4118" spans="3:4">
      <c r="C4118" s="14"/>
      <c r="D4118" s="14"/>
    </row>
    <row r="4119" spans="3:4">
      <c r="C4119" s="14"/>
      <c r="D4119" s="14"/>
    </row>
    <row r="4120" spans="3:4">
      <c r="C4120" s="14"/>
      <c r="D4120" s="14"/>
    </row>
    <row r="4121" spans="3:4">
      <c r="C4121" s="14"/>
      <c r="D4121" s="14"/>
    </row>
    <row r="4122" spans="3:4">
      <c r="C4122" s="14"/>
      <c r="D4122" s="14"/>
    </row>
    <row r="4123" spans="3:4">
      <c r="C4123" s="14"/>
      <c r="D4123" s="14"/>
    </row>
    <row r="4124" spans="3:4">
      <c r="C4124" s="14"/>
      <c r="D4124" s="14"/>
    </row>
    <row r="4125" spans="3:4">
      <c r="C4125" s="14"/>
      <c r="D4125" s="14"/>
    </row>
    <row r="4126" spans="3:4">
      <c r="C4126" s="14"/>
      <c r="D4126" s="14"/>
    </row>
    <row r="4127" spans="3:4">
      <c r="C4127" s="14"/>
      <c r="D4127" s="14"/>
    </row>
    <row r="4128" spans="3:4">
      <c r="C4128" s="14"/>
      <c r="D4128" s="14"/>
    </row>
    <row r="4129" spans="3:4">
      <c r="C4129" s="14"/>
      <c r="D4129" s="14"/>
    </row>
    <row r="4130" spans="3:4">
      <c r="C4130" s="14"/>
      <c r="D4130" s="14"/>
    </row>
    <row r="4131" spans="3:4">
      <c r="C4131" s="14"/>
      <c r="D4131" s="14"/>
    </row>
    <row r="4132" spans="3:4">
      <c r="C4132" s="14"/>
      <c r="D4132" s="14"/>
    </row>
    <row r="4133" spans="3:4">
      <c r="C4133" s="14"/>
      <c r="D4133" s="14"/>
    </row>
    <row r="4134" spans="3:4">
      <c r="C4134" s="14"/>
      <c r="D4134" s="14"/>
    </row>
    <row r="4135" spans="3:4">
      <c r="C4135" s="14"/>
      <c r="D4135" s="14"/>
    </row>
    <row r="4136" spans="3:4">
      <c r="C4136" s="14"/>
      <c r="D4136" s="14"/>
    </row>
    <row r="4137" spans="3:4">
      <c r="C4137" s="14"/>
      <c r="D4137" s="14"/>
    </row>
    <row r="4138" spans="3:4">
      <c r="C4138" s="14"/>
      <c r="D4138" s="14"/>
    </row>
    <row r="4139" spans="3:4">
      <c r="C4139" s="14"/>
      <c r="D4139" s="14"/>
    </row>
    <row r="4140" spans="3:4">
      <c r="C4140" s="14"/>
      <c r="D4140" s="14"/>
    </row>
    <row r="4141" spans="3:4">
      <c r="C4141" s="14"/>
      <c r="D4141" s="14"/>
    </row>
    <row r="4142" spans="3:4">
      <c r="C4142" s="14"/>
      <c r="D4142" s="14"/>
    </row>
    <row r="4143" spans="3:4">
      <c r="C4143" s="14"/>
      <c r="D4143" s="14"/>
    </row>
    <row r="4144" spans="3:4">
      <c r="C4144" s="14"/>
      <c r="D4144" s="14"/>
    </row>
    <row r="4145" spans="3:4">
      <c r="C4145" s="14"/>
      <c r="D4145" s="14"/>
    </row>
    <row r="4146" spans="3:4">
      <c r="C4146" s="14"/>
      <c r="D4146" s="14"/>
    </row>
    <row r="4147" spans="3:4">
      <c r="C4147" s="14"/>
      <c r="D4147" s="14"/>
    </row>
    <row r="4148" spans="3:4">
      <c r="C4148" s="14"/>
      <c r="D4148" s="14"/>
    </row>
    <row r="4149" spans="3:4">
      <c r="C4149" s="14"/>
      <c r="D4149" s="14"/>
    </row>
    <row r="4150" spans="3:4">
      <c r="C4150" s="14"/>
      <c r="D4150" s="14"/>
    </row>
    <row r="4151" spans="3:4">
      <c r="C4151" s="14"/>
      <c r="D4151" s="14"/>
    </row>
    <row r="4152" spans="3:4">
      <c r="C4152" s="14"/>
      <c r="D4152" s="14"/>
    </row>
    <row r="4153" spans="3:4">
      <c r="C4153" s="14"/>
      <c r="D4153" s="14"/>
    </row>
    <row r="4154" spans="3:4">
      <c r="C4154" s="14"/>
      <c r="D4154" s="14"/>
    </row>
    <row r="4155" spans="3:4">
      <c r="C4155" s="14"/>
      <c r="D4155" s="14"/>
    </row>
    <row r="4156" spans="3:4">
      <c r="C4156" s="14"/>
      <c r="D4156" s="14"/>
    </row>
    <row r="4157" spans="3:4">
      <c r="C4157" s="14"/>
      <c r="D4157" s="14"/>
    </row>
    <row r="4158" spans="3:4">
      <c r="C4158" s="14"/>
      <c r="D4158" s="14"/>
    </row>
    <row r="4159" spans="3:4">
      <c r="C4159" s="14"/>
      <c r="D4159" s="14"/>
    </row>
    <row r="4160" spans="3:4">
      <c r="C4160" s="14"/>
      <c r="D4160" s="14"/>
    </row>
    <row r="4161" spans="3:4">
      <c r="C4161" s="14"/>
      <c r="D4161" s="14"/>
    </row>
    <row r="4162" spans="3:4">
      <c r="C4162" s="14"/>
      <c r="D4162" s="14"/>
    </row>
    <row r="4163" spans="3:4">
      <c r="C4163" s="14"/>
      <c r="D4163" s="14"/>
    </row>
    <row r="4164" spans="3:4">
      <c r="C4164" s="14"/>
      <c r="D4164" s="14"/>
    </row>
    <row r="4165" spans="3:4">
      <c r="C4165" s="14"/>
      <c r="D4165" s="14"/>
    </row>
    <row r="4166" spans="3:4">
      <c r="C4166" s="14"/>
      <c r="D4166" s="14"/>
    </row>
    <row r="4167" spans="3:4">
      <c r="C4167" s="14"/>
      <c r="D4167" s="14"/>
    </row>
    <row r="4168" spans="3:4">
      <c r="C4168" s="14"/>
      <c r="D4168" s="14"/>
    </row>
    <row r="4169" spans="3:4">
      <c r="C4169" s="14"/>
      <c r="D4169" s="14"/>
    </row>
    <row r="4170" spans="3:4">
      <c r="C4170" s="14"/>
      <c r="D4170" s="14"/>
    </row>
    <row r="4171" spans="3:4">
      <c r="C4171" s="14"/>
      <c r="D4171" s="14"/>
    </row>
    <row r="4172" spans="3:4">
      <c r="C4172" s="14"/>
      <c r="D4172" s="14"/>
    </row>
    <row r="4173" spans="3:4">
      <c r="C4173" s="14"/>
      <c r="D4173" s="14"/>
    </row>
    <row r="4174" spans="3:4">
      <c r="C4174" s="14"/>
      <c r="D4174" s="14"/>
    </row>
    <row r="4175" spans="3:4">
      <c r="C4175" s="14"/>
      <c r="D4175" s="14"/>
    </row>
    <row r="4176" spans="3:4">
      <c r="C4176" s="14"/>
      <c r="D4176" s="14"/>
    </row>
    <row r="4177" spans="3:4">
      <c r="C4177" s="14"/>
      <c r="D4177" s="14"/>
    </row>
    <row r="4178" spans="3:4">
      <c r="C4178" s="14"/>
      <c r="D4178" s="14"/>
    </row>
    <row r="4179" spans="3:4">
      <c r="C4179" s="14"/>
      <c r="D4179" s="14"/>
    </row>
    <row r="4180" spans="3:4">
      <c r="C4180" s="14"/>
      <c r="D4180" s="14"/>
    </row>
    <row r="4181" spans="3:4">
      <c r="C4181" s="14"/>
      <c r="D4181" s="14"/>
    </row>
    <row r="4182" spans="3:4">
      <c r="C4182" s="14"/>
      <c r="D4182" s="14"/>
    </row>
    <row r="4183" spans="3:4">
      <c r="C4183" s="14"/>
      <c r="D4183" s="14"/>
    </row>
    <row r="4184" spans="3:4">
      <c r="C4184" s="14"/>
      <c r="D4184" s="14"/>
    </row>
    <row r="4185" spans="3:4">
      <c r="C4185" s="14"/>
      <c r="D4185" s="14"/>
    </row>
    <row r="4186" spans="3:4">
      <c r="C4186" s="14"/>
      <c r="D4186" s="14"/>
    </row>
    <row r="4187" spans="3:4">
      <c r="C4187" s="14"/>
      <c r="D4187" s="14"/>
    </row>
    <row r="4188" spans="3:4">
      <c r="C4188" s="14"/>
      <c r="D4188" s="14"/>
    </row>
    <row r="4189" spans="3:4">
      <c r="C4189" s="14"/>
      <c r="D4189" s="14"/>
    </row>
    <row r="4190" spans="3:4">
      <c r="C4190" s="14"/>
      <c r="D4190" s="14"/>
    </row>
    <row r="4191" spans="3:4">
      <c r="C4191" s="14"/>
      <c r="D4191" s="14"/>
    </row>
    <row r="4192" spans="3:4">
      <c r="C4192" s="14"/>
      <c r="D4192" s="14"/>
    </row>
    <row r="4193" spans="3:4">
      <c r="C4193" s="14"/>
      <c r="D4193" s="14"/>
    </row>
    <row r="4194" spans="3:4">
      <c r="C4194" s="14"/>
      <c r="D4194" s="14"/>
    </row>
    <row r="4195" spans="3:4">
      <c r="C4195" s="14"/>
      <c r="D4195" s="14"/>
    </row>
    <row r="4196" spans="3:4">
      <c r="C4196" s="14"/>
      <c r="D4196" s="14"/>
    </row>
    <row r="4197" spans="3:4">
      <c r="C4197" s="14"/>
      <c r="D4197" s="14"/>
    </row>
    <row r="4198" spans="3:4">
      <c r="C4198" s="14"/>
      <c r="D4198" s="14"/>
    </row>
    <row r="4199" spans="3:4">
      <c r="C4199" s="14"/>
      <c r="D4199" s="14"/>
    </row>
    <row r="4200" spans="3:4">
      <c r="C4200" s="14"/>
      <c r="D4200" s="14"/>
    </row>
    <row r="4201" spans="3:4">
      <c r="C4201" s="14"/>
      <c r="D4201" s="14"/>
    </row>
    <row r="4202" spans="3:4">
      <c r="C4202" s="14"/>
      <c r="D4202" s="14"/>
    </row>
    <row r="4203" spans="3:4">
      <c r="C4203" s="14"/>
      <c r="D4203" s="14"/>
    </row>
    <row r="4204" spans="3:4">
      <c r="C4204" s="14"/>
      <c r="D4204" s="14"/>
    </row>
    <row r="4205" spans="3:4">
      <c r="C4205" s="14"/>
      <c r="D4205" s="14"/>
    </row>
    <row r="4206" spans="3:4">
      <c r="C4206" s="14"/>
      <c r="D4206" s="14"/>
    </row>
    <row r="4207" spans="3:4">
      <c r="C4207" s="14"/>
      <c r="D4207" s="14"/>
    </row>
    <row r="4208" spans="3:4">
      <c r="C4208" s="14"/>
      <c r="D4208" s="14"/>
    </row>
    <row r="4209" spans="3:4">
      <c r="C4209" s="14"/>
      <c r="D4209" s="14"/>
    </row>
    <row r="4210" spans="3:4">
      <c r="C4210" s="14"/>
      <c r="D4210" s="14"/>
    </row>
    <row r="4211" spans="3:4">
      <c r="C4211" s="14"/>
      <c r="D4211" s="14"/>
    </row>
    <row r="4212" spans="3:4">
      <c r="C4212" s="14"/>
      <c r="D4212" s="14"/>
    </row>
    <row r="4213" spans="3:4">
      <c r="C4213" s="14"/>
      <c r="D4213" s="14"/>
    </row>
    <row r="4214" spans="3:4">
      <c r="C4214" s="14"/>
      <c r="D4214" s="14"/>
    </row>
    <row r="4215" spans="3:4">
      <c r="C4215" s="14"/>
      <c r="D4215" s="14"/>
    </row>
    <row r="4216" spans="3:4">
      <c r="C4216" s="14"/>
      <c r="D4216" s="14"/>
    </row>
    <row r="4217" spans="3:4">
      <c r="C4217" s="14"/>
      <c r="D4217" s="14"/>
    </row>
    <row r="4218" spans="3:4">
      <c r="C4218" s="14"/>
      <c r="D4218" s="14"/>
    </row>
    <row r="4219" spans="3:4">
      <c r="C4219" s="14"/>
      <c r="D4219" s="14"/>
    </row>
    <row r="4220" spans="3:4">
      <c r="C4220" s="14"/>
      <c r="D4220" s="14"/>
    </row>
    <row r="4221" spans="3:4">
      <c r="C4221" s="14"/>
      <c r="D4221" s="14"/>
    </row>
    <row r="4222" spans="3:4">
      <c r="C4222" s="14"/>
      <c r="D4222" s="14"/>
    </row>
    <row r="4223" spans="3:4">
      <c r="C4223" s="14"/>
      <c r="D4223" s="14"/>
    </row>
    <row r="4224" spans="3:4">
      <c r="C4224" s="14"/>
      <c r="D4224" s="14"/>
    </row>
    <row r="4225" spans="3:4">
      <c r="C4225" s="14"/>
      <c r="D4225" s="14"/>
    </row>
    <row r="4226" spans="3:4">
      <c r="C4226" s="14"/>
      <c r="D4226" s="14"/>
    </row>
    <row r="4227" spans="3:4">
      <c r="C4227" s="14"/>
      <c r="D4227" s="14"/>
    </row>
    <row r="4228" spans="3:4">
      <c r="C4228" s="14"/>
      <c r="D4228" s="14"/>
    </row>
    <row r="4229" spans="3:4">
      <c r="C4229" s="14"/>
      <c r="D4229" s="14"/>
    </row>
    <row r="4230" spans="3:4">
      <c r="C4230" s="14"/>
      <c r="D4230" s="14"/>
    </row>
    <row r="4231" spans="3:4">
      <c r="C4231" s="14"/>
      <c r="D4231" s="14"/>
    </row>
    <row r="4232" spans="3:4">
      <c r="C4232" s="14"/>
      <c r="D4232" s="14"/>
    </row>
    <row r="4233" spans="3:4">
      <c r="C4233" s="14"/>
      <c r="D4233" s="14"/>
    </row>
    <row r="4234" spans="3:4">
      <c r="C4234" s="14"/>
      <c r="D4234" s="14"/>
    </row>
    <row r="4235" spans="3:4">
      <c r="C4235" s="14"/>
      <c r="D4235" s="14"/>
    </row>
    <row r="4236" spans="3:4">
      <c r="C4236" s="14"/>
      <c r="D4236" s="14"/>
    </row>
    <row r="4237" spans="3:4">
      <c r="C4237" s="14"/>
      <c r="D4237" s="14"/>
    </row>
    <row r="4238" spans="3:4">
      <c r="C4238" s="14"/>
      <c r="D4238" s="14"/>
    </row>
    <row r="4239" spans="3:4">
      <c r="C4239" s="14"/>
      <c r="D4239" s="14"/>
    </row>
    <row r="4240" spans="3:4">
      <c r="C4240" s="14"/>
      <c r="D4240" s="14"/>
    </row>
    <row r="4241" spans="3:4">
      <c r="C4241" s="14"/>
      <c r="D4241" s="14"/>
    </row>
    <row r="4242" spans="3:4">
      <c r="C4242" s="14"/>
      <c r="D4242" s="14"/>
    </row>
    <row r="4243" spans="3:4">
      <c r="C4243" s="14"/>
      <c r="D4243" s="14"/>
    </row>
    <row r="4244" spans="3:4">
      <c r="C4244" s="14"/>
      <c r="D4244" s="14"/>
    </row>
    <row r="4245" spans="3:4">
      <c r="C4245" s="14"/>
      <c r="D4245" s="14"/>
    </row>
    <row r="4246" spans="3:4">
      <c r="C4246" s="14"/>
      <c r="D4246" s="14"/>
    </row>
    <row r="4247" spans="3:4">
      <c r="C4247" s="14"/>
      <c r="D4247" s="14"/>
    </row>
    <row r="4248" spans="3:4">
      <c r="C4248" s="14"/>
      <c r="D4248" s="14"/>
    </row>
    <row r="4249" spans="3:4">
      <c r="C4249" s="14"/>
      <c r="D4249" s="14"/>
    </row>
    <row r="4250" spans="3:4">
      <c r="C4250" s="14"/>
      <c r="D4250" s="14"/>
    </row>
    <row r="4251" spans="3:4">
      <c r="C4251" s="14"/>
      <c r="D4251" s="14"/>
    </row>
    <row r="4252" spans="3:4">
      <c r="C4252" s="14"/>
      <c r="D4252" s="14"/>
    </row>
    <row r="4253" spans="3:4">
      <c r="C4253" s="14"/>
      <c r="D4253" s="14"/>
    </row>
    <row r="4254" spans="3:4">
      <c r="C4254" s="14"/>
      <c r="D4254" s="14"/>
    </row>
    <row r="4255" spans="3:4">
      <c r="C4255" s="14"/>
      <c r="D4255" s="14"/>
    </row>
    <row r="4256" spans="3:4">
      <c r="C4256" s="14"/>
      <c r="D4256" s="14"/>
    </row>
    <row r="4257" spans="3:4">
      <c r="C4257" s="14"/>
      <c r="D4257" s="14"/>
    </row>
    <row r="4258" spans="3:4">
      <c r="C4258" s="14"/>
      <c r="D4258" s="14"/>
    </row>
    <row r="4259" spans="3:4">
      <c r="C4259" s="14"/>
      <c r="D4259" s="14"/>
    </row>
    <row r="4260" spans="3:4">
      <c r="C4260" s="14"/>
      <c r="D4260" s="14"/>
    </row>
    <row r="4261" spans="3:4">
      <c r="C4261" s="14"/>
      <c r="D4261" s="14"/>
    </row>
    <row r="4262" spans="3:4">
      <c r="C4262" s="14"/>
      <c r="D4262" s="14"/>
    </row>
    <row r="4263" spans="3:4">
      <c r="C4263" s="14"/>
      <c r="D4263" s="14"/>
    </row>
    <row r="4264" spans="3:4">
      <c r="C4264" s="14"/>
      <c r="D4264" s="14"/>
    </row>
    <row r="4265" spans="3:4">
      <c r="C4265" s="14"/>
      <c r="D4265" s="14"/>
    </row>
    <row r="4266" spans="3:4">
      <c r="C4266" s="14"/>
      <c r="D4266" s="14"/>
    </row>
    <row r="4267" spans="3:4">
      <c r="C4267" s="14"/>
      <c r="D4267" s="14"/>
    </row>
    <row r="4268" spans="3:4">
      <c r="C4268" s="14"/>
      <c r="D4268" s="14"/>
    </row>
    <row r="4269" spans="3:4">
      <c r="C4269" s="14"/>
      <c r="D4269" s="14"/>
    </row>
    <row r="4270" spans="3:4">
      <c r="C4270" s="14"/>
      <c r="D4270" s="14"/>
    </row>
    <row r="4271" spans="3:4">
      <c r="C4271" s="14"/>
      <c r="D4271" s="14"/>
    </row>
    <row r="4272" spans="3:4">
      <c r="C4272" s="14"/>
      <c r="D4272" s="14"/>
    </row>
    <row r="4273" spans="3:4">
      <c r="C4273" s="14"/>
      <c r="D4273" s="14"/>
    </row>
    <row r="4274" spans="3:4">
      <c r="C4274" s="14"/>
      <c r="D4274" s="14"/>
    </row>
    <row r="4275" spans="3:4">
      <c r="C4275" s="14"/>
      <c r="D4275" s="14"/>
    </row>
    <row r="4276" spans="3:4">
      <c r="C4276" s="14"/>
      <c r="D4276" s="14"/>
    </row>
    <row r="4277" spans="3:4">
      <c r="C4277" s="14"/>
      <c r="D4277" s="14"/>
    </row>
    <row r="4278" spans="3:4">
      <c r="C4278" s="14"/>
      <c r="D4278" s="14"/>
    </row>
    <row r="4279" spans="3:4">
      <c r="C4279" s="14"/>
      <c r="D4279" s="14"/>
    </row>
    <row r="4280" spans="3:4">
      <c r="C4280" s="14"/>
      <c r="D4280" s="14"/>
    </row>
    <row r="4281" spans="3:4">
      <c r="C4281" s="14"/>
      <c r="D4281" s="14"/>
    </row>
    <row r="4282" spans="3:4">
      <c r="C4282" s="14"/>
      <c r="D4282" s="14"/>
    </row>
    <row r="4283" spans="3:4">
      <c r="C4283" s="14"/>
      <c r="D4283" s="14"/>
    </row>
    <row r="4284" spans="3:4">
      <c r="C4284" s="14"/>
      <c r="D4284" s="14"/>
    </row>
    <row r="4285" spans="3:4">
      <c r="C4285" s="14"/>
      <c r="D4285" s="14"/>
    </row>
    <row r="4286" spans="3:4">
      <c r="C4286" s="14"/>
      <c r="D4286" s="14"/>
    </row>
    <row r="4287" spans="3:4">
      <c r="C4287" s="14"/>
      <c r="D4287" s="14"/>
    </row>
    <row r="4288" spans="3:4">
      <c r="C4288" s="14"/>
      <c r="D4288" s="14"/>
    </row>
    <row r="4289" spans="3:4">
      <c r="C4289" s="14"/>
      <c r="D4289" s="14"/>
    </row>
    <row r="4290" spans="3:4">
      <c r="C4290" s="14"/>
      <c r="D4290" s="14"/>
    </row>
    <row r="4291" spans="3:4">
      <c r="C4291" s="14"/>
      <c r="D4291" s="14"/>
    </row>
    <row r="4292" spans="3:4">
      <c r="C4292" s="14"/>
      <c r="D4292" s="14"/>
    </row>
    <row r="4293" spans="3:4">
      <c r="C4293" s="14"/>
      <c r="D4293" s="14"/>
    </row>
    <row r="4294" spans="3:4">
      <c r="C4294" s="14"/>
      <c r="D4294" s="14"/>
    </row>
    <row r="4295" spans="3:4">
      <c r="C4295" s="14"/>
      <c r="D4295" s="14"/>
    </row>
    <row r="4296" spans="3:4">
      <c r="C4296" s="14"/>
      <c r="D4296" s="14"/>
    </row>
    <row r="4297" spans="3:4">
      <c r="C4297" s="14"/>
      <c r="D4297" s="14"/>
    </row>
    <row r="4298" spans="3:4">
      <c r="C4298" s="14"/>
      <c r="D4298" s="14"/>
    </row>
    <row r="4299" spans="3:4">
      <c r="C4299" s="14"/>
      <c r="D4299" s="14"/>
    </row>
    <row r="4300" spans="3:4">
      <c r="C4300" s="14"/>
      <c r="D4300" s="14"/>
    </row>
    <row r="4301" spans="3:4">
      <c r="C4301" s="14"/>
      <c r="D4301" s="14"/>
    </row>
    <row r="4302" spans="3:4">
      <c r="C4302" s="14"/>
      <c r="D4302" s="14"/>
    </row>
    <row r="4303" spans="3:4">
      <c r="C4303" s="14"/>
      <c r="D4303" s="14"/>
    </row>
    <row r="4304" spans="3:4">
      <c r="C4304" s="14"/>
      <c r="D4304" s="14"/>
    </row>
    <row r="4305" spans="3:4">
      <c r="C4305" s="14"/>
      <c r="D4305" s="14"/>
    </row>
    <row r="4306" spans="3:4">
      <c r="C4306" s="14"/>
      <c r="D4306" s="14"/>
    </row>
    <row r="4307" spans="3:4">
      <c r="C4307" s="14"/>
      <c r="D4307" s="14"/>
    </row>
    <row r="4308" spans="3:4">
      <c r="C4308" s="14"/>
      <c r="D4308" s="14"/>
    </row>
    <row r="4309" spans="3:4">
      <c r="C4309" s="14"/>
      <c r="D4309" s="14"/>
    </row>
    <row r="4310" spans="3:4">
      <c r="C4310" s="14"/>
      <c r="D4310" s="14"/>
    </row>
    <row r="4311" spans="3:4">
      <c r="C4311" s="14"/>
      <c r="D4311" s="14"/>
    </row>
    <row r="4312" spans="3:4">
      <c r="C4312" s="14"/>
      <c r="D4312" s="14"/>
    </row>
    <row r="4313" spans="3:4">
      <c r="C4313" s="14"/>
      <c r="D4313" s="14"/>
    </row>
    <row r="4314" spans="3:4">
      <c r="C4314" s="14"/>
      <c r="D4314" s="14"/>
    </row>
    <row r="4315" spans="3:4">
      <c r="C4315" s="14"/>
      <c r="D4315" s="14"/>
    </row>
    <row r="4316" spans="3:4">
      <c r="C4316" s="14"/>
      <c r="D4316" s="14"/>
    </row>
    <row r="4317" spans="3:4">
      <c r="C4317" s="14"/>
      <c r="D4317" s="14"/>
    </row>
    <row r="4318" spans="3:4">
      <c r="C4318" s="14"/>
      <c r="D4318" s="14"/>
    </row>
    <row r="4319" spans="3:4">
      <c r="C4319" s="14"/>
      <c r="D4319" s="14"/>
    </row>
    <row r="4320" spans="3:4">
      <c r="C4320" s="14"/>
      <c r="D4320" s="14"/>
    </row>
    <row r="4321" spans="3:4">
      <c r="C4321" s="14"/>
      <c r="D4321" s="14"/>
    </row>
    <row r="4322" spans="3:4">
      <c r="C4322" s="14"/>
      <c r="D4322" s="14"/>
    </row>
    <row r="4323" spans="3:4">
      <c r="C4323" s="14"/>
      <c r="D4323" s="14"/>
    </row>
    <row r="4324" spans="3:4">
      <c r="C4324" s="14"/>
      <c r="D4324" s="14"/>
    </row>
    <row r="4325" spans="3:4">
      <c r="C4325" s="14"/>
      <c r="D4325" s="14"/>
    </row>
    <row r="4326" spans="3:4">
      <c r="C4326" s="14"/>
      <c r="D4326" s="14"/>
    </row>
    <row r="4327" spans="3:4">
      <c r="C4327" s="14"/>
      <c r="D4327" s="14"/>
    </row>
    <row r="4328" spans="3:4">
      <c r="C4328" s="14"/>
      <c r="D4328" s="14"/>
    </row>
    <row r="4329" spans="3:4">
      <c r="C4329" s="14"/>
      <c r="D4329" s="14"/>
    </row>
    <row r="4330" spans="3:4">
      <c r="C4330" s="14"/>
      <c r="D4330" s="14"/>
    </row>
    <row r="4331" spans="3:4">
      <c r="C4331" s="14"/>
      <c r="D4331" s="14"/>
    </row>
    <row r="4332" spans="3:4">
      <c r="C4332" s="14"/>
      <c r="D4332" s="14"/>
    </row>
    <row r="4333" spans="3:4">
      <c r="C4333" s="14"/>
      <c r="D4333" s="14"/>
    </row>
    <row r="4334" spans="3:4">
      <c r="C4334" s="14"/>
      <c r="D4334" s="14"/>
    </row>
    <row r="4335" spans="3:4">
      <c r="C4335" s="14"/>
      <c r="D4335" s="14"/>
    </row>
    <row r="4336" spans="3:4">
      <c r="C4336" s="14"/>
      <c r="D4336" s="14"/>
    </row>
    <row r="4337" spans="3:4">
      <c r="C4337" s="14"/>
      <c r="D4337" s="14"/>
    </row>
    <row r="4338" spans="3:4">
      <c r="C4338" s="14"/>
      <c r="D4338" s="14"/>
    </row>
    <row r="4339" spans="3:4">
      <c r="C4339" s="14"/>
      <c r="D4339" s="14"/>
    </row>
    <row r="4340" spans="3:4">
      <c r="C4340" s="14"/>
      <c r="D4340" s="14"/>
    </row>
    <row r="4341" spans="3:4">
      <c r="C4341" s="14"/>
      <c r="D4341" s="14"/>
    </row>
    <row r="4342" spans="3:4">
      <c r="C4342" s="14"/>
      <c r="D4342" s="14"/>
    </row>
    <row r="4343" spans="3:4">
      <c r="C4343" s="14"/>
      <c r="D4343" s="14"/>
    </row>
    <row r="4344" spans="3:4">
      <c r="C4344" s="14"/>
      <c r="D4344" s="14"/>
    </row>
    <row r="4345" spans="3:4">
      <c r="C4345" s="14"/>
      <c r="D4345" s="14"/>
    </row>
    <row r="4346" spans="3:4">
      <c r="C4346" s="14"/>
      <c r="D4346" s="14"/>
    </row>
    <row r="4347" spans="3:4">
      <c r="C4347" s="14"/>
      <c r="D4347" s="14"/>
    </row>
    <row r="4348" spans="3:4">
      <c r="C4348" s="14"/>
      <c r="D4348" s="14"/>
    </row>
    <row r="4349" spans="3:4">
      <c r="C4349" s="14"/>
      <c r="D4349" s="14"/>
    </row>
    <row r="4350" spans="3:4">
      <c r="C4350" s="14"/>
      <c r="D4350" s="14"/>
    </row>
    <row r="4351" spans="3:4">
      <c r="C4351" s="14"/>
      <c r="D4351" s="14"/>
    </row>
    <row r="4352" spans="3:4">
      <c r="C4352" s="14"/>
      <c r="D4352" s="14"/>
    </row>
    <row r="4353" spans="3:4">
      <c r="C4353" s="14"/>
      <c r="D4353" s="14"/>
    </row>
    <row r="4354" spans="3:4">
      <c r="C4354" s="14"/>
      <c r="D4354" s="14"/>
    </row>
    <row r="4355" spans="3:4">
      <c r="C4355" s="14"/>
      <c r="D4355" s="14"/>
    </row>
    <row r="4356" spans="3:4">
      <c r="C4356" s="14"/>
      <c r="D4356" s="14"/>
    </row>
    <row r="4357" spans="3:4">
      <c r="C4357" s="14"/>
      <c r="D4357" s="14"/>
    </row>
    <row r="4358" spans="3:4">
      <c r="C4358" s="14"/>
      <c r="D4358" s="14"/>
    </row>
    <row r="4359" spans="3:4">
      <c r="C4359" s="14"/>
      <c r="D4359" s="14"/>
    </row>
    <row r="4360" spans="3:4">
      <c r="C4360" s="14"/>
      <c r="D4360" s="14"/>
    </row>
    <row r="4361" spans="3:4">
      <c r="C4361" s="14"/>
      <c r="D4361" s="14"/>
    </row>
    <row r="4362" spans="3:4">
      <c r="C4362" s="14"/>
      <c r="D4362" s="14"/>
    </row>
    <row r="4363" spans="3:4">
      <c r="C4363" s="14"/>
      <c r="D4363" s="14"/>
    </row>
    <row r="4364" spans="3:4">
      <c r="C4364" s="14"/>
      <c r="D4364" s="14"/>
    </row>
    <row r="4365" spans="3:4">
      <c r="C4365" s="14"/>
      <c r="D4365" s="14"/>
    </row>
    <row r="4366" spans="3:4">
      <c r="C4366" s="14"/>
      <c r="D4366" s="14"/>
    </row>
    <row r="4367" spans="3:4">
      <c r="C4367" s="14"/>
      <c r="D4367" s="14"/>
    </row>
    <row r="4368" spans="3:4">
      <c r="C4368" s="14"/>
      <c r="D4368" s="14"/>
    </row>
    <row r="4369" spans="3:4">
      <c r="C4369" s="14"/>
      <c r="D4369" s="14"/>
    </row>
    <row r="4370" spans="3:4">
      <c r="C4370" s="14"/>
      <c r="D4370" s="14"/>
    </row>
    <row r="4371" spans="3:4">
      <c r="C4371" s="14"/>
      <c r="D4371" s="14"/>
    </row>
    <row r="4372" spans="3:4">
      <c r="C4372" s="14"/>
      <c r="D4372" s="14"/>
    </row>
    <row r="4373" spans="3:4">
      <c r="C4373" s="14"/>
      <c r="D4373" s="14"/>
    </row>
    <row r="4374" spans="3:4">
      <c r="C4374" s="14"/>
      <c r="D4374" s="14"/>
    </row>
    <row r="4375" spans="3:4">
      <c r="C4375" s="14"/>
      <c r="D4375" s="14"/>
    </row>
    <row r="4376" spans="3:4">
      <c r="C4376" s="14"/>
      <c r="D4376" s="14"/>
    </row>
    <row r="4377" spans="3:4">
      <c r="C4377" s="14"/>
      <c r="D4377" s="14"/>
    </row>
    <row r="4378" spans="3:4">
      <c r="C4378" s="14"/>
      <c r="D4378" s="14"/>
    </row>
    <row r="4379" spans="3:4">
      <c r="C4379" s="14"/>
      <c r="D4379" s="14"/>
    </row>
    <row r="4380" spans="3:4">
      <c r="C4380" s="14"/>
      <c r="D4380" s="14"/>
    </row>
    <row r="4381" spans="3:4">
      <c r="C4381" s="14"/>
      <c r="D4381" s="14"/>
    </row>
    <row r="4382" spans="3:4">
      <c r="C4382" s="14"/>
      <c r="D4382" s="14"/>
    </row>
    <row r="4383" spans="3:4">
      <c r="C4383" s="14"/>
      <c r="D4383" s="14"/>
    </row>
    <row r="4384" spans="3:4">
      <c r="C4384" s="14"/>
      <c r="D4384" s="14"/>
    </row>
    <row r="4385" spans="3:4">
      <c r="C4385" s="14"/>
      <c r="D4385" s="14"/>
    </row>
    <row r="4386" spans="3:4">
      <c r="C4386" s="14"/>
      <c r="D4386" s="14"/>
    </row>
    <row r="4387" spans="3:4">
      <c r="C4387" s="14"/>
      <c r="D4387" s="14"/>
    </row>
    <row r="4388" spans="3:4">
      <c r="C4388" s="14"/>
      <c r="D4388" s="14"/>
    </row>
    <row r="4389" spans="3:4">
      <c r="C4389" s="14"/>
      <c r="D4389" s="14"/>
    </row>
    <row r="4390" spans="3:4">
      <c r="C4390" s="14"/>
      <c r="D4390" s="14"/>
    </row>
    <row r="4391" spans="3:4">
      <c r="C4391" s="14"/>
      <c r="D4391" s="14"/>
    </row>
    <row r="4392" spans="3:4">
      <c r="C4392" s="14"/>
      <c r="D4392" s="14"/>
    </row>
    <row r="4393" spans="3:4">
      <c r="C4393" s="14"/>
      <c r="D4393" s="14"/>
    </row>
    <row r="4394" spans="3:4">
      <c r="C4394" s="14"/>
      <c r="D4394" s="14"/>
    </row>
    <row r="4395" spans="3:4">
      <c r="C4395" s="14"/>
      <c r="D4395" s="14"/>
    </row>
    <row r="4396" spans="3:4">
      <c r="C4396" s="14"/>
      <c r="D4396" s="14"/>
    </row>
    <row r="4397" spans="3:4">
      <c r="C4397" s="14"/>
      <c r="D4397" s="14"/>
    </row>
    <row r="4398" spans="3:4">
      <c r="C4398" s="14"/>
      <c r="D4398" s="14"/>
    </row>
    <row r="4399" spans="3:4">
      <c r="C4399" s="14"/>
      <c r="D4399" s="14"/>
    </row>
    <row r="4400" spans="3:4">
      <c r="C4400" s="14"/>
      <c r="D4400" s="14"/>
    </row>
    <row r="4401" spans="3:4">
      <c r="C4401" s="14"/>
      <c r="D4401" s="14"/>
    </row>
    <row r="4402" spans="3:4">
      <c r="C4402" s="14"/>
      <c r="D4402" s="14"/>
    </row>
    <row r="4403" spans="3:4">
      <c r="C4403" s="14"/>
      <c r="D4403" s="14"/>
    </row>
    <row r="4404" spans="3:4">
      <c r="C4404" s="14"/>
      <c r="D4404" s="14"/>
    </row>
    <row r="4405" spans="3:4">
      <c r="C4405" s="14"/>
      <c r="D4405" s="14"/>
    </row>
    <row r="4406" spans="3:4">
      <c r="C4406" s="14"/>
      <c r="D4406" s="14"/>
    </row>
    <row r="4407" spans="3:4">
      <c r="C4407" s="14"/>
      <c r="D4407" s="14"/>
    </row>
    <row r="4408" spans="3:4">
      <c r="C4408" s="14"/>
      <c r="D4408" s="14"/>
    </row>
    <row r="4409" spans="3:4">
      <c r="C4409" s="14"/>
      <c r="D4409" s="14"/>
    </row>
    <row r="4410" spans="3:4">
      <c r="C4410" s="14"/>
      <c r="D4410" s="14"/>
    </row>
    <row r="4411" spans="3:4">
      <c r="C4411" s="14"/>
      <c r="D4411" s="14"/>
    </row>
    <row r="4412" spans="3:4">
      <c r="C4412" s="14"/>
      <c r="D4412" s="14"/>
    </row>
    <row r="4413" spans="3:4">
      <c r="C4413" s="14"/>
      <c r="D4413" s="14"/>
    </row>
    <row r="4414" spans="3:4">
      <c r="C4414" s="14"/>
      <c r="D4414" s="14"/>
    </row>
    <row r="4415" spans="3:4">
      <c r="C4415" s="14"/>
      <c r="D4415" s="14"/>
    </row>
    <row r="4416" spans="3:4">
      <c r="C4416" s="14"/>
      <c r="D4416" s="14"/>
    </row>
    <row r="4417" spans="3:4">
      <c r="C4417" s="14"/>
      <c r="D4417" s="14"/>
    </row>
    <row r="4418" spans="3:4">
      <c r="C4418" s="14"/>
      <c r="D4418" s="14"/>
    </row>
    <row r="4419" spans="3:4">
      <c r="C4419" s="14"/>
      <c r="D4419" s="14"/>
    </row>
    <row r="4420" spans="3:4">
      <c r="C4420" s="14"/>
      <c r="D4420" s="14"/>
    </row>
    <row r="4421" spans="3:4">
      <c r="C4421" s="14"/>
      <c r="D4421" s="14"/>
    </row>
    <row r="4422" spans="3:4">
      <c r="C4422" s="14"/>
      <c r="D4422" s="14"/>
    </row>
    <row r="4423" spans="3:4">
      <c r="C4423" s="14"/>
      <c r="D4423" s="14"/>
    </row>
    <row r="4424" spans="3:4">
      <c r="C4424" s="14"/>
      <c r="D4424" s="14"/>
    </row>
    <row r="4425" spans="3:4">
      <c r="C4425" s="14"/>
      <c r="D4425" s="14"/>
    </row>
    <row r="4426" spans="3:4">
      <c r="C4426" s="14"/>
      <c r="D4426" s="14"/>
    </row>
    <row r="4427" spans="3:4">
      <c r="C4427" s="14"/>
      <c r="D4427" s="14"/>
    </row>
    <row r="4428" spans="3:4">
      <c r="C4428" s="14"/>
      <c r="D4428" s="14"/>
    </row>
    <row r="4429" spans="3:4">
      <c r="C4429" s="14"/>
      <c r="D4429" s="14"/>
    </row>
    <row r="4430" spans="3:4">
      <c r="C4430" s="14"/>
      <c r="D4430" s="14"/>
    </row>
    <row r="4431" spans="3:4">
      <c r="C4431" s="14"/>
      <c r="D4431" s="14"/>
    </row>
    <row r="4432" spans="3:4">
      <c r="C4432" s="14"/>
      <c r="D4432" s="14"/>
    </row>
    <row r="4433" spans="3:4">
      <c r="C4433" s="14"/>
      <c r="D4433" s="14"/>
    </row>
    <row r="4434" spans="3:4">
      <c r="C4434" s="14"/>
      <c r="D4434" s="14"/>
    </row>
    <row r="4435" spans="3:4">
      <c r="C4435" s="14"/>
      <c r="D4435" s="14"/>
    </row>
    <row r="4436" spans="3:4">
      <c r="C4436" s="14"/>
      <c r="D4436" s="14"/>
    </row>
    <row r="4437" spans="3:4">
      <c r="C4437" s="14"/>
      <c r="D4437" s="14"/>
    </row>
    <row r="4438" spans="3:4">
      <c r="C4438" s="14"/>
      <c r="D4438" s="14"/>
    </row>
    <row r="4439" spans="3:4">
      <c r="C4439" s="14"/>
      <c r="D4439" s="14"/>
    </row>
    <row r="4440" spans="3:4">
      <c r="C4440" s="14"/>
      <c r="D4440" s="14"/>
    </row>
    <row r="4441" spans="3:4">
      <c r="C4441" s="14"/>
      <c r="D4441" s="14"/>
    </row>
    <row r="4442" spans="3:4">
      <c r="C4442" s="14"/>
      <c r="D4442" s="14"/>
    </row>
    <row r="4443" spans="3:4">
      <c r="C4443" s="14"/>
      <c r="D4443" s="14"/>
    </row>
    <row r="4444" spans="3:4">
      <c r="C4444" s="14"/>
      <c r="D4444" s="14"/>
    </row>
    <row r="4445" spans="3:4">
      <c r="C4445" s="14"/>
      <c r="D4445" s="14"/>
    </row>
    <row r="4446" spans="3:4">
      <c r="C4446" s="14"/>
      <c r="D4446" s="14"/>
    </row>
    <row r="4447" spans="3:4">
      <c r="C4447" s="14"/>
      <c r="D4447" s="14"/>
    </row>
    <row r="4448" spans="3:4">
      <c r="C4448" s="14"/>
      <c r="D4448" s="14"/>
    </row>
    <row r="4449" spans="3:4">
      <c r="C4449" s="14"/>
      <c r="D4449" s="14"/>
    </row>
    <row r="4450" spans="3:4">
      <c r="C4450" s="14"/>
      <c r="D4450" s="14"/>
    </row>
    <row r="4451" spans="3:4">
      <c r="C4451" s="14"/>
      <c r="D4451" s="14"/>
    </row>
    <row r="4452" spans="3:4">
      <c r="C4452" s="14"/>
      <c r="D4452" s="14"/>
    </row>
    <row r="4453" spans="3:4">
      <c r="C4453" s="14"/>
      <c r="D4453" s="14"/>
    </row>
    <row r="4454" spans="3:4">
      <c r="C4454" s="14"/>
      <c r="D4454" s="14"/>
    </row>
    <row r="4455" spans="3:4">
      <c r="C4455" s="14"/>
      <c r="D4455" s="14"/>
    </row>
    <row r="4456" spans="3:4">
      <c r="C4456" s="14"/>
      <c r="D4456" s="14"/>
    </row>
    <row r="4457" spans="3:4">
      <c r="C4457" s="14"/>
      <c r="D4457" s="14"/>
    </row>
    <row r="4458" spans="3:4">
      <c r="C4458" s="14"/>
      <c r="D4458" s="14"/>
    </row>
    <row r="4459" spans="3:4">
      <c r="C4459" s="14"/>
      <c r="D4459" s="14"/>
    </row>
    <row r="4460" spans="3:4">
      <c r="C4460" s="14"/>
      <c r="D4460" s="14"/>
    </row>
    <row r="4461" spans="3:4">
      <c r="C4461" s="14"/>
      <c r="D4461" s="14"/>
    </row>
    <row r="4462" spans="3:4">
      <c r="C4462" s="14"/>
      <c r="D4462" s="14"/>
    </row>
    <row r="4463" spans="3:4">
      <c r="C4463" s="14"/>
      <c r="D4463" s="14"/>
    </row>
    <row r="4464" spans="3:4">
      <c r="C4464" s="14"/>
      <c r="D4464" s="14"/>
    </row>
    <row r="4465" spans="3:4">
      <c r="C4465" s="14"/>
      <c r="D4465" s="14"/>
    </row>
    <row r="4466" spans="3:4">
      <c r="C4466" s="14"/>
      <c r="D4466" s="14"/>
    </row>
    <row r="4467" spans="3:4">
      <c r="C4467" s="14"/>
      <c r="D4467" s="14"/>
    </row>
    <row r="4468" spans="3:4">
      <c r="C4468" s="14"/>
      <c r="D4468" s="14"/>
    </row>
    <row r="4469" spans="3:4">
      <c r="C4469" s="14"/>
      <c r="D4469" s="14"/>
    </row>
    <row r="4470" spans="3:4">
      <c r="C4470" s="14"/>
      <c r="D4470" s="14"/>
    </row>
    <row r="4471" spans="3:4">
      <c r="C4471" s="14"/>
      <c r="D4471" s="14"/>
    </row>
    <row r="4472" spans="3:4">
      <c r="C4472" s="14"/>
      <c r="D4472" s="14"/>
    </row>
    <row r="4473" spans="3:4">
      <c r="C4473" s="14"/>
      <c r="D4473" s="14"/>
    </row>
    <row r="4474" spans="3:4">
      <c r="C4474" s="14"/>
      <c r="D4474" s="14"/>
    </row>
    <row r="4475" spans="3:4">
      <c r="C4475" s="14"/>
      <c r="D4475" s="14"/>
    </row>
    <row r="4476" spans="3:4">
      <c r="C4476" s="14"/>
      <c r="D4476" s="14"/>
    </row>
    <row r="4477" spans="3:4">
      <c r="C4477" s="14"/>
      <c r="D4477" s="14"/>
    </row>
    <row r="4478" spans="3:4">
      <c r="C4478" s="14"/>
      <c r="D4478" s="14"/>
    </row>
    <row r="4479" spans="3:4">
      <c r="C4479" s="14"/>
      <c r="D4479" s="14"/>
    </row>
    <row r="4480" spans="3:4">
      <c r="C4480" s="14"/>
      <c r="D4480" s="14"/>
    </row>
    <row r="4481" spans="3:4">
      <c r="C4481" s="14"/>
      <c r="D4481" s="14"/>
    </row>
    <row r="4482" spans="3:4">
      <c r="C4482" s="14"/>
      <c r="D4482" s="14"/>
    </row>
    <row r="4483" spans="3:4">
      <c r="C4483" s="14"/>
      <c r="D4483" s="14"/>
    </row>
    <row r="4484" spans="3:4">
      <c r="C4484" s="14"/>
      <c r="D4484" s="14"/>
    </row>
    <row r="4485" spans="3:4">
      <c r="C4485" s="14"/>
      <c r="D4485" s="14"/>
    </row>
    <row r="4486" spans="3:4">
      <c r="C4486" s="14"/>
      <c r="D4486" s="14"/>
    </row>
    <row r="4487" spans="3:4">
      <c r="C4487" s="14"/>
      <c r="D4487" s="14"/>
    </row>
    <row r="4488" spans="3:4">
      <c r="C4488" s="14"/>
      <c r="D4488" s="14"/>
    </row>
    <row r="4489" spans="3:4">
      <c r="C4489" s="14"/>
      <c r="D4489" s="14"/>
    </row>
    <row r="4490" spans="3:4">
      <c r="C4490" s="14"/>
      <c r="D4490" s="14"/>
    </row>
    <row r="4491" spans="3:4">
      <c r="C4491" s="14"/>
      <c r="D4491" s="14"/>
    </row>
    <row r="4492" spans="3:4">
      <c r="C4492" s="14"/>
      <c r="D4492" s="14"/>
    </row>
    <row r="4493" spans="3:4">
      <c r="C4493" s="14"/>
      <c r="D4493" s="14"/>
    </row>
    <row r="4494" spans="3:4">
      <c r="C4494" s="14"/>
      <c r="D4494" s="14"/>
    </row>
    <row r="4495" spans="3:4">
      <c r="C4495" s="14"/>
      <c r="D4495" s="14"/>
    </row>
    <row r="4496" spans="3:4">
      <c r="C4496" s="14"/>
      <c r="D4496" s="14"/>
    </row>
    <row r="4497" spans="3:4">
      <c r="C4497" s="14"/>
      <c r="D4497" s="14"/>
    </row>
    <row r="4498" spans="3:4">
      <c r="C4498" s="14"/>
      <c r="D4498" s="14"/>
    </row>
    <row r="4499" spans="3:4">
      <c r="C4499" s="14"/>
      <c r="D4499" s="14"/>
    </row>
    <row r="4500" spans="3:4">
      <c r="C4500" s="14"/>
      <c r="D4500" s="14"/>
    </row>
    <row r="4501" spans="3:4">
      <c r="C4501" s="14"/>
      <c r="D4501" s="14"/>
    </row>
    <row r="4502" spans="3:4">
      <c r="C4502" s="14"/>
      <c r="D4502" s="14"/>
    </row>
    <row r="4503" spans="3:4">
      <c r="C4503" s="14"/>
      <c r="D4503" s="14"/>
    </row>
    <row r="4504" spans="3:4">
      <c r="C4504" s="14"/>
      <c r="D4504" s="14"/>
    </row>
    <row r="4505" spans="3:4">
      <c r="C4505" s="14"/>
      <c r="D4505" s="14"/>
    </row>
    <row r="4506" spans="3:4">
      <c r="C4506" s="14"/>
      <c r="D4506" s="14"/>
    </row>
    <row r="4507" spans="3:4">
      <c r="C4507" s="14"/>
      <c r="D4507" s="14"/>
    </row>
    <row r="4508" spans="3:4">
      <c r="C4508" s="14"/>
      <c r="D4508" s="14"/>
    </row>
    <row r="4509" spans="3:4">
      <c r="C4509" s="14"/>
      <c r="D4509" s="14"/>
    </row>
    <row r="4510" spans="3:4">
      <c r="C4510" s="14"/>
      <c r="D4510" s="14"/>
    </row>
    <row r="4511" spans="3:4">
      <c r="C4511" s="14"/>
      <c r="D4511" s="14"/>
    </row>
    <row r="4512" spans="3:4">
      <c r="C4512" s="14"/>
      <c r="D4512" s="14"/>
    </row>
    <row r="4513" spans="3:4">
      <c r="C4513" s="14"/>
      <c r="D4513" s="14"/>
    </row>
    <row r="4514" spans="3:4">
      <c r="C4514" s="14"/>
      <c r="D4514" s="14"/>
    </row>
    <row r="4515" spans="3:4">
      <c r="C4515" s="14"/>
      <c r="D4515" s="14"/>
    </row>
    <row r="4516" spans="3:4">
      <c r="C4516" s="14"/>
      <c r="D4516" s="14"/>
    </row>
    <row r="4517" spans="3:4">
      <c r="C4517" s="14"/>
      <c r="D4517" s="14"/>
    </row>
    <row r="4518" spans="3:4">
      <c r="C4518" s="14"/>
      <c r="D4518" s="14"/>
    </row>
    <row r="4519" spans="3:4">
      <c r="C4519" s="14"/>
      <c r="D4519" s="14"/>
    </row>
    <row r="4520" spans="3:4">
      <c r="C4520" s="14"/>
      <c r="D4520" s="14"/>
    </row>
    <row r="4521" spans="3:4">
      <c r="C4521" s="14"/>
      <c r="D4521" s="14"/>
    </row>
    <row r="4522" spans="3:4">
      <c r="C4522" s="14"/>
      <c r="D4522" s="14"/>
    </row>
    <row r="4523" spans="3:4">
      <c r="C4523" s="14"/>
      <c r="D4523" s="14"/>
    </row>
    <row r="4524" spans="3:4">
      <c r="C4524" s="14"/>
      <c r="D4524" s="14"/>
    </row>
    <row r="4525" spans="3:4">
      <c r="C4525" s="14"/>
      <c r="D4525" s="14"/>
    </row>
    <row r="4526" spans="3:4">
      <c r="C4526" s="14"/>
      <c r="D4526" s="14"/>
    </row>
    <row r="4527" spans="3:4">
      <c r="C4527" s="14"/>
      <c r="D4527" s="14"/>
    </row>
    <row r="4528" spans="3:4">
      <c r="C4528" s="14"/>
      <c r="D4528" s="14"/>
    </row>
    <row r="4529" spans="3:4">
      <c r="C4529" s="14"/>
      <c r="D4529" s="14"/>
    </row>
    <row r="4530" spans="3:4">
      <c r="C4530" s="14"/>
      <c r="D4530" s="14"/>
    </row>
    <row r="4531" spans="3:4">
      <c r="C4531" s="14"/>
      <c r="D4531" s="14"/>
    </row>
    <row r="4532" spans="3:4">
      <c r="C4532" s="14"/>
      <c r="D4532" s="14"/>
    </row>
    <row r="4533" spans="3:4">
      <c r="C4533" s="14"/>
      <c r="D4533" s="14"/>
    </row>
    <row r="4534" spans="3:4">
      <c r="C4534" s="14"/>
      <c r="D4534" s="14"/>
    </row>
    <row r="4535" spans="3:4">
      <c r="C4535" s="14"/>
      <c r="D4535" s="14"/>
    </row>
    <row r="4536" spans="3:4">
      <c r="C4536" s="14"/>
      <c r="D4536" s="14"/>
    </row>
    <row r="4537" spans="3:4">
      <c r="C4537" s="14"/>
      <c r="D4537" s="14"/>
    </row>
    <row r="4538" spans="3:4">
      <c r="C4538" s="14"/>
      <c r="D4538" s="14"/>
    </row>
    <row r="4539" spans="3:4">
      <c r="C4539" s="14"/>
      <c r="D4539" s="14"/>
    </row>
    <row r="4540" spans="3:4">
      <c r="C4540" s="14"/>
      <c r="D4540" s="14"/>
    </row>
    <row r="4541" spans="3:4">
      <c r="C4541" s="14"/>
      <c r="D4541" s="14"/>
    </row>
    <row r="4542" spans="3:4">
      <c r="C4542" s="14"/>
      <c r="D4542" s="14"/>
    </row>
    <row r="4543" spans="3:4">
      <c r="C4543" s="14"/>
      <c r="D4543" s="14"/>
    </row>
    <row r="4544" spans="3:4">
      <c r="C4544" s="14"/>
      <c r="D4544" s="14"/>
    </row>
    <row r="4545" spans="3:4">
      <c r="C4545" s="14"/>
      <c r="D4545" s="14"/>
    </row>
    <row r="4546" spans="3:4">
      <c r="C4546" s="14"/>
      <c r="D4546" s="14"/>
    </row>
    <row r="4547" spans="3:4">
      <c r="C4547" s="14"/>
      <c r="D4547" s="14"/>
    </row>
    <row r="4548" spans="3:4">
      <c r="C4548" s="14"/>
      <c r="D4548" s="14"/>
    </row>
    <row r="4549" spans="3:4">
      <c r="C4549" s="14"/>
      <c r="D4549" s="14"/>
    </row>
    <row r="4550" spans="3:4">
      <c r="C4550" s="14"/>
      <c r="D4550" s="14"/>
    </row>
    <row r="4551" spans="3:4">
      <c r="C4551" s="14"/>
      <c r="D4551" s="14"/>
    </row>
    <row r="4552" spans="3:4">
      <c r="C4552" s="14"/>
      <c r="D4552" s="14"/>
    </row>
    <row r="4553" spans="3:4">
      <c r="C4553" s="14"/>
      <c r="D4553" s="14"/>
    </row>
    <row r="4554" spans="3:4">
      <c r="C4554" s="14"/>
      <c r="D4554" s="14"/>
    </row>
    <row r="4555" spans="3:4">
      <c r="C4555" s="14"/>
      <c r="D4555" s="14"/>
    </row>
    <row r="4556" spans="3:4">
      <c r="C4556" s="14"/>
      <c r="D4556" s="14"/>
    </row>
    <row r="4557" spans="3:4">
      <c r="C4557" s="14"/>
      <c r="D4557" s="14"/>
    </row>
    <row r="4558" spans="3:4">
      <c r="C4558" s="14"/>
      <c r="D4558" s="14"/>
    </row>
    <row r="4559" spans="3:4">
      <c r="C4559" s="14"/>
      <c r="D4559" s="14"/>
    </row>
    <row r="4560" spans="3:4">
      <c r="C4560" s="14"/>
      <c r="D4560" s="14"/>
    </row>
    <row r="4561" spans="3:4">
      <c r="C4561" s="14"/>
      <c r="D4561" s="14"/>
    </row>
    <row r="4562" spans="3:4">
      <c r="C4562" s="14"/>
      <c r="D4562" s="14"/>
    </row>
    <row r="4563" spans="3:4">
      <c r="C4563" s="14"/>
      <c r="D4563" s="14"/>
    </row>
    <row r="4564" spans="3:4">
      <c r="C4564" s="14"/>
      <c r="D4564" s="14"/>
    </row>
    <row r="4565" spans="3:4">
      <c r="C4565" s="14"/>
      <c r="D4565" s="14"/>
    </row>
    <row r="4566" spans="3:4">
      <c r="C4566" s="14"/>
      <c r="D4566" s="14"/>
    </row>
    <row r="4567" spans="3:4">
      <c r="C4567" s="14"/>
      <c r="D4567" s="14"/>
    </row>
    <row r="4568" spans="3:4">
      <c r="C4568" s="14"/>
      <c r="D4568" s="14"/>
    </row>
    <row r="4569" spans="3:4">
      <c r="C4569" s="14"/>
      <c r="D4569" s="14"/>
    </row>
    <row r="4570" spans="3:4">
      <c r="C4570" s="14"/>
      <c r="D4570" s="14"/>
    </row>
    <row r="4571" spans="3:4">
      <c r="C4571" s="14"/>
      <c r="D4571" s="14"/>
    </row>
    <row r="4572" spans="3:4">
      <c r="C4572" s="14"/>
      <c r="D4572" s="14"/>
    </row>
    <row r="4573" spans="3:4">
      <c r="C4573" s="14"/>
      <c r="D4573" s="14"/>
    </row>
    <row r="4574" spans="3:4">
      <c r="C4574" s="14"/>
      <c r="D4574" s="14"/>
    </row>
    <row r="4575" spans="3:4">
      <c r="C4575" s="14"/>
      <c r="D4575" s="14"/>
    </row>
    <row r="4576" spans="3:4">
      <c r="C4576" s="14"/>
      <c r="D4576" s="14"/>
    </row>
    <row r="4577" spans="3:4">
      <c r="C4577" s="14"/>
      <c r="D4577" s="14"/>
    </row>
    <row r="4578" spans="3:4">
      <c r="C4578" s="14"/>
      <c r="D4578" s="14"/>
    </row>
    <row r="4579" spans="3:4">
      <c r="C4579" s="14"/>
      <c r="D4579" s="14"/>
    </row>
    <row r="4580" spans="3:4">
      <c r="C4580" s="14"/>
      <c r="D4580" s="14"/>
    </row>
    <row r="4581" spans="3:4">
      <c r="C4581" s="14"/>
      <c r="D4581" s="14"/>
    </row>
    <row r="4582" spans="3:4">
      <c r="C4582" s="14"/>
      <c r="D4582" s="14"/>
    </row>
    <row r="4583" spans="3:4">
      <c r="C4583" s="14"/>
      <c r="D4583" s="14"/>
    </row>
    <row r="4584" spans="3:4">
      <c r="C4584" s="14"/>
      <c r="D4584" s="14"/>
    </row>
    <row r="4585" spans="3:4">
      <c r="C4585" s="14"/>
      <c r="D4585" s="14"/>
    </row>
    <row r="4586" spans="3:4">
      <c r="C4586" s="14"/>
      <c r="D4586" s="14"/>
    </row>
    <row r="4587" spans="3:4">
      <c r="C4587" s="14"/>
      <c r="D4587" s="14"/>
    </row>
    <row r="4588" spans="3:4">
      <c r="C4588" s="14"/>
      <c r="D4588" s="14"/>
    </row>
    <row r="4589" spans="3:4">
      <c r="C4589" s="14"/>
      <c r="D4589" s="14"/>
    </row>
    <row r="4590" spans="3:4">
      <c r="C4590" s="14"/>
      <c r="D4590" s="14"/>
    </row>
    <row r="4591" spans="3:4">
      <c r="C4591" s="14"/>
      <c r="D4591" s="14"/>
    </row>
    <row r="4592" spans="3:4">
      <c r="C4592" s="14"/>
      <c r="D4592" s="14"/>
    </row>
    <row r="4593" spans="3:4">
      <c r="C4593" s="14"/>
      <c r="D4593" s="14"/>
    </row>
    <row r="4594" spans="3:4">
      <c r="C4594" s="14"/>
      <c r="D4594" s="14"/>
    </row>
    <row r="4595" spans="3:4">
      <c r="C4595" s="14"/>
      <c r="D4595" s="14"/>
    </row>
    <row r="4596" spans="3:4">
      <c r="C4596" s="14"/>
      <c r="D4596" s="14"/>
    </row>
    <row r="4597" spans="3:4">
      <c r="C4597" s="14"/>
      <c r="D4597" s="14"/>
    </row>
    <row r="4598" spans="3:4">
      <c r="C4598" s="14"/>
      <c r="D4598" s="14"/>
    </row>
    <row r="4599" spans="3:4">
      <c r="C4599" s="14"/>
      <c r="D4599" s="14"/>
    </row>
    <row r="4600" spans="3:4">
      <c r="C4600" s="14"/>
      <c r="D4600" s="14"/>
    </row>
    <row r="4601" spans="3:4">
      <c r="C4601" s="14"/>
      <c r="D4601" s="14"/>
    </row>
    <row r="4602" spans="3:4">
      <c r="C4602" s="14"/>
      <c r="D4602" s="14"/>
    </row>
    <row r="4603" spans="3:4">
      <c r="C4603" s="14"/>
      <c r="D4603" s="14"/>
    </row>
    <row r="4604" spans="3:4">
      <c r="C4604" s="14"/>
      <c r="D4604" s="14"/>
    </row>
    <row r="4605" spans="3:4">
      <c r="C4605" s="14"/>
      <c r="D4605" s="14"/>
    </row>
    <row r="4606" spans="3:4">
      <c r="C4606" s="14"/>
      <c r="D4606" s="14"/>
    </row>
    <row r="4607" spans="3:4">
      <c r="C4607" s="14"/>
      <c r="D4607" s="14"/>
    </row>
    <row r="4608" spans="3:4">
      <c r="C4608" s="14"/>
      <c r="D4608" s="14"/>
    </row>
    <row r="4609" spans="3:4">
      <c r="C4609" s="14"/>
      <c r="D4609" s="14"/>
    </row>
    <row r="4610" spans="3:4">
      <c r="C4610" s="14"/>
      <c r="D4610" s="14"/>
    </row>
    <row r="4611" spans="3:4">
      <c r="C4611" s="14"/>
      <c r="D4611" s="14"/>
    </row>
    <row r="4612" spans="3:4">
      <c r="C4612" s="14"/>
      <c r="D4612" s="14"/>
    </row>
    <row r="4613" spans="3:4">
      <c r="C4613" s="14"/>
      <c r="D4613" s="14"/>
    </row>
    <row r="4614" spans="3:4">
      <c r="C4614" s="14"/>
      <c r="D4614" s="14"/>
    </row>
    <row r="4615" spans="3:4">
      <c r="C4615" s="14"/>
      <c r="D4615" s="14"/>
    </row>
    <row r="4616" spans="3:4">
      <c r="C4616" s="14"/>
      <c r="D4616" s="14"/>
    </row>
    <row r="4617" spans="3:4">
      <c r="C4617" s="14"/>
      <c r="D4617" s="14"/>
    </row>
    <row r="4618" spans="3:4">
      <c r="C4618" s="14"/>
      <c r="D4618" s="14"/>
    </row>
    <row r="4619" spans="3:4">
      <c r="C4619" s="14"/>
      <c r="D4619" s="14"/>
    </row>
    <row r="4620" spans="3:4">
      <c r="C4620" s="14"/>
      <c r="D4620" s="14"/>
    </row>
    <row r="4621" spans="3:4">
      <c r="C4621" s="14"/>
      <c r="D4621" s="14"/>
    </row>
    <row r="4622" spans="3:4">
      <c r="C4622" s="14"/>
      <c r="D4622" s="14"/>
    </row>
    <row r="4623" spans="3:4">
      <c r="C4623" s="14"/>
      <c r="D4623" s="14"/>
    </row>
    <row r="4624" spans="3:4">
      <c r="C4624" s="14"/>
      <c r="D4624" s="14"/>
    </row>
    <row r="4625" spans="3:4">
      <c r="C4625" s="14"/>
      <c r="D4625" s="14"/>
    </row>
    <row r="4626" spans="3:4">
      <c r="C4626" s="14"/>
      <c r="D4626" s="14"/>
    </row>
    <row r="4627" spans="3:4">
      <c r="C4627" s="14"/>
      <c r="D4627" s="14"/>
    </row>
    <row r="4628" spans="3:4">
      <c r="C4628" s="14"/>
      <c r="D4628" s="14"/>
    </row>
    <row r="4629" spans="3:4">
      <c r="C4629" s="14"/>
      <c r="D4629" s="14"/>
    </row>
    <row r="4630" spans="3:4">
      <c r="C4630" s="14"/>
      <c r="D4630" s="14"/>
    </row>
    <row r="4631" spans="3:4">
      <c r="C4631" s="14"/>
      <c r="D4631" s="14"/>
    </row>
    <row r="4632" spans="3:4">
      <c r="C4632" s="14"/>
      <c r="D4632" s="14"/>
    </row>
    <row r="4633" spans="3:4">
      <c r="C4633" s="14"/>
      <c r="D4633" s="14"/>
    </row>
    <row r="4634" spans="3:4">
      <c r="C4634" s="14"/>
      <c r="D4634" s="14"/>
    </row>
    <row r="4635" spans="3:4">
      <c r="C4635" s="14"/>
      <c r="D4635" s="14"/>
    </row>
    <row r="4636" spans="3:4">
      <c r="C4636" s="14"/>
      <c r="D4636" s="14"/>
    </row>
    <row r="4637" spans="3:4">
      <c r="C4637" s="14"/>
      <c r="D4637" s="14"/>
    </row>
    <row r="4638" spans="3:4">
      <c r="C4638" s="14"/>
      <c r="D4638" s="14"/>
    </row>
    <row r="4639" spans="3:4">
      <c r="C4639" s="14"/>
      <c r="D4639" s="14"/>
    </row>
    <row r="4640" spans="3:4">
      <c r="C4640" s="14"/>
      <c r="D4640" s="14"/>
    </row>
    <row r="4641" spans="3:4">
      <c r="C4641" s="14"/>
      <c r="D4641" s="14"/>
    </row>
    <row r="4642" spans="3:4">
      <c r="C4642" s="14"/>
      <c r="D4642" s="14"/>
    </row>
    <row r="4643" spans="3:4">
      <c r="C4643" s="14"/>
      <c r="D4643" s="14"/>
    </row>
    <row r="4644" spans="3:4">
      <c r="C4644" s="14"/>
      <c r="D4644" s="14"/>
    </row>
    <row r="4645" spans="3:4">
      <c r="C4645" s="14"/>
      <c r="D4645" s="14"/>
    </row>
    <row r="4646" spans="3:4">
      <c r="C4646" s="14"/>
      <c r="D4646" s="14"/>
    </row>
    <row r="4647" spans="3:4">
      <c r="C4647" s="14"/>
      <c r="D4647" s="14"/>
    </row>
    <row r="4648" spans="3:4">
      <c r="C4648" s="14"/>
      <c r="D4648" s="14"/>
    </row>
    <row r="4649" spans="3:4">
      <c r="C4649" s="14"/>
      <c r="D4649" s="14"/>
    </row>
    <row r="4650" spans="3:4">
      <c r="C4650" s="14"/>
      <c r="D4650" s="14"/>
    </row>
    <row r="4651" spans="3:4">
      <c r="C4651" s="14"/>
      <c r="D4651" s="14"/>
    </row>
    <row r="4652" spans="3:4">
      <c r="C4652" s="14"/>
      <c r="D4652" s="14"/>
    </row>
    <row r="4653" spans="3:4">
      <c r="C4653" s="14"/>
      <c r="D4653" s="14"/>
    </row>
    <row r="4654" spans="3:4">
      <c r="C4654" s="14"/>
      <c r="D4654" s="14"/>
    </row>
    <row r="4655" spans="3:4">
      <c r="C4655" s="14"/>
      <c r="D4655" s="14"/>
    </row>
    <row r="4656" spans="3:4">
      <c r="C4656" s="14"/>
      <c r="D4656" s="14"/>
    </row>
    <row r="4657" spans="3:4">
      <c r="C4657" s="14"/>
      <c r="D4657" s="14"/>
    </row>
    <row r="4658" spans="3:4">
      <c r="C4658" s="14"/>
      <c r="D4658" s="14"/>
    </row>
    <row r="4659" spans="3:4">
      <c r="C4659" s="14"/>
      <c r="D4659" s="14"/>
    </row>
    <row r="4660" spans="3:4">
      <c r="C4660" s="14"/>
      <c r="D4660" s="14"/>
    </row>
    <row r="4661" spans="3:4">
      <c r="C4661" s="14"/>
      <c r="D4661" s="14"/>
    </row>
    <row r="4662" spans="3:4">
      <c r="C4662" s="14"/>
      <c r="D4662" s="14"/>
    </row>
    <row r="4663" spans="3:4">
      <c r="C4663" s="14"/>
      <c r="D4663" s="14"/>
    </row>
    <row r="4664" spans="3:4">
      <c r="C4664" s="14"/>
      <c r="D4664" s="14"/>
    </row>
    <row r="4665" spans="3:4">
      <c r="C4665" s="14"/>
      <c r="D4665" s="14"/>
    </row>
    <row r="4666" spans="3:4">
      <c r="C4666" s="14"/>
      <c r="D4666" s="14"/>
    </row>
    <row r="4667" spans="3:4">
      <c r="C4667" s="14"/>
      <c r="D4667" s="14"/>
    </row>
    <row r="4668" spans="3:4">
      <c r="C4668" s="14"/>
      <c r="D4668" s="14"/>
    </row>
    <row r="4669" spans="3:4">
      <c r="C4669" s="14"/>
      <c r="D4669" s="14"/>
    </row>
    <row r="4670" spans="3:4">
      <c r="C4670" s="14"/>
      <c r="D4670" s="14"/>
    </row>
    <row r="4671" spans="3:4">
      <c r="C4671" s="14"/>
      <c r="D4671" s="14"/>
    </row>
    <row r="4672" spans="3:4">
      <c r="C4672" s="14"/>
      <c r="D4672" s="14"/>
    </row>
    <row r="4673" spans="3:4">
      <c r="C4673" s="14"/>
      <c r="D4673" s="14"/>
    </row>
    <row r="4674" spans="3:4">
      <c r="C4674" s="14"/>
      <c r="D4674" s="14"/>
    </row>
    <row r="4675" spans="3:4">
      <c r="C4675" s="14"/>
      <c r="D4675" s="14"/>
    </row>
    <row r="4676" spans="3:4">
      <c r="C4676" s="14"/>
      <c r="D4676" s="14"/>
    </row>
    <row r="4677" spans="3:4">
      <c r="C4677" s="14"/>
      <c r="D4677" s="14"/>
    </row>
    <row r="4678" spans="3:4">
      <c r="C4678" s="14"/>
      <c r="D4678" s="14"/>
    </row>
    <row r="4679" spans="3:4">
      <c r="C4679" s="14"/>
      <c r="D4679" s="14"/>
    </row>
    <row r="4680" spans="3:4">
      <c r="C4680" s="14"/>
      <c r="D4680" s="14"/>
    </row>
    <row r="4681" spans="3:4">
      <c r="C4681" s="14"/>
      <c r="D4681" s="14"/>
    </row>
    <row r="4682" spans="3:4">
      <c r="C4682" s="14"/>
      <c r="D4682" s="14"/>
    </row>
    <row r="4683" spans="3:4">
      <c r="C4683" s="14"/>
      <c r="D4683" s="14"/>
    </row>
    <row r="4684" spans="3:4">
      <c r="C4684" s="14"/>
      <c r="D4684" s="14"/>
    </row>
    <row r="4685" spans="3:4">
      <c r="C4685" s="14"/>
      <c r="D4685" s="14"/>
    </row>
    <row r="4686" spans="3:4">
      <c r="C4686" s="14"/>
      <c r="D4686" s="14"/>
    </row>
    <row r="4687" spans="3:4">
      <c r="C4687" s="14"/>
      <c r="D4687" s="14"/>
    </row>
    <row r="4688" spans="3:4">
      <c r="C4688" s="14"/>
      <c r="D4688" s="14"/>
    </row>
    <row r="4689" spans="3:4">
      <c r="C4689" s="14"/>
      <c r="D4689" s="14"/>
    </row>
    <row r="4690" spans="3:4">
      <c r="C4690" s="14"/>
      <c r="D4690" s="14"/>
    </row>
    <row r="4691" spans="3:4">
      <c r="C4691" s="14"/>
      <c r="D4691" s="14"/>
    </row>
    <row r="4692" spans="3:4">
      <c r="C4692" s="14"/>
      <c r="D4692" s="14"/>
    </row>
    <row r="4693" spans="3:4">
      <c r="C4693" s="14"/>
      <c r="D4693" s="14"/>
    </row>
    <row r="4694" spans="3:4">
      <c r="C4694" s="14"/>
      <c r="D4694" s="14"/>
    </row>
    <row r="4695" spans="3:4">
      <c r="C4695" s="14"/>
      <c r="D4695" s="14"/>
    </row>
    <row r="4696" spans="3:4">
      <c r="C4696" s="14"/>
      <c r="D4696" s="14"/>
    </row>
    <row r="4697" spans="3:4">
      <c r="C4697" s="14"/>
      <c r="D4697" s="14"/>
    </row>
    <row r="4698" spans="3:4">
      <c r="C4698" s="14"/>
      <c r="D4698" s="14"/>
    </row>
    <row r="4699" spans="3:4">
      <c r="C4699" s="14"/>
      <c r="D4699" s="14"/>
    </row>
    <row r="4700" spans="3:4">
      <c r="C4700" s="14"/>
      <c r="D4700" s="14"/>
    </row>
    <row r="4701" spans="3:4">
      <c r="C4701" s="14"/>
      <c r="D4701" s="14"/>
    </row>
    <row r="4702" spans="3:4">
      <c r="C4702" s="14"/>
      <c r="D4702" s="14"/>
    </row>
    <row r="4703" spans="3:4">
      <c r="C4703" s="14"/>
      <c r="D4703" s="14"/>
    </row>
    <row r="4704" spans="3:4">
      <c r="C4704" s="14"/>
      <c r="D4704" s="14"/>
    </row>
    <row r="4705" spans="3:4">
      <c r="C4705" s="14"/>
      <c r="D4705" s="14"/>
    </row>
    <row r="4706" spans="3:4">
      <c r="C4706" s="14"/>
      <c r="D4706" s="14"/>
    </row>
    <row r="4707" spans="3:4">
      <c r="C4707" s="14"/>
      <c r="D4707" s="14"/>
    </row>
    <row r="4708" spans="3:4">
      <c r="C4708" s="14"/>
      <c r="D4708" s="14"/>
    </row>
    <row r="4709" spans="3:4">
      <c r="C4709" s="14"/>
      <c r="D4709" s="14"/>
    </row>
    <row r="4710" spans="3:4">
      <c r="C4710" s="14"/>
      <c r="D4710" s="14"/>
    </row>
    <row r="4711" spans="3:4">
      <c r="C4711" s="14"/>
      <c r="D4711" s="14"/>
    </row>
    <row r="4712" spans="3:4">
      <c r="C4712" s="14"/>
      <c r="D4712" s="14"/>
    </row>
    <row r="4713" spans="3:4">
      <c r="C4713" s="14"/>
      <c r="D4713" s="14"/>
    </row>
    <row r="4714" spans="3:4">
      <c r="C4714" s="14"/>
      <c r="D4714" s="14"/>
    </row>
    <row r="4715" spans="3:4">
      <c r="C4715" s="14"/>
      <c r="D4715" s="14"/>
    </row>
    <row r="4716" spans="3:4">
      <c r="C4716" s="14"/>
      <c r="D4716" s="14"/>
    </row>
    <row r="4717" spans="3:4">
      <c r="C4717" s="14"/>
      <c r="D4717" s="14"/>
    </row>
    <row r="4718" spans="3:4">
      <c r="C4718" s="14"/>
      <c r="D4718" s="14"/>
    </row>
    <row r="4719" spans="3:4">
      <c r="C4719" s="14"/>
      <c r="D4719" s="14"/>
    </row>
    <row r="4720" spans="3:4">
      <c r="C4720" s="14"/>
      <c r="D4720" s="14"/>
    </row>
    <row r="4721" spans="3:4">
      <c r="C4721" s="14"/>
      <c r="D4721" s="14"/>
    </row>
    <row r="4722" spans="3:4">
      <c r="C4722" s="14"/>
      <c r="D4722" s="14"/>
    </row>
    <row r="4723" spans="3:4">
      <c r="C4723" s="14"/>
      <c r="D4723" s="14"/>
    </row>
    <row r="4724" spans="3:4">
      <c r="C4724" s="14"/>
      <c r="D4724" s="14"/>
    </row>
    <row r="4725" spans="3:4">
      <c r="C4725" s="14"/>
      <c r="D4725" s="14"/>
    </row>
    <row r="4726" spans="3:4">
      <c r="C4726" s="14"/>
      <c r="D4726" s="14"/>
    </row>
    <row r="4727" spans="3:4">
      <c r="C4727" s="14"/>
      <c r="D4727" s="14"/>
    </row>
    <row r="4728" spans="3:4">
      <c r="C4728" s="14"/>
      <c r="D4728" s="14"/>
    </row>
    <row r="4729" spans="3:4">
      <c r="C4729" s="14"/>
      <c r="D4729" s="14"/>
    </row>
    <row r="4730" spans="3:4">
      <c r="C4730" s="14"/>
      <c r="D4730" s="14"/>
    </row>
    <row r="4731" spans="3:4">
      <c r="C4731" s="14"/>
      <c r="D4731" s="14"/>
    </row>
    <row r="4732" spans="3:4">
      <c r="C4732" s="14"/>
      <c r="D4732" s="14"/>
    </row>
    <row r="4733" spans="3:4">
      <c r="C4733" s="14"/>
      <c r="D4733" s="14"/>
    </row>
    <row r="4734" spans="3:4">
      <c r="C4734" s="14"/>
      <c r="D4734" s="14"/>
    </row>
    <row r="4735" spans="3:4">
      <c r="C4735" s="14"/>
      <c r="D4735" s="14"/>
    </row>
    <row r="4736" spans="3:4">
      <c r="C4736" s="14"/>
      <c r="D4736" s="14"/>
    </row>
    <row r="4737" spans="3:4">
      <c r="C4737" s="14"/>
      <c r="D4737" s="14"/>
    </row>
    <row r="4738" spans="3:4">
      <c r="C4738" s="14"/>
      <c r="D4738" s="14"/>
    </row>
    <row r="4739" spans="3:4">
      <c r="C4739" s="14"/>
      <c r="D4739" s="14"/>
    </row>
    <row r="4740" spans="3:4">
      <c r="C4740" s="14"/>
      <c r="D4740" s="14"/>
    </row>
    <row r="4741" spans="3:4">
      <c r="C4741" s="14"/>
      <c r="D4741" s="14"/>
    </row>
    <row r="4742" spans="3:4">
      <c r="C4742" s="14"/>
      <c r="D4742" s="14"/>
    </row>
    <row r="4743" spans="3:4">
      <c r="C4743" s="14"/>
      <c r="D4743" s="14"/>
    </row>
    <row r="4744" spans="3:4">
      <c r="C4744" s="14"/>
      <c r="D4744" s="14"/>
    </row>
    <row r="4745" spans="3:4">
      <c r="C4745" s="14"/>
      <c r="D4745" s="14"/>
    </row>
    <row r="4746" spans="3:4">
      <c r="C4746" s="14"/>
      <c r="D4746" s="14"/>
    </row>
    <row r="4747" spans="3:4">
      <c r="C4747" s="14"/>
      <c r="D4747" s="14"/>
    </row>
    <row r="4748" spans="3:4">
      <c r="C4748" s="14"/>
      <c r="D4748" s="14"/>
    </row>
    <row r="4749" spans="3:4">
      <c r="C4749" s="14"/>
      <c r="D4749" s="14"/>
    </row>
    <row r="4750" spans="3:4">
      <c r="C4750" s="14"/>
      <c r="D4750" s="14"/>
    </row>
    <row r="4751" spans="3:4">
      <c r="C4751" s="14"/>
      <c r="D4751" s="14"/>
    </row>
    <row r="4752" spans="3:4">
      <c r="C4752" s="14"/>
      <c r="D4752" s="14"/>
    </row>
    <row r="4753" spans="3:4">
      <c r="C4753" s="14"/>
      <c r="D4753" s="14"/>
    </row>
    <row r="4754" spans="3:4">
      <c r="C4754" s="14"/>
      <c r="D4754" s="14"/>
    </row>
    <row r="4755" spans="3:4">
      <c r="C4755" s="14"/>
      <c r="D4755" s="14"/>
    </row>
    <row r="4756" spans="3:4">
      <c r="C4756" s="14"/>
      <c r="D4756" s="14"/>
    </row>
    <row r="4757" spans="3:4">
      <c r="C4757" s="14"/>
      <c r="D4757" s="14"/>
    </row>
    <row r="4758" spans="3:4">
      <c r="C4758" s="14"/>
      <c r="D4758" s="14"/>
    </row>
    <row r="4759" spans="3:4">
      <c r="C4759" s="14"/>
      <c r="D4759" s="14"/>
    </row>
    <row r="4760" spans="3:4">
      <c r="C4760" s="14"/>
      <c r="D4760" s="14"/>
    </row>
    <row r="4761" spans="3:4">
      <c r="C4761" s="14"/>
      <c r="D4761" s="14"/>
    </row>
    <row r="4762" spans="3:4">
      <c r="C4762" s="14"/>
      <c r="D4762" s="14"/>
    </row>
    <row r="4763" spans="3:4">
      <c r="C4763" s="14"/>
      <c r="D4763" s="14"/>
    </row>
    <row r="4764" spans="3:4">
      <c r="C4764" s="14"/>
      <c r="D4764" s="14"/>
    </row>
    <row r="4765" spans="3:4">
      <c r="C4765" s="14"/>
      <c r="D4765" s="14"/>
    </row>
    <row r="4766" spans="3:4">
      <c r="C4766" s="14"/>
      <c r="D4766" s="14"/>
    </row>
    <row r="4767" spans="3:4">
      <c r="C4767" s="14"/>
      <c r="D4767" s="14"/>
    </row>
    <row r="4768" spans="3:4">
      <c r="C4768" s="14"/>
      <c r="D4768" s="14"/>
    </row>
    <row r="4769" spans="3:4">
      <c r="C4769" s="14"/>
      <c r="D4769" s="14"/>
    </row>
    <row r="4770" spans="3:4">
      <c r="C4770" s="14"/>
      <c r="D4770" s="14"/>
    </row>
    <row r="4771" spans="3:4">
      <c r="C4771" s="14"/>
      <c r="D4771" s="14"/>
    </row>
    <row r="4772" spans="3:4">
      <c r="C4772" s="14"/>
      <c r="D4772" s="14"/>
    </row>
    <row r="4773" spans="3:4">
      <c r="C4773" s="14"/>
      <c r="D4773" s="14"/>
    </row>
    <row r="4774" spans="3:4">
      <c r="C4774" s="14"/>
      <c r="D4774" s="14"/>
    </row>
    <row r="4775" spans="3:4">
      <c r="C4775" s="14"/>
      <c r="D4775" s="14"/>
    </row>
    <row r="4776" spans="3:4">
      <c r="C4776" s="14"/>
      <c r="D4776" s="14"/>
    </row>
    <row r="4777" spans="3:4">
      <c r="C4777" s="14"/>
      <c r="D4777" s="14"/>
    </row>
    <row r="4778" spans="3:4">
      <c r="C4778" s="14"/>
      <c r="D4778" s="14"/>
    </row>
    <row r="4779" spans="3:4">
      <c r="C4779" s="14"/>
      <c r="D4779" s="14"/>
    </row>
    <row r="4780" spans="3:4">
      <c r="C4780" s="14"/>
      <c r="D4780" s="14"/>
    </row>
    <row r="4781" spans="3:4">
      <c r="C4781" s="14"/>
      <c r="D4781" s="14"/>
    </row>
    <row r="4782" spans="3:4">
      <c r="C4782" s="14"/>
      <c r="D4782" s="14"/>
    </row>
    <row r="4783" spans="3:4">
      <c r="C4783" s="14"/>
      <c r="D4783" s="14"/>
    </row>
    <row r="4784" spans="3:4">
      <c r="C4784" s="14"/>
      <c r="D4784" s="14"/>
    </row>
    <row r="4785" spans="3:4">
      <c r="C4785" s="14"/>
      <c r="D4785" s="14"/>
    </row>
    <row r="4786" spans="3:4">
      <c r="C4786" s="14"/>
      <c r="D4786" s="14"/>
    </row>
    <row r="4787" spans="3:4">
      <c r="C4787" s="14"/>
      <c r="D4787" s="14"/>
    </row>
    <row r="4788" spans="3:4">
      <c r="C4788" s="14"/>
      <c r="D4788" s="14"/>
    </row>
    <row r="4789" spans="3:4">
      <c r="C4789" s="14"/>
      <c r="D4789" s="14"/>
    </row>
    <row r="4790" spans="3:4">
      <c r="C4790" s="14"/>
      <c r="D4790" s="14"/>
    </row>
    <row r="4791" spans="3:4">
      <c r="C4791" s="14"/>
      <c r="D4791" s="14"/>
    </row>
    <row r="4792" spans="3:4">
      <c r="C4792" s="14"/>
      <c r="D4792" s="14"/>
    </row>
    <row r="4793" spans="3:4">
      <c r="C4793" s="14"/>
      <c r="D4793" s="14"/>
    </row>
    <row r="4794" spans="3:4">
      <c r="C4794" s="14"/>
      <c r="D4794" s="14"/>
    </row>
    <row r="4795" spans="3:4">
      <c r="C4795" s="14"/>
      <c r="D4795" s="14"/>
    </row>
    <row r="4796" spans="3:4">
      <c r="C4796" s="14"/>
      <c r="D4796" s="14"/>
    </row>
    <row r="4797" spans="3:4">
      <c r="C4797" s="14"/>
      <c r="D4797" s="14"/>
    </row>
    <row r="4798" spans="3:4">
      <c r="C4798" s="14"/>
      <c r="D4798" s="14"/>
    </row>
    <row r="4799" spans="3:4">
      <c r="C4799" s="14"/>
      <c r="D4799" s="14"/>
    </row>
    <row r="4800" spans="3:4">
      <c r="C4800" s="14"/>
      <c r="D4800" s="14"/>
    </row>
    <row r="4801" spans="3:4">
      <c r="C4801" s="14"/>
      <c r="D4801" s="14"/>
    </row>
    <row r="4802" spans="3:4">
      <c r="C4802" s="14"/>
      <c r="D4802" s="14"/>
    </row>
    <row r="4803" spans="3:4">
      <c r="C4803" s="14"/>
      <c r="D4803" s="14"/>
    </row>
    <row r="4804" spans="3:4">
      <c r="C4804" s="14"/>
      <c r="D4804" s="14"/>
    </row>
    <row r="4805" spans="3:4">
      <c r="C4805" s="14"/>
      <c r="D4805" s="14"/>
    </row>
    <row r="4806" spans="3:4">
      <c r="C4806" s="14"/>
      <c r="D4806" s="14"/>
    </row>
    <row r="4807" spans="3:4">
      <c r="C4807" s="14"/>
      <c r="D4807" s="14"/>
    </row>
    <row r="4808" spans="3:4">
      <c r="C4808" s="14"/>
      <c r="D4808" s="14"/>
    </row>
    <row r="4809" spans="3:4">
      <c r="C4809" s="14"/>
      <c r="D4809" s="14"/>
    </row>
    <row r="4810" spans="3:4">
      <c r="C4810" s="14"/>
      <c r="D4810" s="14"/>
    </row>
    <row r="4811" spans="3:4">
      <c r="C4811" s="14"/>
      <c r="D4811" s="14"/>
    </row>
    <row r="4812" spans="3:4">
      <c r="C4812" s="14"/>
      <c r="D4812" s="14"/>
    </row>
    <row r="4813" spans="3:4">
      <c r="C4813" s="14"/>
      <c r="D4813" s="14"/>
    </row>
    <row r="4814" spans="3:4">
      <c r="C4814" s="14"/>
      <c r="D4814" s="14"/>
    </row>
    <row r="4815" spans="3:4">
      <c r="C4815" s="14"/>
      <c r="D4815" s="14"/>
    </row>
    <row r="4816" spans="3:4">
      <c r="C4816" s="14"/>
      <c r="D4816" s="14"/>
    </row>
    <row r="4817" spans="3:4">
      <c r="C4817" s="14"/>
      <c r="D4817" s="14"/>
    </row>
    <row r="4818" spans="3:4">
      <c r="C4818" s="14"/>
      <c r="D4818" s="14"/>
    </row>
    <row r="4819" spans="3:4">
      <c r="C4819" s="14"/>
      <c r="D4819" s="14"/>
    </row>
    <row r="4820" spans="3:4">
      <c r="C4820" s="14"/>
      <c r="D4820" s="14"/>
    </row>
    <row r="4821" spans="3:4">
      <c r="C4821" s="14"/>
      <c r="D4821" s="14"/>
    </row>
    <row r="4822" spans="3:4">
      <c r="C4822" s="14"/>
      <c r="D4822" s="14"/>
    </row>
    <row r="4823" spans="3:4">
      <c r="C4823" s="14"/>
      <c r="D4823" s="14"/>
    </row>
    <row r="4824" spans="3:4">
      <c r="C4824" s="14"/>
      <c r="D4824" s="14"/>
    </row>
    <row r="4825" spans="3:4">
      <c r="C4825" s="14"/>
      <c r="D4825" s="14"/>
    </row>
    <row r="4826" spans="3:4">
      <c r="C4826" s="14"/>
      <c r="D4826" s="14"/>
    </row>
    <row r="4827" spans="3:4">
      <c r="C4827" s="14"/>
      <c r="D4827" s="14"/>
    </row>
    <row r="4828" spans="3:4">
      <c r="C4828" s="14"/>
      <c r="D4828" s="14"/>
    </row>
    <row r="4829" spans="3:4">
      <c r="C4829" s="14"/>
      <c r="D4829" s="14"/>
    </row>
    <row r="4830" spans="3:4">
      <c r="C4830" s="14"/>
      <c r="D4830" s="14"/>
    </row>
    <row r="4831" spans="3:4">
      <c r="C4831" s="14"/>
      <c r="D4831" s="14"/>
    </row>
    <row r="4832" spans="3:4">
      <c r="C4832" s="14"/>
      <c r="D4832" s="14"/>
    </row>
    <row r="4833" spans="3:4">
      <c r="C4833" s="14"/>
      <c r="D4833" s="14"/>
    </row>
    <row r="4834" spans="3:4">
      <c r="C4834" s="14"/>
      <c r="D4834" s="14"/>
    </row>
    <row r="4835" spans="3:4">
      <c r="C4835" s="14"/>
      <c r="D4835" s="14"/>
    </row>
    <row r="4836" spans="3:4">
      <c r="C4836" s="14"/>
      <c r="D4836" s="14"/>
    </row>
    <row r="4837" spans="3:4">
      <c r="C4837" s="14"/>
      <c r="D4837" s="14"/>
    </row>
    <row r="4838" spans="3:4">
      <c r="C4838" s="14"/>
      <c r="D4838" s="14"/>
    </row>
    <row r="4839" spans="3:4">
      <c r="C4839" s="14"/>
      <c r="D4839" s="14"/>
    </row>
    <row r="4840" spans="3:4">
      <c r="C4840" s="14"/>
      <c r="D4840" s="14"/>
    </row>
    <row r="4841" spans="3:4">
      <c r="C4841" s="14"/>
      <c r="D4841" s="14"/>
    </row>
    <row r="4842" spans="3:4">
      <c r="C4842" s="14"/>
      <c r="D4842" s="14"/>
    </row>
    <row r="4843" spans="3:4">
      <c r="C4843" s="14"/>
      <c r="D4843" s="14"/>
    </row>
    <row r="4844" spans="3:4">
      <c r="C4844" s="14"/>
      <c r="D4844" s="14"/>
    </row>
    <row r="4845" spans="3:4">
      <c r="C4845" s="14"/>
      <c r="D4845" s="14"/>
    </row>
    <row r="4846" spans="3:4">
      <c r="C4846" s="14"/>
      <c r="D4846" s="14"/>
    </row>
    <row r="4847" spans="3:4">
      <c r="C4847" s="14"/>
      <c r="D4847" s="14"/>
    </row>
    <row r="4848" spans="3:4">
      <c r="C4848" s="14"/>
      <c r="D4848" s="14"/>
    </row>
    <row r="4849" spans="3:4">
      <c r="C4849" s="14"/>
      <c r="D4849" s="14"/>
    </row>
    <row r="4850" spans="3:4">
      <c r="C4850" s="14"/>
      <c r="D4850" s="14"/>
    </row>
    <row r="4851" spans="3:4">
      <c r="C4851" s="14"/>
      <c r="D4851" s="14"/>
    </row>
    <row r="4852" spans="3:4">
      <c r="C4852" s="14"/>
      <c r="D4852" s="14"/>
    </row>
    <row r="4853" spans="3:4">
      <c r="C4853" s="14"/>
      <c r="D4853" s="14"/>
    </row>
    <row r="4854" spans="3:4">
      <c r="C4854" s="14"/>
      <c r="D4854" s="14"/>
    </row>
    <row r="4855" spans="3:4">
      <c r="C4855" s="14"/>
      <c r="D4855" s="14"/>
    </row>
    <row r="4856" spans="3:4">
      <c r="C4856" s="14"/>
      <c r="D4856" s="14"/>
    </row>
    <row r="4857" spans="3:4">
      <c r="C4857" s="14"/>
      <c r="D4857" s="14"/>
    </row>
    <row r="4858" spans="3:4">
      <c r="C4858" s="14"/>
      <c r="D4858" s="14"/>
    </row>
    <row r="4859" spans="3:4">
      <c r="C4859" s="14"/>
      <c r="D4859" s="14"/>
    </row>
    <row r="4860" spans="3:4">
      <c r="C4860" s="14"/>
      <c r="D4860" s="14"/>
    </row>
    <row r="4861" spans="3:4">
      <c r="C4861" s="14"/>
      <c r="D4861" s="14"/>
    </row>
    <row r="4862" spans="3:4">
      <c r="C4862" s="14"/>
      <c r="D4862" s="14"/>
    </row>
    <row r="4863" spans="3:4">
      <c r="C4863" s="14"/>
      <c r="D4863" s="14"/>
    </row>
    <row r="4864" spans="3:4">
      <c r="C4864" s="14"/>
      <c r="D4864" s="14"/>
    </row>
    <row r="4865" spans="3:4">
      <c r="C4865" s="14"/>
      <c r="D4865" s="14"/>
    </row>
    <row r="4866" spans="3:4">
      <c r="C4866" s="14"/>
      <c r="D4866" s="14"/>
    </row>
    <row r="4867" spans="3:4">
      <c r="C4867" s="14"/>
      <c r="D4867" s="14"/>
    </row>
    <row r="4868" spans="3:4">
      <c r="C4868" s="14"/>
      <c r="D4868" s="14"/>
    </row>
    <row r="4869" spans="3:4">
      <c r="C4869" s="14"/>
      <c r="D4869" s="14"/>
    </row>
    <row r="4870" spans="3:4">
      <c r="C4870" s="14"/>
      <c r="D4870" s="14"/>
    </row>
    <row r="4871" spans="3:4">
      <c r="C4871" s="14"/>
      <c r="D4871" s="14"/>
    </row>
    <row r="4872" spans="3:4">
      <c r="C4872" s="14"/>
      <c r="D4872" s="14"/>
    </row>
    <row r="4873" spans="3:4">
      <c r="C4873" s="14"/>
      <c r="D4873" s="14"/>
    </row>
    <row r="4874" spans="3:4">
      <c r="C4874" s="14"/>
      <c r="D4874" s="14"/>
    </row>
    <row r="4875" spans="3:4">
      <c r="C4875" s="14"/>
      <c r="D4875" s="14"/>
    </row>
    <row r="4876" spans="3:4">
      <c r="C4876" s="14"/>
      <c r="D4876" s="14"/>
    </row>
    <row r="4877" spans="3:4">
      <c r="C4877" s="14"/>
      <c r="D4877" s="14"/>
    </row>
    <row r="4878" spans="3:4">
      <c r="C4878" s="14"/>
      <c r="D4878" s="14"/>
    </row>
    <row r="4879" spans="3:4">
      <c r="C4879" s="14"/>
      <c r="D4879" s="14"/>
    </row>
    <row r="4880" spans="3:4">
      <c r="C4880" s="14"/>
      <c r="D4880" s="14"/>
    </row>
    <row r="4881" spans="3:4">
      <c r="C4881" s="14"/>
      <c r="D4881" s="14"/>
    </row>
    <row r="4882" spans="3:4">
      <c r="C4882" s="14"/>
      <c r="D4882" s="14"/>
    </row>
    <row r="4883" spans="3:4">
      <c r="C4883" s="14"/>
      <c r="D4883" s="14"/>
    </row>
    <row r="4884" spans="3:4">
      <c r="C4884" s="14"/>
      <c r="D4884" s="14"/>
    </row>
    <row r="4885" spans="3:4">
      <c r="C4885" s="14"/>
      <c r="D4885" s="14"/>
    </row>
    <row r="4886" spans="3:4">
      <c r="C4886" s="14"/>
      <c r="D4886" s="14"/>
    </row>
    <row r="4887" spans="3:4">
      <c r="C4887" s="14"/>
      <c r="D4887" s="14"/>
    </row>
    <row r="4888" spans="3:4">
      <c r="C4888" s="14"/>
      <c r="D4888" s="14"/>
    </row>
    <row r="4889" spans="3:4">
      <c r="C4889" s="14"/>
      <c r="D4889" s="14"/>
    </row>
    <row r="4890" spans="3:4">
      <c r="C4890" s="14"/>
      <c r="D4890" s="14"/>
    </row>
    <row r="4891" spans="3:4">
      <c r="C4891" s="14"/>
      <c r="D4891" s="14"/>
    </row>
    <row r="4892" spans="3:4">
      <c r="C4892" s="14"/>
      <c r="D4892" s="14"/>
    </row>
    <row r="4893" spans="3:4">
      <c r="C4893" s="14"/>
      <c r="D4893" s="14"/>
    </row>
    <row r="4894" spans="3:4">
      <c r="C4894" s="14"/>
      <c r="D4894" s="14"/>
    </row>
    <row r="4895" spans="3:4">
      <c r="C4895" s="14"/>
      <c r="D4895" s="14"/>
    </row>
    <row r="4896" spans="3:4">
      <c r="C4896" s="14"/>
      <c r="D4896" s="14"/>
    </row>
    <row r="4897" spans="3:4">
      <c r="C4897" s="14"/>
      <c r="D4897" s="14"/>
    </row>
    <row r="4898" spans="3:4">
      <c r="C4898" s="14"/>
      <c r="D4898" s="14"/>
    </row>
    <row r="4899" spans="3:4">
      <c r="C4899" s="14"/>
      <c r="D4899" s="14"/>
    </row>
    <row r="4900" spans="3:4">
      <c r="C4900" s="14"/>
      <c r="D4900" s="14"/>
    </row>
    <row r="4901" spans="3:4">
      <c r="C4901" s="14"/>
      <c r="D4901" s="14"/>
    </row>
    <row r="4902" spans="3:4">
      <c r="C4902" s="14"/>
      <c r="D4902" s="14"/>
    </row>
    <row r="4903" spans="3:4">
      <c r="C4903" s="14"/>
      <c r="D4903" s="14"/>
    </row>
    <row r="4904" spans="3:4">
      <c r="C4904" s="14"/>
      <c r="D4904" s="14"/>
    </row>
    <row r="4905" spans="3:4">
      <c r="C4905" s="14"/>
      <c r="D4905" s="14"/>
    </row>
    <row r="4906" spans="3:4">
      <c r="C4906" s="14"/>
      <c r="D4906" s="14"/>
    </row>
    <row r="4907" spans="3:4">
      <c r="C4907" s="14"/>
      <c r="D4907" s="14"/>
    </row>
    <row r="4908" spans="3:4">
      <c r="C4908" s="14"/>
      <c r="D4908" s="14"/>
    </row>
    <row r="4909" spans="3:4">
      <c r="C4909" s="14"/>
      <c r="D4909" s="14"/>
    </row>
    <row r="4910" spans="3:4">
      <c r="C4910" s="14"/>
      <c r="D4910" s="14"/>
    </row>
    <row r="4911" spans="3:4">
      <c r="C4911" s="14"/>
      <c r="D4911" s="14"/>
    </row>
    <row r="4912" spans="3:4">
      <c r="C4912" s="14"/>
      <c r="D4912" s="14"/>
    </row>
    <row r="4913" spans="3:4">
      <c r="C4913" s="14"/>
      <c r="D4913" s="14"/>
    </row>
    <row r="4914" spans="3:4">
      <c r="C4914" s="14"/>
      <c r="D4914" s="14"/>
    </row>
    <row r="4915" spans="3:4">
      <c r="C4915" s="14"/>
      <c r="D4915" s="14"/>
    </row>
    <row r="4916" spans="3:4">
      <c r="C4916" s="14"/>
      <c r="D4916" s="14"/>
    </row>
    <row r="4917" spans="3:4">
      <c r="C4917" s="14"/>
      <c r="D4917" s="14"/>
    </row>
    <row r="4918" spans="3:4">
      <c r="C4918" s="14"/>
      <c r="D4918" s="14"/>
    </row>
    <row r="4919" spans="3:4">
      <c r="C4919" s="14"/>
      <c r="D4919" s="14"/>
    </row>
    <row r="4920" spans="3:4">
      <c r="C4920" s="14"/>
      <c r="D4920" s="14"/>
    </row>
    <row r="4921" spans="3:4">
      <c r="C4921" s="14"/>
      <c r="D4921" s="14"/>
    </row>
    <row r="4922" spans="3:4">
      <c r="C4922" s="14"/>
      <c r="D4922" s="14"/>
    </row>
    <row r="4923" spans="3:4">
      <c r="C4923" s="14"/>
      <c r="D4923" s="14"/>
    </row>
    <row r="4924" spans="3:4">
      <c r="C4924" s="14"/>
      <c r="D4924" s="14"/>
    </row>
    <row r="4925" spans="3:4">
      <c r="C4925" s="14"/>
      <c r="D4925" s="14"/>
    </row>
    <row r="4926" spans="3:4">
      <c r="C4926" s="14"/>
      <c r="D4926" s="14"/>
    </row>
    <row r="4927" spans="3:4">
      <c r="C4927" s="14"/>
      <c r="D4927" s="14"/>
    </row>
    <row r="4928" spans="3:4">
      <c r="C4928" s="14"/>
      <c r="D4928" s="14"/>
    </row>
    <row r="4929" spans="3:4">
      <c r="C4929" s="14"/>
      <c r="D4929" s="14"/>
    </row>
    <row r="4930" spans="3:4">
      <c r="C4930" s="14"/>
      <c r="D4930" s="14"/>
    </row>
    <row r="4931" spans="3:4">
      <c r="C4931" s="14"/>
      <c r="D4931" s="14"/>
    </row>
    <row r="4932" spans="3:4">
      <c r="C4932" s="14"/>
      <c r="D4932" s="14"/>
    </row>
    <row r="4933" spans="3:4">
      <c r="C4933" s="14"/>
      <c r="D4933" s="14"/>
    </row>
    <row r="4934" spans="3:4">
      <c r="C4934" s="14"/>
      <c r="D4934" s="14"/>
    </row>
    <row r="4935" spans="3:4">
      <c r="C4935" s="14"/>
      <c r="D4935" s="14"/>
    </row>
    <row r="4936" spans="3:4">
      <c r="C4936" s="14"/>
      <c r="D4936" s="14"/>
    </row>
    <row r="4937" spans="3:4">
      <c r="C4937" s="14"/>
      <c r="D4937" s="14"/>
    </row>
    <row r="4938" spans="3:4">
      <c r="C4938" s="14"/>
      <c r="D4938" s="14"/>
    </row>
    <row r="4939" spans="3:4">
      <c r="C4939" s="14"/>
      <c r="D4939" s="14"/>
    </row>
    <row r="4940" spans="3:4">
      <c r="C4940" s="14"/>
      <c r="D4940" s="14"/>
    </row>
    <row r="4941" spans="3:4">
      <c r="C4941" s="14"/>
      <c r="D4941" s="14"/>
    </row>
    <row r="4942" spans="3:4">
      <c r="C4942" s="14"/>
      <c r="D4942" s="14"/>
    </row>
    <row r="4943" spans="3:4">
      <c r="C4943" s="14"/>
      <c r="D4943" s="14"/>
    </row>
    <row r="4944" spans="3:4">
      <c r="C4944" s="14"/>
      <c r="D4944" s="14"/>
    </row>
    <row r="4945" spans="3:4">
      <c r="C4945" s="14"/>
      <c r="D4945" s="14"/>
    </row>
    <row r="4946" spans="3:4">
      <c r="C4946" s="14"/>
      <c r="D4946" s="14"/>
    </row>
    <row r="4947" spans="3:4">
      <c r="C4947" s="14"/>
      <c r="D4947" s="14"/>
    </row>
    <row r="4948" spans="3:4">
      <c r="C4948" s="14"/>
      <c r="D4948" s="14"/>
    </row>
    <row r="4949" spans="3:4">
      <c r="C4949" s="14"/>
      <c r="D4949" s="14"/>
    </row>
    <row r="4950" spans="3:4">
      <c r="C4950" s="14"/>
      <c r="D4950" s="14"/>
    </row>
    <row r="4951" spans="3:4">
      <c r="C4951" s="14"/>
      <c r="D4951" s="14"/>
    </row>
    <row r="4952" spans="3:4">
      <c r="C4952" s="14"/>
      <c r="D4952" s="14"/>
    </row>
    <row r="4953" spans="3:4">
      <c r="C4953" s="14"/>
      <c r="D4953" s="14"/>
    </row>
    <row r="4954" spans="3:4">
      <c r="C4954" s="14"/>
      <c r="D4954" s="14"/>
    </row>
    <row r="4955" spans="3:4">
      <c r="C4955" s="14"/>
      <c r="D4955" s="14"/>
    </row>
    <row r="4956" spans="3:4">
      <c r="C4956" s="14"/>
      <c r="D4956" s="14"/>
    </row>
    <row r="4957" spans="3:4">
      <c r="C4957" s="14"/>
      <c r="D4957" s="14"/>
    </row>
    <row r="4958" spans="3:4">
      <c r="C4958" s="14"/>
      <c r="D4958" s="14"/>
    </row>
    <row r="4959" spans="3:4">
      <c r="C4959" s="14"/>
      <c r="D4959" s="14"/>
    </row>
    <row r="4960" spans="3:4">
      <c r="C4960" s="14"/>
      <c r="D4960" s="14"/>
    </row>
    <row r="4961" spans="3:4">
      <c r="C4961" s="14"/>
      <c r="D4961" s="14"/>
    </row>
    <row r="4962" spans="3:4">
      <c r="C4962" s="14"/>
      <c r="D4962" s="14"/>
    </row>
    <row r="4963" spans="3:4">
      <c r="C4963" s="14"/>
      <c r="D4963" s="14"/>
    </row>
    <row r="4964" spans="3:4">
      <c r="C4964" s="14"/>
      <c r="D4964" s="14"/>
    </row>
    <row r="4965" spans="3:4">
      <c r="C4965" s="14"/>
      <c r="D4965" s="14"/>
    </row>
    <row r="4966" spans="3:4">
      <c r="C4966" s="14"/>
      <c r="D4966" s="14"/>
    </row>
    <row r="4967" spans="3:4">
      <c r="C4967" s="14"/>
      <c r="D4967" s="14"/>
    </row>
    <row r="4968" spans="3:4">
      <c r="C4968" s="14"/>
      <c r="D4968" s="14"/>
    </row>
    <row r="4969" spans="3:4">
      <c r="C4969" s="14"/>
      <c r="D4969" s="14"/>
    </row>
    <row r="4970" spans="3:4">
      <c r="C4970" s="14"/>
      <c r="D4970" s="14"/>
    </row>
    <row r="4971" spans="3:4">
      <c r="C4971" s="14"/>
      <c r="D4971" s="14"/>
    </row>
    <row r="4972" spans="3:4">
      <c r="C4972" s="14"/>
      <c r="D4972" s="14"/>
    </row>
    <row r="4973" spans="3:4">
      <c r="C4973" s="14"/>
      <c r="D4973" s="14"/>
    </row>
    <row r="4974" spans="3:4">
      <c r="C4974" s="14"/>
      <c r="D4974" s="14"/>
    </row>
    <row r="4975" spans="3:4">
      <c r="C4975" s="14"/>
      <c r="D4975" s="14"/>
    </row>
    <row r="4976" spans="3:4">
      <c r="C4976" s="14"/>
      <c r="D4976" s="14"/>
    </row>
    <row r="4977" spans="3:4">
      <c r="C4977" s="14"/>
      <c r="D4977" s="14"/>
    </row>
    <row r="4978" spans="3:4">
      <c r="C4978" s="14"/>
      <c r="D4978" s="14"/>
    </row>
    <row r="4979" spans="3:4">
      <c r="C4979" s="14"/>
      <c r="D4979" s="14"/>
    </row>
    <row r="4980" spans="3:4">
      <c r="C4980" s="14"/>
      <c r="D4980" s="14"/>
    </row>
    <row r="4981" spans="3:4">
      <c r="C4981" s="14"/>
      <c r="D4981" s="14"/>
    </row>
    <row r="4982" spans="3:4">
      <c r="C4982" s="14"/>
      <c r="D4982" s="14"/>
    </row>
    <row r="4983" spans="3:4">
      <c r="C4983" s="14"/>
      <c r="D4983" s="14"/>
    </row>
    <row r="4984" spans="3:4">
      <c r="C4984" s="14"/>
      <c r="D4984" s="14"/>
    </row>
    <row r="4985" spans="3:4">
      <c r="C4985" s="14"/>
      <c r="D4985" s="14"/>
    </row>
    <row r="4986" spans="3:4">
      <c r="C4986" s="14"/>
      <c r="D4986" s="14"/>
    </row>
    <row r="4987" spans="3:4">
      <c r="C4987" s="14"/>
      <c r="D4987" s="14"/>
    </row>
    <row r="4988" spans="3:4">
      <c r="C4988" s="14"/>
      <c r="D4988" s="14"/>
    </row>
    <row r="4989" spans="3:4">
      <c r="C4989" s="14"/>
      <c r="D4989" s="14"/>
    </row>
    <row r="4990" spans="3:4">
      <c r="C4990" s="14"/>
      <c r="D4990" s="14"/>
    </row>
    <row r="4991" spans="3:4">
      <c r="C4991" s="14"/>
      <c r="D4991" s="14"/>
    </row>
    <row r="4992" spans="3:4">
      <c r="C4992" s="14"/>
      <c r="D4992" s="14"/>
    </row>
    <row r="4993" spans="3:4">
      <c r="C4993" s="14"/>
      <c r="D4993" s="14"/>
    </row>
    <row r="4994" spans="3:4">
      <c r="C4994" s="14"/>
      <c r="D4994" s="14"/>
    </row>
    <row r="4995" spans="3:4">
      <c r="C4995" s="14"/>
      <c r="D4995" s="14"/>
    </row>
    <row r="4996" spans="3:4">
      <c r="C4996" s="14"/>
      <c r="D4996" s="14"/>
    </row>
    <row r="4997" spans="3:4">
      <c r="C4997" s="14"/>
      <c r="D4997" s="14"/>
    </row>
    <row r="4998" spans="3:4">
      <c r="C4998" s="14"/>
      <c r="D4998" s="14"/>
    </row>
    <row r="4999" spans="3:4">
      <c r="C4999" s="14"/>
      <c r="D4999" s="14"/>
    </row>
    <row r="5000" spans="3:4">
      <c r="C5000" s="14"/>
      <c r="D5000" s="14"/>
    </row>
    <row r="5001" spans="3:4">
      <c r="C5001" s="14"/>
      <c r="D5001" s="14"/>
    </row>
    <row r="5002" spans="3:4">
      <c r="C5002" s="14"/>
      <c r="D5002" s="14"/>
    </row>
    <row r="5003" spans="3:4">
      <c r="C5003" s="14"/>
      <c r="D5003" s="14"/>
    </row>
    <row r="5004" spans="3:4">
      <c r="C5004" s="14"/>
      <c r="D5004" s="14"/>
    </row>
    <row r="5005" spans="3:4">
      <c r="C5005" s="14"/>
      <c r="D5005" s="14"/>
    </row>
    <row r="5006" spans="3:4">
      <c r="C5006" s="14"/>
      <c r="D5006" s="14"/>
    </row>
    <row r="5007" spans="3:4">
      <c r="C5007" s="14"/>
      <c r="D5007" s="14"/>
    </row>
    <row r="5008" spans="3:4">
      <c r="C5008" s="14"/>
      <c r="D5008" s="14"/>
    </row>
    <row r="5009" spans="3:4">
      <c r="C5009" s="14"/>
      <c r="D5009" s="14"/>
    </row>
    <row r="5010" spans="3:4">
      <c r="C5010" s="14"/>
      <c r="D5010" s="14"/>
    </row>
    <row r="5011" spans="3:4">
      <c r="C5011" s="14"/>
      <c r="D5011" s="14"/>
    </row>
    <row r="5012" spans="3:4">
      <c r="C5012" s="14"/>
      <c r="D5012" s="14"/>
    </row>
    <row r="5013" spans="3:4">
      <c r="C5013" s="14"/>
      <c r="D5013" s="14"/>
    </row>
    <row r="5014" spans="3:4">
      <c r="C5014" s="14"/>
      <c r="D5014" s="14"/>
    </row>
    <row r="5015" spans="3:4">
      <c r="C5015" s="14"/>
      <c r="D5015" s="14"/>
    </row>
    <row r="5016" spans="3:4">
      <c r="C5016" s="14"/>
      <c r="D5016" s="14"/>
    </row>
    <row r="5017" spans="3:4">
      <c r="C5017" s="14"/>
      <c r="D5017" s="14"/>
    </row>
    <row r="5018" spans="3:4">
      <c r="C5018" s="14"/>
      <c r="D5018" s="14"/>
    </row>
    <row r="5019" spans="3:4">
      <c r="C5019" s="14"/>
      <c r="D5019" s="14"/>
    </row>
    <row r="5020" spans="3:4">
      <c r="C5020" s="14"/>
      <c r="D5020" s="14"/>
    </row>
    <row r="5021" spans="3:4">
      <c r="C5021" s="14"/>
      <c r="D5021" s="14"/>
    </row>
    <row r="5022" spans="3:4">
      <c r="C5022" s="14"/>
      <c r="D5022" s="14"/>
    </row>
    <row r="5023" spans="3:4">
      <c r="C5023" s="14"/>
      <c r="D5023" s="14"/>
    </row>
    <row r="5024" spans="3:4">
      <c r="C5024" s="14"/>
      <c r="D5024" s="14"/>
    </row>
    <row r="5025" spans="3:4">
      <c r="C5025" s="14"/>
      <c r="D5025" s="14"/>
    </row>
    <row r="5026" spans="3:4">
      <c r="C5026" s="14"/>
      <c r="D5026" s="14"/>
    </row>
    <row r="5027" spans="3:4">
      <c r="C5027" s="14"/>
      <c r="D5027" s="14"/>
    </row>
    <row r="5028" spans="3:4">
      <c r="C5028" s="14"/>
      <c r="D5028" s="14"/>
    </row>
    <row r="5029" spans="3:4">
      <c r="C5029" s="14"/>
      <c r="D5029" s="14"/>
    </row>
    <row r="5030" spans="3:4">
      <c r="C5030" s="14"/>
      <c r="D5030" s="14"/>
    </row>
    <row r="5031" spans="3:4">
      <c r="C5031" s="14"/>
      <c r="D5031" s="14"/>
    </row>
    <row r="5032" spans="3:4">
      <c r="C5032" s="14"/>
      <c r="D5032" s="14"/>
    </row>
    <row r="5033" spans="3:4">
      <c r="C5033" s="14"/>
      <c r="D5033" s="14"/>
    </row>
    <row r="5034" spans="3:4">
      <c r="C5034" s="14"/>
      <c r="D5034" s="14"/>
    </row>
    <row r="5035" spans="3:4">
      <c r="C5035" s="14"/>
      <c r="D5035" s="14"/>
    </row>
    <row r="5036" spans="3:4">
      <c r="C5036" s="14"/>
      <c r="D5036" s="14"/>
    </row>
    <row r="5037" spans="3:4">
      <c r="C5037" s="14"/>
      <c r="D5037" s="14"/>
    </row>
    <row r="5038" spans="3:4">
      <c r="C5038" s="14"/>
      <c r="D5038" s="14"/>
    </row>
    <row r="5039" spans="3:4">
      <c r="C5039" s="14"/>
      <c r="D5039" s="14"/>
    </row>
    <row r="5040" spans="3:4">
      <c r="C5040" s="14"/>
      <c r="D5040" s="14"/>
    </row>
    <row r="5041" spans="3:4">
      <c r="C5041" s="14"/>
      <c r="D5041" s="14"/>
    </row>
    <row r="5042" spans="3:4">
      <c r="C5042" s="14"/>
      <c r="D5042" s="14"/>
    </row>
    <row r="5043" spans="3:4">
      <c r="C5043" s="14"/>
      <c r="D5043" s="14"/>
    </row>
    <row r="5044" spans="3:4">
      <c r="C5044" s="14"/>
      <c r="D5044" s="14"/>
    </row>
    <row r="5045" spans="3:4">
      <c r="C5045" s="14"/>
      <c r="D5045" s="14"/>
    </row>
    <row r="5046" spans="3:4">
      <c r="C5046" s="14"/>
      <c r="D5046" s="14"/>
    </row>
    <row r="5047" spans="3:4">
      <c r="C5047" s="14"/>
      <c r="D5047" s="14"/>
    </row>
    <row r="5048" spans="3:4">
      <c r="C5048" s="14"/>
      <c r="D5048" s="14"/>
    </row>
    <row r="5049" spans="3:4">
      <c r="C5049" s="14"/>
      <c r="D5049" s="14"/>
    </row>
    <row r="5050" spans="3:4">
      <c r="C5050" s="14"/>
      <c r="D5050" s="14"/>
    </row>
    <row r="5051" spans="3:4">
      <c r="C5051" s="14"/>
      <c r="D5051" s="14"/>
    </row>
    <row r="5052" spans="3:4">
      <c r="C5052" s="14"/>
      <c r="D5052" s="14"/>
    </row>
    <row r="5053" spans="3:4">
      <c r="C5053" s="14"/>
      <c r="D5053" s="14"/>
    </row>
    <row r="5054" spans="3:4">
      <c r="C5054" s="14"/>
      <c r="D5054" s="14"/>
    </row>
    <row r="5055" spans="3:4">
      <c r="C5055" s="14"/>
      <c r="D5055" s="14"/>
    </row>
    <row r="5056" spans="3:4">
      <c r="C5056" s="14"/>
      <c r="D5056" s="14"/>
    </row>
    <row r="5057" spans="3:4">
      <c r="C5057" s="14"/>
      <c r="D5057" s="14"/>
    </row>
    <row r="5058" spans="3:4">
      <c r="C5058" s="14"/>
      <c r="D5058" s="14"/>
    </row>
    <row r="5059" spans="3:4">
      <c r="C5059" s="14"/>
      <c r="D5059" s="14"/>
    </row>
    <row r="5060" spans="3:4">
      <c r="C5060" s="14"/>
      <c r="D5060" s="14"/>
    </row>
    <row r="5061" spans="3:4">
      <c r="C5061" s="14"/>
      <c r="D5061" s="14"/>
    </row>
    <row r="5062" spans="3:4">
      <c r="C5062" s="14"/>
      <c r="D5062" s="14"/>
    </row>
    <row r="5063" spans="3:4">
      <c r="C5063" s="14"/>
      <c r="D5063" s="14"/>
    </row>
    <row r="5064" spans="3:4">
      <c r="C5064" s="14"/>
      <c r="D5064" s="14"/>
    </row>
    <row r="5065" spans="3:4">
      <c r="C5065" s="14"/>
      <c r="D5065" s="14"/>
    </row>
    <row r="5066" spans="3:4">
      <c r="C5066" s="14"/>
      <c r="D5066" s="14"/>
    </row>
    <row r="5067" spans="3:4">
      <c r="C5067" s="14"/>
      <c r="D5067" s="14"/>
    </row>
    <row r="5068" spans="3:4">
      <c r="C5068" s="14"/>
      <c r="D5068" s="14"/>
    </row>
    <row r="5069" spans="3:4">
      <c r="C5069" s="14"/>
      <c r="D5069" s="14"/>
    </row>
    <row r="5070" spans="3:4">
      <c r="C5070" s="14"/>
      <c r="D5070" s="14"/>
    </row>
    <row r="5071" spans="3:4">
      <c r="C5071" s="14"/>
      <c r="D5071" s="14"/>
    </row>
    <row r="5072" spans="3:4">
      <c r="C5072" s="14"/>
      <c r="D5072" s="14"/>
    </row>
    <row r="5073" spans="3:4">
      <c r="C5073" s="14"/>
      <c r="D5073" s="14"/>
    </row>
    <row r="5074" spans="3:4">
      <c r="C5074" s="14"/>
      <c r="D5074" s="14"/>
    </row>
    <row r="5075" spans="3:4">
      <c r="C5075" s="14"/>
      <c r="D5075" s="14"/>
    </row>
    <row r="5076" spans="3:4">
      <c r="C5076" s="14"/>
      <c r="D5076" s="14"/>
    </row>
    <row r="5077" spans="3:4">
      <c r="C5077" s="14"/>
      <c r="D5077" s="14"/>
    </row>
    <row r="5078" spans="3:4">
      <c r="C5078" s="14"/>
      <c r="D5078" s="14"/>
    </row>
    <row r="5079" spans="3:4">
      <c r="C5079" s="14"/>
      <c r="D5079" s="14"/>
    </row>
    <row r="5080" spans="3:4">
      <c r="C5080" s="14"/>
      <c r="D5080" s="14"/>
    </row>
    <row r="5081" spans="3:4">
      <c r="C5081" s="14"/>
      <c r="D5081" s="14"/>
    </row>
    <row r="5082" spans="3:4">
      <c r="C5082" s="14"/>
      <c r="D5082" s="14"/>
    </row>
    <row r="5083" spans="3:4">
      <c r="C5083" s="14"/>
      <c r="D5083" s="14"/>
    </row>
    <row r="5084" spans="3:4">
      <c r="C5084" s="14"/>
      <c r="D5084" s="14"/>
    </row>
    <row r="5085" spans="3:4">
      <c r="C5085" s="14"/>
      <c r="D5085" s="14"/>
    </row>
    <row r="5086" spans="3:4">
      <c r="C5086" s="14"/>
      <c r="D5086" s="14"/>
    </row>
    <row r="5087" spans="3:4">
      <c r="C5087" s="14"/>
      <c r="D5087" s="14"/>
    </row>
    <row r="5088" spans="3:4">
      <c r="C5088" s="14"/>
      <c r="D5088" s="14"/>
    </row>
    <row r="5089" spans="3:4">
      <c r="C5089" s="14"/>
      <c r="D5089" s="14"/>
    </row>
    <row r="5090" spans="3:4">
      <c r="C5090" s="14"/>
      <c r="D5090" s="14"/>
    </row>
    <row r="5091" spans="3:4">
      <c r="C5091" s="14"/>
      <c r="D5091" s="14"/>
    </row>
    <row r="5092" spans="3:4">
      <c r="C5092" s="14"/>
      <c r="D5092" s="14"/>
    </row>
    <row r="5093" spans="3:4">
      <c r="C5093" s="14"/>
      <c r="D5093" s="14"/>
    </row>
    <row r="5094" spans="3:4">
      <c r="C5094" s="14"/>
      <c r="D5094" s="14"/>
    </row>
    <row r="5095" spans="3:4">
      <c r="C5095" s="14"/>
      <c r="D5095" s="14"/>
    </row>
    <row r="5096" spans="3:4">
      <c r="C5096" s="14"/>
      <c r="D5096" s="14"/>
    </row>
    <row r="5097" spans="3:4">
      <c r="C5097" s="14"/>
      <c r="D5097" s="14"/>
    </row>
    <row r="5098" spans="3:4">
      <c r="C5098" s="14"/>
      <c r="D5098" s="14"/>
    </row>
    <row r="5099" spans="3:4">
      <c r="C5099" s="14"/>
      <c r="D5099" s="14"/>
    </row>
    <row r="5100" spans="3:4">
      <c r="C5100" s="14"/>
      <c r="D5100" s="14"/>
    </row>
    <row r="5101" spans="3:4">
      <c r="C5101" s="14"/>
      <c r="D5101" s="14"/>
    </row>
    <row r="5102" spans="3:4">
      <c r="C5102" s="14"/>
      <c r="D5102" s="14"/>
    </row>
    <row r="5103" spans="3:4">
      <c r="C5103" s="14"/>
      <c r="D5103" s="14"/>
    </row>
    <row r="5104" spans="3:4">
      <c r="C5104" s="14"/>
      <c r="D5104" s="14"/>
    </row>
    <row r="5105" spans="3:4">
      <c r="C5105" s="14"/>
      <c r="D5105" s="14"/>
    </row>
    <row r="5106" spans="3:4">
      <c r="C5106" s="14"/>
      <c r="D5106" s="14"/>
    </row>
    <row r="5107" spans="3:4">
      <c r="C5107" s="14"/>
      <c r="D5107" s="14"/>
    </row>
    <row r="5108" spans="3:4">
      <c r="C5108" s="14"/>
      <c r="D5108" s="14"/>
    </row>
    <row r="5109" spans="3:4">
      <c r="C5109" s="14"/>
      <c r="D5109" s="14"/>
    </row>
    <row r="5110" spans="3:4">
      <c r="C5110" s="14"/>
      <c r="D5110" s="14"/>
    </row>
    <row r="5111" spans="3:4">
      <c r="C5111" s="14"/>
      <c r="D5111" s="14"/>
    </row>
    <row r="5112" spans="3:4">
      <c r="C5112" s="14"/>
      <c r="D5112" s="14"/>
    </row>
    <row r="5113" spans="3:4">
      <c r="C5113" s="14"/>
      <c r="D5113" s="14"/>
    </row>
    <row r="5114" spans="3:4">
      <c r="C5114" s="14"/>
      <c r="D5114" s="14"/>
    </row>
    <row r="5115" spans="3:4">
      <c r="C5115" s="14"/>
      <c r="D5115" s="14"/>
    </row>
    <row r="5116" spans="3:4">
      <c r="C5116" s="14"/>
      <c r="D5116" s="14"/>
    </row>
    <row r="5117" spans="3:4">
      <c r="C5117" s="14"/>
      <c r="D5117" s="14"/>
    </row>
    <row r="5118" spans="3:4">
      <c r="C5118" s="14"/>
      <c r="D5118" s="14"/>
    </row>
    <row r="5119" spans="3:4">
      <c r="C5119" s="14"/>
      <c r="D5119" s="14"/>
    </row>
    <row r="5120" spans="3:4">
      <c r="C5120" s="14"/>
      <c r="D5120" s="14"/>
    </row>
    <row r="5121" spans="3:4">
      <c r="C5121" s="14"/>
      <c r="D5121" s="14"/>
    </row>
    <row r="5122" spans="3:4">
      <c r="C5122" s="14"/>
      <c r="D5122" s="14"/>
    </row>
    <row r="5123" spans="3:4">
      <c r="C5123" s="14"/>
      <c r="D5123" s="14"/>
    </row>
    <row r="5124" spans="3:4">
      <c r="C5124" s="14"/>
      <c r="D5124" s="14"/>
    </row>
    <row r="5125" spans="3:4">
      <c r="C5125" s="14"/>
      <c r="D5125" s="14"/>
    </row>
    <row r="5126" spans="3:4">
      <c r="C5126" s="14"/>
      <c r="D5126" s="14"/>
    </row>
    <row r="5127" spans="3:4">
      <c r="C5127" s="14"/>
      <c r="D5127" s="14"/>
    </row>
    <row r="5128" spans="3:4">
      <c r="C5128" s="14"/>
      <c r="D5128" s="14"/>
    </row>
    <row r="5129" spans="3:4">
      <c r="C5129" s="14"/>
      <c r="D5129" s="14"/>
    </row>
    <row r="5130" spans="3:4">
      <c r="C5130" s="14"/>
      <c r="D5130" s="14"/>
    </row>
    <row r="5131" spans="3:4">
      <c r="C5131" s="14"/>
      <c r="D5131" s="14"/>
    </row>
    <row r="5132" spans="3:4">
      <c r="C5132" s="14"/>
      <c r="D5132" s="14"/>
    </row>
    <row r="5133" spans="3:4">
      <c r="C5133" s="14"/>
      <c r="D5133" s="14"/>
    </row>
    <row r="5134" spans="3:4">
      <c r="C5134" s="14"/>
      <c r="D5134" s="14"/>
    </row>
    <row r="5135" spans="3:4">
      <c r="C5135" s="14"/>
      <c r="D5135" s="14"/>
    </row>
    <row r="5136" spans="3:4">
      <c r="C5136" s="14"/>
      <c r="D5136" s="14"/>
    </row>
    <row r="5137" spans="3:4">
      <c r="C5137" s="14"/>
      <c r="D5137" s="14"/>
    </row>
    <row r="5138" spans="3:4">
      <c r="C5138" s="14"/>
      <c r="D5138" s="14"/>
    </row>
    <row r="5139" spans="3:4">
      <c r="C5139" s="14"/>
      <c r="D5139" s="14"/>
    </row>
    <row r="5140" spans="3:4">
      <c r="C5140" s="14"/>
      <c r="D5140" s="14"/>
    </row>
    <row r="5141" spans="3:4">
      <c r="C5141" s="14"/>
      <c r="D5141" s="14"/>
    </row>
    <row r="5142" spans="3:4">
      <c r="C5142" s="14"/>
      <c r="D5142" s="14"/>
    </row>
    <row r="5143" spans="3:4">
      <c r="C5143" s="14"/>
      <c r="D5143" s="14"/>
    </row>
    <row r="5144" spans="3:4">
      <c r="C5144" s="14"/>
      <c r="D5144" s="14"/>
    </row>
    <row r="5145" spans="3:4">
      <c r="C5145" s="14"/>
      <c r="D5145" s="14"/>
    </row>
    <row r="5146" spans="3:4">
      <c r="C5146" s="14"/>
      <c r="D5146" s="14"/>
    </row>
    <row r="5147" spans="3:4">
      <c r="C5147" s="14"/>
      <c r="D5147" s="14"/>
    </row>
    <row r="5148" spans="3:4">
      <c r="C5148" s="14"/>
      <c r="D5148" s="14"/>
    </row>
    <row r="5149" spans="3:4">
      <c r="C5149" s="14"/>
      <c r="D5149" s="14"/>
    </row>
    <row r="5150" spans="3:4">
      <c r="C5150" s="14"/>
      <c r="D5150" s="14"/>
    </row>
    <row r="5151" spans="3:4">
      <c r="C5151" s="14"/>
      <c r="D5151" s="14"/>
    </row>
    <row r="5152" spans="3:4">
      <c r="C5152" s="14"/>
      <c r="D5152" s="14"/>
    </row>
    <row r="5153" spans="3:4">
      <c r="C5153" s="14"/>
      <c r="D5153" s="14"/>
    </row>
    <row r="5154" spans="3:4">
      <c r="C5154" s="14"/>
      <c r="D5154" s="14"/>
    </row>
    <row r="5155" spans="3:4">
      <c r="C5155" s="14"/>
      <c r="D5155" s="14"/>
    </row>
    <row r="5156" spans="3:4">
      <c r="C5156" s="14"/>
      <c r="D5156" s="14"/>
    </row>
    <row r="5157" spans="3:4">
      <c r="C5157" s="14"/>
      <c r="D5157" s="14"/>
    </row>
    <row r="5158" spans="3:4">
      <c r="C5158" s="14"/>
      <c r="D5158" s="14"/>
    </row>
    <row r="5159" spans="3:4">
      <c r="C5159" s="14"/>
      <c r="D5159" s="14"/>
    </row>
    <row r="5160" spans="3:4">
      <c r="C5160" s="14"/>
      <c r="D5160" s="14"/>
    </row>
    <row r="5161" spans="3:4">
      <c r="C5161" s="14"/>
      <c r="D5161" s="14"/>
    </row>
    <row r="5162" spans="3:4">
      <c r="C5162" s="14"/>
      <c r="D5162" s="14"/>
    </row>
    <row r="5163" spans="3:4">
      <c r="C5163" s="14"/>
      <c r="D5163" s="14"/>
    </row>
    <row r="5164" spans="3:4">
      <c r="C5164" s="14"/>
      <c r="D5164" s="14"/>
    </row>
    <row r="5165" spans="3:4">
      <c r="C5165" s="14"/>
      <c r="D5165" s="14"/>
    </row>
    <row r="5166" spans="3:4">
      <c r="C5166" s="14"/>
      <c r="D5166" s="14"/>
    </row>
    <row r="5167" spans="3:4">
      <c r="C5167" s="14"/>
      <c r="D5167" s="14"/>
    </row>
    <row r="5168" spans="3:4">
      <c r="C5168" s="14"/>
      <c r="D5168" s="14"/>
    </row>
    <row r="5169" spans="3:4">
      <c r="C5169" s="14"/>
      <c r="D5169" s="14"/>
    </row>
    <row r="5170" spans="3:4">
      <c r="C5170" s="14"/>
      <c r="D5170" s="14"/>
    </row>
    <row r="5171" spans="3:4">
      <c r="C5171" s="14"/>
      <c r="D5171" s="14"/>
    </row>
    <row r="5172" spans="3:4">
      <c r="C5172" s="14"/>
      <c r="D5172" s="14"/>
    </row>
    <row r="5173" spans="3:4">
      <c r="C5173" s="14"/>
      <c r="D5173" s="14"/>
    </row>
    <row r="5174" spans="3:4">
      <c r="C5174" s="14"/>
      <c r="D5174" s="14"/>
    </row>
    <row r="5175" spans="3:4">
      <c r="C5175" s="14"/>
      <c r="D5175" s="14"/>
    </row>
    <row r="5176" spans="3:4">
      <c r="C5176" s="14"/>
      <c r="D5176" s="14"/>
    </row>
    <row r="5177" spans="3:4">
      <c r="C5177" s="14"/>
      <c r="D5177" s="14"/>
    </row>
    <row r="5178" spans="3:4">
      <c r="C5178" s="14"/>
      <c r="D5178" s="14"/>
    </row>
    <row r="5179" spans="3:4">
      <c r="C5179" s="14"/>
      <c r="D5179" s="14"/>
    </row>
    <row r="5180" spans="3:4">
      <c r="C5180" s="14"/>
      <c r="D5180" s="14"/>
    </row>
    <row r="5181" spans="3:4">
      <c r="C5181" s="14"/>
      <c r="D5181" s="14"/>
    </row>
    <row r="5182" spans="3:4">
      <c r="C5182" s="14"/>
      <c r="D5182" s="14"/>
    </row>
    <row r="5183" spans="3:4">
      <c r="C5183" s="14"/>
      <c r="D5183" s="14"/>
    </row>
    <row r="5184" spans="3:4">
      <c r="C5184" s="14"/>
      <c r="D5184" s="14"/>
    </row>
    <row r="5185" spans="3:4">
      <c r="C5185" s="14"/>
      <c r="D5185" s="14"/>
    </row>
    <row r="5186" spans="3:4">
      <c r="C5186" s="14"/>
      <c r="D5186" s="14"/>
    </row>
    <row r="5187" spans="3:4">
      <c r="C5187" s="14"/>
      <c r="D5187" s="14"/>
    </row>
    <row r="5188" spans="3:4">
      <c r="C5188" s="14"/>
      <c r="D5188" s="14"/>
    </row>
    <row r="5189" spans="3:4">
      <c r="C5189" s="14"/>
      <c r="D5189" s="14"/>
    </row>
    <row r="5190" spans="3:4">
      <c r="C5190" s="14"/>
      <c r="D5190" s="14"/>
    </row>
    <row r="5191" spans="3:4">
      <c r="C5191" s="14"/>
      <c r="D5191" s="14"/>
    </row>
    <row r="5192" spans="3:4">
      <c r="C5192" s="14"/>
      <c r="D5192" s="14"/>
    </row>
    <row r="5193" spans="3:4">
      <c r="C5193" s="14"/>
      <c r="D5193" s="14"/>
    </row>
    <row r="5194" spans="3:4">
      <c r="C5194" s="14"/>
      <c r="D5194" s="14"/>
    </row>
    <row r="5195" spans="3:4">
      <c r="C5195" s="14"/>
      <c r="D5195" s="14"/>
    </row>
    <row r="5196" spans="3:4">
      <c r="C5196" s="14"/>
      <c r="D5196" s="14"/>
    </row>
    <row r="5197" spans="3:4">
      <c r="C5197" s="14"/>
      <c r="D5197" s="14"/>
    </row>
    <row r="5198" spans="3:4">
      <c r="C5198" s="14"/>
      <c r="D5198" s="14"/>
    </row>
    <row r="5199" spans="3:4">
      <c r="C5199" s="14"/>
      <c r="D5199" s="14"/>
    </row>
    <row r="5200" spans="3:4">
      <c r="C5200" s="14"/>
      <c r="D5200" s="14"/>
    </row>
    <row r="5201" spans="3:4">
      <c r="C5201" s="14"/>
      <c r="D5201" s="14"/>
    </row>
    <row r="5202" spans="3:4">
      <c r="C5202" s="14"/>
      <c r="D5202" s="14"/>
    </row>
    <row r="5203" spans="3:4">
      <c r="C5203" s="14"/>
      <c r="D5203" s="14"/>
    </row>
    <row r="5204" spans="3:4">
      <c r="C5204" s="14"/>
      <c r="D5204" s="14"/>
    </row>
    <row r="5205" spans="3:4">
      <c r="C5205" s="14"/>
      <c r="D5205" s="14"/>
    </row>
    <row r="5206" spans="3:4">
      <c r="C5206" s="14"/>
      <c r="D5206" s="14"/>
    </row>
    <row r="5207" spans="3:4">
      <c r="C5207" s="14"/>
      <c r="D5207" s="14"/>
    </row>
    <row r="5208" spans="3:4">
      <c r="C5208" s="14"/>
      <c r="D5208" s="14"/>
    </row>
    <row r="5209" spans="3:4">
      <c r="C5209" s="14"/>
      <c r="D5209" s="14"/>
    </row>
    <row r="5210" spans="3:4">
      <c r="C5210" s="14"/>
      <c r="D5210" s="14"/>
    </row>
    <row r="5211" spans="3:4">
      <c r="C5211" s="14"/>
      <c r="D5211" s="14"/>
    </row>
    <row r="5212" spans="3:4">
      <c r="C5212" s="14"/>
      <c r="D5212" s="14"/>
    </row>
    <row r="5213" spans="3:4">
      <c r="C5213" s="14"/>
      <c r="D5213" s="14"/>
    </row>
    <row r="5214" spans="3:4">
      <c r="C5214" s="14"/>
      <c r="D5214" s="14"/>
    </row>
    <row r="5215" spans="3:4">
      <c r="C5215" s="14"/>
      <c r="D5215" s="14"/>
    </row>
    <row r="5216" spans="3:4">
      <c r="C5216" s="14"/>
      <c r="D5216" s="14"/>
    </row>
    <row r="5217" spans="3:4">
      <c r="C5217" s="14"/>
      <c r="D5217" s="14"/>
    </row>
    <row r="5218" spans="3:4">
      <c r="C5218" s="14"/>
      <c r="D5218" s="14"/>
    </row>
    <row r="5219" spans="3:4">
      <c r="C5219" s="14"/>
      <c r="D5219" s="14"/>
    </row>
    <row r="5220" spans="3:4">
      <c r="C5220" s="14"/>
      <c r="D5220" s="14"/>
    </row>
    <row r="5221" spans="3:4">
      <c r="C5221" s="14"/>
      <c r="D5221" s="14"/>
    </row>
    <row r="5222" spans="3:4">
      <c r="C5222" s="14"/>
      <c r="D5222" s="14"/>
    </row>
    <row r="5223" spans="3:4">
      <c r="C5223" s="14"/>
      <c r="D5223" s="14"/>
    </row>
    <row r="5224" spans="3:4">
      <c r="C5224" s="14"/>
      <c r="D5224" s="14"/>
    </row>
    <row r="5225" spans="3:4">
      <c r="C5225" s="14"/>
      <c r="D5225" s="14"/>
    </row>
    <row r="5226" spans="3:4">
      <c r="C5226" s="14"/>
      <c r="D5226" s="14"/>
    </row>
    <row r="5227" spans="3:4">
      <c r="C5227" s="14"/>
      <c r="D5227" s="14"/>
    </row>
    <row r="5228" spans="3:4">
      <c r="C5228" s="14"/>
      <c r="D5228" s="14"/>
    </row>
    <row r="5229" spans="3:4">
      <c r="C5229" s="14"/>
      <c r="D5229" s="14"/>
    </row>
    <row r="5230" spans="3:4">
      <c r="C5230" s="14"/>
      <c r="D5230" s="14"/>
    </row>
    <row r="5231" spans="3:4">
      <c r="C5231" s="14"/>
      <c r="D5231" s="14"/>
    </row>
    <row r="5232" spans="3:4">
      <c r="C5232" s="14"/>
      <c r="D5232" s="14"/>
    </row>
    <row r="5233" spans="3:4">
      <c r="C5233" s="14"/>
      <c r="D5233" s="14"/>
    </row>
    <row r="5234" spans="3:4">
      <c r="C5234" s="14"/>
      <c r="D5234" s="14"/>
    </row>
    <row r="5235" spans="3:4">
      <c r="C5235" s="14"/>
      <c r="D5235" s="14"/>
    </row>
    <row r="5236" spans="3:4">
      <c r="C5236" s="14"/>
      <c r="D5236" s="14"/>
    </row>
    <row r="5237" spans="3:4">
      <c r="C5237" s="14"/>
      <c r="D5237" s="14"/>
    </row>
    <row r="5238" spans="3:4">
      <c r="C5238" s="14"/>
      <c r="D5238" s="14"/>
    </row>
    <row r="5239" spans="3:4">
      <c r="C5239" s="14"/>
      <c r="D5239" s="14"/>
    </row>
    <row r="5240" spans="3:4">
      <c r="C5240" s="14"/>
      <c r="D5240" s="14"/>
    </row>
    <row r="5241" spans="3:4">
      <c r="C5241" s="14"/>
      <c r="D5241" s="14"/>
    </row>
    <row r="5242" spans="3:4">
      <c r="C5242" s="14"/>
      <c r="D5242" s="14"/>
    </row>
    <row r="5243" spans="3:4">
      <c r="C5243" s="14"/>
      <c r="D5243" s="14"/>
    </row>
    <row r="5244" spans="3:4">
      <c r="C5244" s="14"/>
      <c r="D5244" s="14"/>
    </row>
    <row r="5245" spans="3:4">
      <c r="C5245" s="14"/>
      <c r="D5245" s="14"/>
    </row>
    <row r="5246" spans="3:4">
      <c r="C5246" s="14"/>
      <c r="D5246" s="14"/>
    </row>
    <row r="5247" spans="3:4">
      <c r="C5247" s="14"/>
      <c r="D5247" s="14"/>
    </row>
    <row r="5248" spans="3:4">
      <c r="C5248" s="14"/>
      <c r="D5248" s="14"/>
    </row>
    <row r="5249" spans="3:4">
      <c r="C5249" s="14"/>
      <c r="D5249" s="14"/>
    </row>
    <row r="5250" spans="3:4">
      <c r="C5250" s="14"/>
      <c r="D5250" s="14"/>
    </row>
    <row r="5251" spans="3:4">
      <c r="C5251" s="14"/>
      <c r="D5251" s="14"/>
    </row>
    <row r="5252" spans="3:4">
      <c r="C5252" s="14"/>
      <c r="D5252" s="14"/>
    </row>
    <row r="5253" spans="3:4">
      <c r="C5253" s="14"/>
      <c r="D5253" s="14"/>
    </row>
    <row r="5254" spans="3:4">
      <c r="C5254" s="14"/>
      <c r="D5254" s="14"/>
    </row>
    <row r="5255" spans="3:4">
      <c r="C5255" s="14"/>
      <c r="D5255" s="14"/>
    </row>
    <row r="5256" spans="3:4">
      <c r="C5256" s="14"/>
      <c r="D5256" s="14"/>
    </row>
    <row r="5257" spans="3:4">
      <c r="C5257" s="14"/>
      <c r="D5257" s="14"/>
    </row>
    <row r="5258" spans="3:4">
      <c r="C5258" s="14"/>
      <c r="D5258" s="14"/>
    </row>
    <row r="5259" spans="3:4">
      <c r="C5259" s="14"/>
      <c r="D5259" s="14"/>
    </row>
    <row r="5260" spans="3:4">
      <c r="C5260" s="14"/>
      <c r="D5260" s="14"/>
    </row>
    <row r="5261" spans="3:4">
      <c r="C5261" s="14"/>
      <c r="D5261" s="14"/>
    </row>
    <row r="5262" spans="3:4">
      <c r="C5262" s="14"/>
      <c r="D5262" s="14"/>
    </row>
    <row r="5263" spans="3:4">
      <c r="C5263" s="14"/>
      <c r="D5263" s="14"/>
    </row>
    <row r="5264" spans="3:4">
      <c r="C5264" s="14"/>
      <c r="D5264" s="14"/>
    </row>
    <row r="5265" spans="3:4">
      <c r="C5265" s="14"/>
      <c r="D5265" s="14"/>
    </row>
    <row r="5266" spans="3:4">
      <c r="C5266" s="14"/>
      <c r="D5266" s="14"/>
    </row>
    <row r="5267" spans="3:4">
      <c r="C5267" s="14"/>
      <c r="D5267" s="14"/>
    </row>
    <row r="5268" spans="3:4">
      <c r="C5268" s="14"/>
      <c r="D5268" s="14"/>
    </row>
    <row r="5269" spans="3:4">
      <c r="C5269" s="14"/>
      <c r="D5269" s="14"/>
    </row>
    <row r="5270" spans="3:4">
      <c r="C5270" s="14"/>
      <c r="D5270" s="14"/>
    </row>
    <row r="5271" spans="3:4">
      <c r="C5271" s="14"/>
      <c r="D5271" s="14"/>
    </row>
    <row r="5272" spans="3:4">
      <c r="C5272" s="14"/>
      <c r="D5272" s="14"/>
    </row>
    <row r="5273" spans="3:4">
      <c r="C5273" s="14"/>
      <c r="D5273" s="14"/>
    </row>
    <row r="5274" spans="3:4">
      <c r="C5274" s="14"/>
      <c r="D5274" s="14"/>
    </row>
    <row r="5275" spans="3:4">
      <c r="C5275" s="14"/>
      <c r="D5275" s="14"/>
    </row>
    <row r="5276" spans="3:4">
      <c r="C5276" s="14"/>
      <c r="D5276" s="14"/>
    </row>
    <row r="5277" spans="3:4">
      <c r="C5277" s="14"/>
      <c r="D5277" s="14"/>
    </row>
    <row r="5278" spans="3:4">
      <c r="C5278" s="14"/>
      <c r="D5278" s="14"/>
    </row>
    <row r="5279" spans="3:4">
      <c r="C5279" s="14"/>
      <c r="D5279" s="14"/>
    </row>
    <row r="5280" spans="3:4">
      <c r="C5280" s="14"/>
      <c r="D5280" s="14"/>
    </row>
    <row r="5281" spans="3:4">
      <c r="C5281" s="14"/>
      <c r="D5281" s="14"/>
    </row>
    <row r="5282" spans="3:4">
      <c r="C5282" s="14"/>
      <c r="D5282" s="14"/>
    </row>
    <row r="5283" spans="3:4">
      <c r="C5283" s="14"/>
      <c r="D5283" s="14"/>
    </row>
    <row r="5284" spans="3:4">
      <c r="C5284" s="14"/>
      <c r="D5284" s="14"/>
    </row>
    <row r="5285" spans="3:4">
      <c r="C5285" s="14"/>
      <c r="D5285" s="14"/>
    </row>
    <row r="5286" spans="3:4">
      <c r="C5286" s="14"/>
      <c r="D5286" s="14"/>
    </row>
    <row r="5287" spans="3:4">
      <c r="C5287" s="14"/>
      <c r="D5287" s="14"/>
    </row>
    <row r="5288" spans="3:4">
      <c r="C5288" s="14"/>
      <c r="D5288" s="14"/>
    </row>
    <row r="5289" spans="3:4">
      <c r="C5289" s="14"/>
      <c r="D5289" s="14"/>
    </row>
    <row r="5290" spans="3:4">
      <c r="C5290" s="14"/>
      <c r="D5290" s="14"/>
    </row>
    <row r="5291" spans="3:4">
      <c r="C5291" s="14"/>
      <c r="D5291" s="14"/>
    </row>
    <row r="5292" spans="3:4">
      <c r="C5292" s="14"/>
      <c r="D5292" s="14"/>
    </row>
    <row r="5293" spans="3:4">
      <c r="C5293" s="14"/>
      <c r="D5293" s="14"/>
    </row>
    <row r="5294" spans="3:4">
      <c r="C5294" s="14"/>
      <c r="D5294" s="14"/>
    </row>
    <row r="5295" spans="3:4">
      <c r="C5295" s="14"/>
      <c r="D5295" s="14"/>
    </row>
    <row r="5296" spans="3:4">
      <c r="C5296" s="14"/>
      <c r="D5296" s="14"/>
    </row>
    <row r="5297" spans="3:4">
      <c r="C5297" s="14"/>
      <c r="D5297" s="14"/>
    </row>
    <row r="5298" spans="3:4">
      <c r="C5298" s="14"/>
      <c r="D5298" s="14"/>
    </row>
    <row r="5299" spans="3:4">
      <c r="C5299" s="14"/>
      <c r="D5299" s="14"/>
    </row>
    <row r="5300" spans="3:4">
      <c r="C5300" s="14"/>
      <c r="D5300" s="14"/>
    </row>
    <row r="5301" spans="3:4">
      <c r="C5301" s="14"/>
      <c r="D5301" s="14"/>
    </row>
    <row r="5302" spans="3:4">
      <c r="C5302" s="14"/>
      <c r="D5302" s="14"/>
    </row>
    <row r="5303" spans="3:4">
      <c r="C5303" s="14"/>
      <c r="D5303" s="14"/>
    </row>
    <row r="5304" spans="3:4">
      <c r="C5304" s="14"/>
      <c r="D5304" s="14"/>
    </row>
    <row r="5305" spans="3:4">
      <c r="C5305" s="14"/>
      <c r="D5305" s="14"/>
    </row>
    <row r="5306" spans="3:4">
      <c r="C5306" s="14"/>
      <c r="D5306" s="14"/>
    </row>
    <row r="5307" spans="3:4">
      <c r="C5307" s="14"/>
      <c r="D5307" s="14"/>
    </row>
    <row r="5308" spans="3:4">
      <c r="C5308" s="14"/>
      <c r="D5308" s="14"/>
    </row>
    <row r="5309" spans="3:4">
      <c r="C5309" s="14"/>
      <c r="D5309" s="14"/>
    </row>
    <row r="5310" spans="3:4">
      <c r="C5310" s="14"/>
      <c r="D5310" s="14"/>
    </row>
    <row r="5311" spans="3:4">
      <c r="C5311" s="14"/>
      <c r="D5311" s="14"/>
    </row>
    <row r="5312" spans="3:4">
      <c r="C5312" s="14"/>
      <c r="D5312" s="14"/>
    </row>
    <row r="5313" spans="3:4">
      <c r="C5313" s="14"/>
      <c r="D5313" s="14"/>
    </row>
    <row r="5314" spans="3:4">
      <c r="C5314" s="14"/>
      <c r="D5314" s="14"/>
    </row>
    <row r="5315" spans="3:4">
      <c r="C5315" s="14"/>
      <c r="D5315" s="14"/>
    </row>
    <row r="5316" spans="3:4">
      <c r="C5316" s="14"/>
      <c r="D5316" s="14"/>
    </row>
    <row r="5317" spans="3:4">
      <c r="C5317" s="14"/>
      <c r="D5317" s="14"/>
    </row>
    <row r="5318" spans="3:4">
      <c r="C5318" s="14"/>
      <c r="D5318" s="14"/>
    </row>
    <row r="5319" spans="3:4">
      <c r="C5319" s="14"/>
      <c r="D5319" s="14"/>
    </row>
    <row r="5320" spans="3:4">
      <c r="C5320" s="14"/>
      <c r="D5320" s="14"/>
    </row>
    <row r="5321" spans="3:4">
      <c r="C5321" s="14"/>
      <c r="D5321" s="14"/>
    </row>
    <row r="5322" spans="3:4">
      <c r="C5322" s="14"/>
      <c r="D5322" s="14"/>
    </row>
    <row r="5323" spans="3:4">
      <c r="C5323" s="14"/>
      <c r="D5323" s="14"/>
    </row>
    <row r="5324" spans="3:4">
      <c r="C5324" s="14"/>
      <c r="D5324" s="14"/>
    </row>
    <row r="5325" spans="3:4">
      <c r="C5325" s="14"/>
      <c r="D5325" s="14"/>
    </row>
    <row r="5326" spans="3:4">
      <c r="C5326" s="14"/>
      <c r="D5326" s="14"/>
    </row>
    <row r="5327" spans="3:4">
      <c r="C5327" s="14"/>
      <c r="D5327" s="14"/>
    </row>
    <row r="5328" spans="3:4">
      <c r="C5328" s="14"/>
      <c r="D5328" s="14"/>
    </row>
    <row r="5329" spans="3:4">
      <c r="C5329" s="14"/>
      <c r="D5329" s="14"/>
    </row>
    <row r="5330" spans="3:4">
      <c r="C5330" s="14"/>
      <c r="D5330" s="14"/>
    </row>
    <row r="5331" spans="3:4">
      <c r="C5331" s="14"/>
      <c r="D5331" s="14"/>
    </row>
    <row r="5332" spans="3:4">
      <c r="C5332" s="14"/>
      <c r="D5332" s="14"/>
    </row>
    <row r="5333" spans="3:4">
      <c r="C5333" s="14"/>
      <c r="D5333" s="14"/>
    </row>
    <row r="5334" spans="3:4">
      <c r="C5334" s="14"/>
      <c r="D5334" s="14"/>
    </row>
    <row r="5335" spans="3:4">
      <c r="C5335" s="14"/>
      <c r="D5335" s="14"/>
    </row>
    <row r="5336" spans="3:4">
      <c r="C5336" s="14"/>
      <c r="D5336" s="14"/>
    </row>
    <row r="5337" spans="3:4">
      <c r="C5337" s="14"/>
      <c r="D5337" s="14"/>
    </row>
    <row r="5338" spans="3:4">
      <c r="C5338" s="14"/>
      <c r="D5338" s="14"/>
    </row>
    <row r="5339" spans="3:4">
      <c r="C5339" s="14"/>
      <c r="D5339" s="14"/>
    </row>
    <row r="5340" spans="3:4">
      <c r="C5340" s="14"/>
      <c r="D5340" s="14"/>
    </row>
    <row r="5341" spans="3:4">
      <c r="C5341" s="14"/>
      <c r="D5341" s="14"/>
    </row>
    <row r="5342" spans="3:4">
      <c r="C5342" s="14"/>
      <c r="D5342" s="14"/>
    </row>
    <row r="5343" spans="3:4">
      <c r="C5343" s="14"/>
      <c r="D5343" s="14"/>
    </row>
    <row r="5344" spans="3:4">
      <c r="C5344" s="14"/>
      <c r="D5344" s="14"/>
    </row>
    <row r="5345" spans="3:4">
      <c r="C5345" s="14"/>
      <c r="D5345" s="14"/>
    </row>
    <row r="5346" spans="3:4">
      <c r="C5346" s="14"/>
      <c r="D5346" s="14"/>
    </row>
    <row r="5347" spans="3:4">
      <c r="C5347" s="14"/>
      <c r="D5347" s="14"/>
    </row>
    <row r="5348" spans="3:4">
      <c r="C5348" s="14"/>
      <c r="D5348" s="14"/>
    </row>
    <row r="5349" spans="3:4">
      <c r="C5349" s="14"/>
      <c r="D5349" s="14"/>
    </row>
    <row r="5350" spans="3:4">
      <c r="C5350" s="14"/>
      <c r="D5350" s="14"/>
    </row>
    <row r="5351" spans="3:4">
      <c r="C5351" s="14"/>
      <c r="D5351" s="14"/>
    </row>
    <row r="5352" spans="3:4">
      <c r="C5352" s="14"/>
      <c r="D5352" s="14"/>
    </row>
    <row r="5353" spans="3:4">
      <c r="C5353" s="14"/>
      <c r="D5353" s="14"/>
    </row>
    <row r="5354" spans="3:4">
      <c r="C5354" s="14"/>
      <c r="D5354" s="14"/>
    </row>
    <row r="5355" spans="3:4">
      <c r="C5355" s="14"/>
      <c r="D5355" s="14"/>
    </row>
    <row r="5356" spans="3:4">
      <c r="C5356" s="14"/>
      <c r="D5356" s="14"/>
    </row>
    <row r="5357" spans="3:4">
      <c r="C5357" s="14"/>
      <c r="D5357" s="14"/>
    </row>
    <row r="5358" spans="3:4">
      <c r="C5358" s="14"/>
      <c r="D5358" s="14"/>
    </row>
    <row r="5359" spans="3:4">
      <c r="C5359" s="14"/>
      <c r="D5359" s="14"/>
    </row>
    <row r="5360" spans="3:4">
      <c r="C5360" s="14"/>
      <c r="D5360" s="14"/>
    </row>
    <row r="5361" spans="3:4">
      <c r="C5361" s="14"/>
      <c r="D5361" s="14"/>
    </row>
    <row r="5362" spans="3:4">
      <c r="C5362" s="14"/>
      <c r="D5362" s="14"/>
    </row>
    <row r="5363" spans="3:4">
      <c r="C5363" s="14"/>
      <c r="D5363" s="14"/>
    </row>
    <row r="5364" spans="3:4">
      <c r="C5364" s="14"/>
      <c r="D5364" s="14"/>
    </row>
    <row r="5365" spans="3:4">
      <c r="C5365" s="14"/>
      <c r="D5365" s="14"/>
    </row>
    <row r="5366" spans="3:4">
      <c r="C5366" s="14"/>
      <c r="D5366" s="14"/>
    </row>
    <row r="5367" spans="3:4">
      <c r="C5367" s="14"/>
      <c r="D5367" s="14"/>
    </row>
    <row r="5368" spans="3:4">
      <c r="C5368" s="14"/>
      <c r="D5368" s="14"/>
    </row>
    <row r="5369" spans="3:4">
      <c r="C5369" s="14"/>
      <c r="D5369" s="14"/>
    </row>
    <row r="5370" spans="3:4">
      <c r="C5370" s="14"/>
      <c r="D5370" s="14"/>
    </row>
    <row r="5371" spans="3:4">
      <c r="C5371" s="14"/>
      <c r="D5371" s="14"/>
    </row>
    <row r="5372" spans="3:4">
      <c r="C5372" s="14"/>
      <c r="D5372" s="14"/>
    </row>
    <row r="5373" spans="3:4">
      <c r="C5373" s="14"/>
      <c r="D5373" s="14"/>
    </row>
    <row r="5374" spans="3:4">
      <c r="C5374" s="14"/>
      <c r="D5374" s="14"/>
    </row>
    <row r="5375" spans="3:4">
      <c r="C5375" s="14"/>
      <c r="D5375" s="14"/>
    </row>
    <row r="5376" spans="3:4">
      <c r="C5376" s="14"/>
      <c r="D5376" s="14"/>
    </row>
    <row r="5377" spans="3:4">
      <c r="C5377" s="14"/>
      <c r="D5377" s="14"/>
    </row>
    <row r="5378" spans="3:4">
      <c r="C5378" s="14"/>
      <c r="D5378" s="14"/>
    </row>
    <row r="5379" spans="3:4">
      <c r="C5379" s="14"/>
      <c r="D5379" s="14"/>
    </row>
    <row r="5380" spans="3:4">
      <c r="C5380" s="14"/>
      <c r="D5380" s="14"/>
    </row>
    <row r="5381" spans="3:4">
      <c r="C5381" s="14"/>
      <c r="D5381" s="14"/>
    </row>
    <row r="5382" spans="3:4">
      <c r="C5382" s="14"/>
      <c r="D5382" s="14"/>
    </row>
    <row r="5383" spans="3:4">
      <c r="C5383" s="14"/>
      <c r="D5383" s="14"/>
    </row>
    <row r="5384" spans="3:4">
      <c r="C5384" s="14"/>
      <c r="D5384" s="14"/>
    </row>
    <row r="5385" spans="3:4">
      <c r="C5385" s="14"/>
      <c r="D5385" s="14"/>
    </row>
    <row r="5386" spans="3:4">
      <c r="C5386" s="14"/>
      <c r="D5386" s="14"/>
    </row>
    <row r="5387" spans="3:4">
      <c r="C5387" s="14"/>
      <c r="D5387" s="14"/>
    </row>
    <row r="5388" spans="3:4">
      <c r="C5388" s="14"/>
      <c r="D5388" s="14"/>
    </row>
    <row r="5389" spans="3:4">
      <c r="C5389" s="14"/>
      <c r="D5389" s="14"/>
    </row>
    <row r="5390" spans="3:4">
      <c r="C5390" s="14"/>
      <c r="D5390" s="14"/>
    </row>
    <row r="5391" spans="3:4">
      <c r="C5391" s="14"/>
      <c r="D5391" s="14"/>
    </row>
    <row r="5392" spans="3:4">
      <c r="C5392" s="14"/>
      <c r="D5392" s="14"/>
    </row>
    <row r="5393" spans="3:4">
      <c r="C5393" s="14"/>
      <c r="D5393" s="14"/>
    </row>
    <row r="5394" spans="3:4">
      <c r="C5394" s="14"/>
      <c r="D5394" s="14"/>
    </row>
    <row r="5395" spans="3:4">
      <c r="C5395" s="14"/>
      <c r="D5395" s="14"/>
    </row>
    <row r="5396" spans="3:4">
      <c r="C5396" s="14"/>
      <c r="D5396" s="14"/>
    </row>
    <row r="5397" spans="3:4">
      <c r="C5397" s="14"/>
      <c r="D5397" s="14"/>
    </row>
    <row r="5398" spans="3:4">
      <c r="C5398" s="14"/>
      <c r="D5398" s="14"/>
    </row>
    <row r="5399" spans="3:4">
      <c r="C5399" s="14"/>
      <c r="D5399" s="14"/>
    </row>
    <row r="5400" spans="3:4">
      <c r="C5400" s="14"/>
      <c r="D5400" s="14"/>
    </row>
    <row r="5401" spans="3:4">
      <c r="C5401" s="14"/>
      <c r="D5401" s="14"/>
    </row>
    <row r="5402" spans="3:4">
      <c r="C5402" s="14"/>
      <c r="D5402" s="14"/>
    </row>
    <row r="5403" spans="3:4">
      <c r="C5403" s="14"/>
      <c r="D5403" s="14"/>
    </row>
    <row r="5404" spans="3:4">
      <c r="C5404" s="14"/>
      <c r="D5404" s="14"/>
    </row>
    <row r="5405" spans="3:4">
      <c r="C5405" s="14"/>
      <c r="D5405" s="14"/>
    </row>
    <row r="5406" spans="3:4">
      <c r="C5406" s="14"/>
      <c r="D5406" s="14"/>
    </row>
    <row r="5407" spans="3:4">
      <c r="C5407" s="14"/>
      <c r="D5407" s="14"/>
    </row>
    <row r="5408" spans="3:4">
      <c r="C5408" s="14"/>
      <c r="D5408" s="14"/>
    </row>
    <row r="5409" spans="3:4">
      <c r="C5409" s="14"/>
      <c r="D5409" s="14"/>
    </row>
    <row r="5410" spans="3:4">
      <c r="C5410" s="14"/>
      <c r="D5410" s="14"/>
    </row>
    <row r="5411" spans="3:4">
      <c r="C5411" s="14"/>
      <c r="D5411" s="14"/>
    </row>
    <row r="5412" spans="3:4">
      <c r="C5412" s="14"/>
      <c r="D5412" s="14"/>
    </row>
    <row r="5413" spans="3:4">
      <c r="C5413" s="14"/>
      <c r="D5413" s="14"/>
    </row>
    <row r="5414" spans="3:4">
      <c r="C5414" s="14"/>
      <c r="D5414" s="14"/>
    </row>
    <row r="5415" spans="3:4">
      <c r="C5415" s="14"/>
      <c r="D5415" s="14"/>
    </row>
    <row r="5416" spans="3:4">
      <c r="C5416" s="14"/>
      <c r="D5416" s="14"/>
    </row>
    <row r="5417" spans="3:4">
      <c r="C5417" s="14"/>
      <c r="D5417" s="14"/>
    </row>
    <row r="5418" spans="3:4">
      <c r="C5418" s="14"/>
      <c r="D5418" s="14"/>
    </row>
    <row r="5419" spans="3:4">
      <c r="C5419" s="14"/>
      <c r="D5419" s="14"/>
    </row>
    <row r="5420" spans="3:4">
      <c r="C5420" s="14"/>
      <c r="D5420" s="14"/>
    </row>
    <row r="5421" spans="3:4">
      <c r="C5421" s="14"/>
      <c r="D5421" s="14"/>
    </row>
    <row r="5422" spans="3:4">
      <c r="C5422" s="14"/>
      <c r="D5422" s="14"/>
    </row>
    <row r="5423" spans="3:4">
      <c r="C5423" s="14"/>
      <c r="D5423" s="14"/>
    </row>
    <row r="5424" spans="3:4">
      <c r="C5424" s="14"/>
      <c r="D5424" s="14"/>
    </row>
    <row r="5425" spans="3:4">
      <c r="C5425" s="14"/>
      <c r="D5425" s="14"/>
    </row>
    <row r="5426" spans="3:4">
      <c r="C5426" s="14"/>
      <c r="D5426" s="14"/>
    </row>
    <row r="5427" spans="3:4">
      <c r="C5427" s="14"/>
      <c r="D5427" s="14"/>
    </row>
    <row r="5428" spans="3:4">
      <c r="C5428" s="14"/>
      <c r="D5428" s="14"/>
    </row>
    <row r="5429" spans="3:4">
      <c r="C5429" s="14"/>
      <c r="D5429" s="14"/>
    </row>
    <row r="5430" spans="3:4">
      <c r="C5430" s="14"/>
      <c r="D5430" s="14"/>
    </row>
    <row r="5431" spans="3:4">
      <c r="C5431" s="14"/>
      <c r="D5431" s="14"/>
    </row>
    <row r="5432" spans="3:4">
      <c r="C5432" s="14"/>
      <c r="D5432" s="14"/>
    </row>
    <row r="5433" spans="3:4">
      <c r="C5433" s="14"/>
      <c r="D5433" s="14"/>
    </row>
    <row r="5434" spans="3:4">
      <c r="C5434" s="14"/>
      <c r="D5434" s="14"/>
    </row>
    <row r="5435" spans="3:4">
      <c r="C5435" s="14"/>
      <c r="D5435" s="14"/>
    </row>
    <row r="5436" spans="3:4">
      <c r="C5436" s="14"/>
      <c r="D5436" s="14"/>
    </row>
    <row r="5437" spans="3:4">
      <c r="C5437" s="14"/>
      <c r="D5437" s="14"/>
    </row>
    <row r="5438" spans="3:4">
      <c r="C5438" s="14"/>
      <c r="D5438" s="14"/>
    </row>
    <row r="5439" spans="3:4">
      <c r="C5439" s="14"/>
      <c r="D5439" s="14"/>
    </row>
    <row r="5440" spans="3:4">
      <c r="C5440" s="14"/>
      <c r="D5440" s="14"/>
    </row>
    <row r="5441" spans="3:4">
      <c r="C5441" s="14"/>
      <c r="D5441" s="14"/>
    </row>
    <row r="5442" spans="3:4">
      <c r="C5442" s="14"/>
      <c r="D5442" s="14"/>
    </row>
    <row r="5443" spans="3:4">
      <c r="C5443" s="14"/>
      <c r="D5443" s="14"/>
    </row>
    <row r="5444" spans="3:4">
      <c r="C5444" s="14"/>
      <c r="D5444" s="14"/>
    </row>
    <row r="5445" spans="3:4">
      <c r="C5445" s="14"/>
      <c r="D5445" s="14"/>
    </row>
    <row r="5446" spans="3:4">
      <c r="C5446" s="14"/>
      <c r="D5446" s="14"/>
    </row>
    <row r="5447" spans="3:4">
      <c r="C5447" s="14"/>
      <c r="D5447" s="14"/>
    </row>
    <row r="5448" spans="3:4">
      <c r="C5448" s="14"/>
      <c r="D5448" s="14"/>
    </row>
    <row r="5449" spans="3:4">
      <c r="C5449" s="14"/>
      <c r="D5449" s="14"/>
    </row>
    <row r="5450" spans="3:4">
      <c r="C5450" s="14"/>
      <c r="D5450" s="14"/>
    </row>
    <row r="5451" spans="3:4">
      <c r="C5451" s="14"/>
      <c r="D5451" s="14"/>
    </row>
    <row r="5452" spans="3:4">
      <c r="C5452" s="14"/>
      <c r="D5452" s="14"/>
    </row>
    <row r="5453" spans="3:4">
      <c r="C5453" s="14"/>
      <c r="D5453" s="14"/>
    </row>
    <row r="5454" spans="3:4">
      <c r="C5454" s="14"/>
      <c r="D5454" s="14"/>
    </row>
    <row r="5455" spans="3:4">
      <c r="C5455" s="14"/>
      <c r="D5455" s="14"/>
    </row>
    <row r="5456" spans="3:4">
      <c r="C5456" s="14"/>
      <c r="D5456" s="14"/>
    </row>
    <row r="5457" spans="3:4">
      <c r="C5457" s="14"/>
      <c r="D5457" s="14"/>
    </row>
    <row r="5458" spans="3:4">
      <c r="C5458" s="14"/>
      <c r="D5458" s="14"/>
    </row>
    <row r="5459" spans="3:4">
      <c r="C5459" s="14"/>
      <c r="D5459" s="14"/>
    </row>
    <row r="5460" spans="3:4">
      <c r="C5460" s="14"/>
      <c r="D5460" s="14"/>
    </row>
    <row r="5461" spans="3:4">
      <c r="C5461" s="14"/>
      <c r="D5461" s="14"/>
    </row>
    <row r="5462" spans="3:4">
      <c r="C5462" s="14"/>
      <c r="D5462" s="14"/>
    </row>
    <row r="5463" spans="3:4">
      <c r="C5463" s="14"/>
      <c r="D5463" s="14"/>
    </row>
    <row r="5464" spans="3:4">
      <c r="C5464" s="14"/>
      <c r="D5464" s="14"/>
    </row>
    <row r="5465" spans="3:4">
      <c r="C5465" s="14"/>
      <c r="D5465" s="14"/>
    </row>
    <row r="5466" spans="3:4">
      <c r="C5466" s="14"/>
      <c r="D5466" s="14"/>
    </row>
    <row r="5467" spans="3:4">
      <c r="C5467" s="14"/>
      <c r="D5467" s="14"/>
    </row>
    <row r="5468" spans="3:4">
      <c r="C5468" s="14"/>
      <c r="D5468" s="14"/>
    </row>
    <row r="5469" spans="3:4">
      <c r="C5469" s="14"/>
      <c r="D5469" s="14"/>
    </row>
    <row r="5470" spans="3:4">
      <c r="C5470" s="14"/>
      <c r="D5470" s="14"/>
    </row>
    <row r="5471" spans="3:4">
      <c r="C5471" s="14"/>
      <c r="D5471" s="14"/>
    </row>
    <row r="5472" spans="3:4">
      <c r="C5472" s="14"/>
      <c r="D5472" s="14"/>
    </row>
    <row r="5473" spans="3:4">
      <c r="C5473" s="14"/>
      <c r="D5473" s="14"/>
    </row>
    <row r="5474" spans="3:4">
      <c r="C5474" s="14"/>
      <c r="D5474" s="14"/>
    </row>
    <row r="5475" spans="3:4">
      <c r="C5475" s="14"/>
      <c r="D5475" s="14"/>
    </row>
    <row r="5476" spans="3:4">
      <c r="C5476" s="14"/>
      <c r="D5476" s="14"/>
    </row>
    <row r="5477" spans="3:4">
      <c r="C5477" s="14"/>
      <c r="D5477" s="14"/>
    </row>
    <row r="5478" spans="3:4">
      <c r="C5478" s="14"/>
      <c r="D5478" s="14"/>
    </row>
    <row r="5479" spans="3:4">
      <c r="C5479" s="14"/>
      <c r="D5479" s="14"/>
    </row>
    <row r="5480" spans="3:4">
      <c r="C5480" s="14"/>
      <c r="D5480" s="14"/>
    </row>
    <row r="5481" spans="3:4">
      <c r="C5481" s="14"/>
      <c r="D5481" s="14"/>
    </row>
    <row r="5482" spans="3:4">
      <c r="C5482" s="14"/>
      <c r="D5482" s="14"/>
    </row>
    <row r="5483" spans="3:4">
      <c r="C5483" s="14"/>
      <c r="D5483" s="14"/>
    </row>
    <row r="5484" spans="3:4">
      <c r="C5484" s="14"/>
      <c r="D5484" s="14"/>
    </row>
    <row r="5485" spans="3:4">
      <c r="C5485" s="14"/>
      <c r="D5485" s="14"/>
    </row>
    <row r="5486" spans="3:4">
      <c r="C5486" s="14"/>
      <c r="D5486" s="14"/>
    </row>
    <row r="5487" spans="3:4">
      <c r="C5487" s="14"/>
      <c r="D5487" s="14"/>
    </row>
    <row r="5488" spans="3:4">
      <c r="C5488" s="14"/>
      <c r="D5488" s="14"/>
    </row>
    <row r="5489" spans="3:4">
      <c r="C5489" s="14"/>
      <c r="D5489" s="14"/>
    </row>
    <row r="5490" spans="3:4">
      <c r="C5490" s="14"/>
      <c r="D5490" s="14"/>
    </row>
    <row r="5491" spans="3:4">
      <c r="C5491" s="14"/>
      <c r="D5491" s="14"/>
    </row>
    <row r="5492" spans="3:4">
      <c r="C5492" s="14"/>
      <c r="D5492" s="14"/>
    </row>
    <row r="5493" spans="3:4">
      <c r="C5493" s="14"/>
      <c r="D5493" s="14"/>
    </row>
    <row r="5494" spans="3:4">
      <c r="C5494" s="14"/>
      <c r="D5494" s="14"/>
    </row>
    <row r="5495" spans="3:4">
      <c r="C5495" s="14"/>
      <c r="D5495" s="14"/>
    </row>
    <row r="5496" spans="3:4">
      <c r="C5496" s="14"/>
      <c r="D5496" s="14"/>
    </row>
    <row r="5497" spans="3:4">
      <c r="C5497" s="14"/>
      <c r="D5497" s="14"/>
    </row>
    <row r="5498" spans="3:4">
      <c r="C5498" s="14"/>
      <c r="D5498" s="14"/>
    </row>
    <row r="5499" spans="3:4">
      <c r="C5499" s="14"/>
      <c r="D5499" s="14"/>
    </row>
    <row r="5500" spans="3:4">
      <c r="C5500" s="14"/>
      <c r="D5500" s="14"/>
    </row>
    <row r="5501" spans="3:4">
      <c r="C5501" s="14"/>
      <c r="D5501" s="14"/>
    </row>
    <row r="5502" spans="3:4">
      <c r="C5502" s="14"/>
      <c r="D5502" s="14"/>
    </row>
    <row r="5503" spans="3:4">
      <c r="C5503" s="14"/>
      <c r="D5503" s="14"/>
    </row>
    <row r="5504" spans="3:4">
      <c r="C5504" s="14"/>
      <c r="D5504" s="14"/>
    </row>
    <row r="5505" spans="3:4">
      <c r="C5505" s="14"/>
      <c r="D5505" s="14"/>
    </row>
    <row r="5506" spans="3:4">
      <c r="C5506" s="14"/>
      <c r="D5506" s="14"/>
    </row>
    <row r="5507" spans="3:4">
      <c r="C5507" s="14"/>
      <c r="D5507" s="14"/>
    </row>
    <row r="5508" spans="3:4">
      <c r="C5508" s="14"/>
      <c r="D5508" s="14"/>
    </row>
    <row r="5509" spans="3:4">
      <c r="C5509" s="14"/>
      <c r="D5509" s="14"/>
    </row>
    <row r="5510" spans="3:4">
      <c r="C5510" s="14"/>
      <c r="D5510" s="14"/>
    </row>
    <row r="5511" spans="3:4">
      <c r="C5511" s="14"/>
      <c r="D5511" s="14"/>
    </row>
    <row r="5512" spans="3:4">
      <c r="C5512" s="14"/>
      <c r="D5512" s="14"/>
    </row>
    <row r="5513" spans="3:4">
      <c r="C5513" s="14"/>
      <c r="D5513" s="14"/>
    </row>
    <row r="5514" spans="3:4">
      <c r="C5514" s="14"/>
      <c r="D5514" s="14"/>
    </row>
    <row r="5515" spans="3:4">
      <c r="C5515" s="14"/>
      <c r="D5515" s="14"/>
    </row>
    <row r="5516" spans="3:4">
      <c r="C5516" s="14"/>
      <c r="D5516" s="14"/>
    </row>
    <row r="5517" spans="3:4">
      <c r="C5517" s="14"/>
      <c r="D5517" s="14"/>
    </row>
    <row r="5518" spans="3:4">
      <c r="C5518" s="14"/>
      <c r="D5518" s="14"/>
    </row>
    <row r="5519" spans="3:4">
      <c r="C5519" s="14"/>
      <c r="D5519" s="14"/>
    </row>
    <row r="5520" spans="3:4">
      <c r="C5520" s="14"/>
      <c r="D5520" s="14"/>
    </row>
    <row r="5521" spans="3:4">
      <c r="C5521" s="14"/>
      <c r="D5521" s="14"/>
    </row>
    <row r="5522" spans="3:4">
      <c r="C5522" s="14"/>
      <c r="D5522" s="14"/>
    </row>
    <row r="5523" spans="3:4">
      <c r="C5523" s="14"/>
      <c r="D5523" s="14"/>
    </row>
    <row r="5524" spans="3:4">
      <c r="C5524" s="14"/>
      <c r="D5524" s="14"/>
    </row>
    <row r="5525" spans="3:4">
      <c r="C5525" s="14"/>
      <c r="D5525" s="14"/>
    </row>
    <row r="5526" spans="3:4">
      <c r="C5526" s="14"/>
      <c r="D5526" s="14"/>
    </row>
    <row r="5527" spans="3:4">
      <c r="C5527" s="14"/>
      <c r="D5527" s="14"/>
    </row>
    <row r="5528" spans="3:4">
      <c r="C5528" s="14"/>
      <c r="D5528" s="14"/>
    </row>
    <row r="5529" spans="3:4">
      <c r="C5529" s="14"/>
      <c r="D5529" s="14"/>
    </row>
    <row r="5530" spans="3:4">
      <c r="C5530" s="14"/>
      <c r="D5530" s="14"/>
    </row>
    <row r="5531" spans="3:4">
      <c r="C5531" s="14"/>
      <c r="D5531" s="14"/>
    </row>
    <row r="5532" spans="3:4">
      <c r="C5532" s="14"/>
      <c r="D5532" s="14"/>
    </row>
    <row r="5533" spans="3:4">
      <c r="C5533" s="14"/>
      <c r="D5533" s="14"/>
    </row>
    <row r="5534" spans="3:4">
      <c r="C5534" s="14"/>
      <c r="D5534" s="14"/>
    </row>
    <row r="5535" spans="3:4">
      <c r="C5535" s="14"/>
      <c r="D5535" s="14"/>
    </row>
    <row r="5536" spans="3:4">
      <c r="C5536" s="14"/>
      <c r="D5536" s="14"/>
    </row>
    <row r="5537" spans="3:4">
      <c r="C5537" s="14"/>
      <c r="D5537" s="14"/>
    </row>
    <row r="5538" spans="3:4">
      <c r="C5538" s="14"/>
      <c r="D5538" s="14"/>
    </row>
    <row r="5539" spans="3:4">
      <c r="C5539" s="14"/>
      <c r="D5539" s="14"/>
    </row>
    <row r="5540" spans="3:4">
      <c r="C5540" s="14"/>
      <c r="D5540" s="14"/>
    </row>
    <row r="5541" spans="3:4">
      <c r="C5541" s="14"/>
      <c r="D5541" s="14"/>
    </row>
    <row r="5542" spans="3:4">
      <c r="C5542" s="14"/>
      <c r="D5542" s="14"/>
    </row>
    <row r="5543" spans="3:4">
      <c r="C5543" s="14"/>
      <c r="D5543" s="14"/>
    </row>
    <row r="5544" spans="3:4">
      <c r="C5544" s="14"/>
      <c r="D5544" s="14"/>
    </row>
    <row r="5545" spans="3:4">
      <c r="C5545" s="14"/>
      <c r="D5545" s="14"/>
    </row>
    <row r="5546" spans="3:4">
      <c r="C5546" s="14"/>
      <c r="D5546" s="14"/>
    </row>
    <row r="5547" spans="3:4">
      <c r="C5547" s="14"/>
      <c r="D5547" s="14"/>
    </row>
    <row r="5548" spans="3:4">
      <c r="C5548" s="14"/>
      <c r="D5548" s="14"/>
    </row>
    <row r="5549" spans="3:4">
      <c r="C5549" s="14"/>
      <c r="D5549" s="14"/>
    </row>
    <row r="5550" spans="3:4">
      <c r="C5550" s="14"/>
      <c r="D5550" s="14"/>
    </row>
    <row r="5551" spans="3:4">
      <c r="C5551" s="14"/>
      <c r="D5551" s="14"/>
    </row>
    <row r="5552" spans="3:4">
      <c r="C5552" s="14"/>
      <c r="D5552" s="14"/>
    </row>
    <row r="5553" spans="3:4">
      <c r="C5553" s="14"/>
      <c r="D5553" s="14"/>
    </row>
    <row r="5554" spans="3:4">
      <c r="C5554" s="14"/>
      <c r="D5554" s="14"/>
    </row>
    <row r="5555" spans="3:4">
      <c r="C5555" s="14"/>
      <c r="D5555" s="14"/>
    </row>
    <row r="5556" spans="3:4">
      <c r="C5556" s="14"/>
      <c r="D5556" s="14"/>
    </row>
    <row r="5557" spans="3:4">
      <c r="C5557" s="14"/>
      <c r="D5557" s="14"/>
    </row>
    <row r="5558" spans="3:4">
      <c r="C5558" s="14"/>
      <c r="D5558" s="14"/>
    </row>
    <row r="5559" spans="3:4">
      <c r="C5559" s="14"/>
      <c r="D5559" s="14"/>
    </row>
    <row r="5560" spans="3:4">
      <c r="C5560" s="14"/>
      <c r="D5560" s="14"/>
    </row>
    <row r="5561" spans="3:4">
      <c r="C5561" s="14"/>
      <c r="D5561" s="14"/>
    </row>
    <row r="5562" spans="3:4">
      <c r="C5562" s="14"/>
      <c r="D5562" s="14"/>
    </row>
    <row r="5563" spans="3:4">
      <c r="C5563" s="14"/>
      <c r="D5563" s="14"/>
    </row>
    <row r="5564" spans="3:4">
      <c r="C5564" s="14"/>
      <c r="D5564" s="14"/>
    </row>
    <row r="5565" spans="3:4">
      <c r="C5565" s="14"/>
      <c r="D5565" s="14"/>
    </row>
    <row r="5566" spans="3:4">
      <c r="C5566" s="14"/>
      <c r="D5566" s="14"/>
    </row>
    <row r="5567" spans="3:4">
      <c r="C5567" s="14"/>
      <c r="D5567" s="14"/>
    </row>
    <row r="5568" spans="3:4">
      <c r="C5568" s="14"/>
      <c r="D5568" s="14"/>
    </row>
    <row r="5569" spans="3:4">
      <c r="C5569" s="14"/>
      <c r="D5569" s="14"/>
    </row>
    <row r="5570" spans="3:4">
      <c r="C5570" s="14"/>
      <c r="D5570" s="14"/>
    </row>
    <row r="5571" spans="3:4">
      <c r="C5571" s="14"/>
      <c r="D5571" s="14"/>
    </row>
    <row r="5572" spans="3:4">
      <c r="C5572" s="14"/>
      <c r="D5572" s="14"/>
    </row>
    <row r="5573" spans="3:4">
      <c r="C5573" s="14"/>
      <c r="D5573" s="14"/>
    </row>
    <row r="5574" spans="3:4">
      <c r="C5574" s="14"/>
      <c r="D5574" s="14"/>
    </row>
    <row r="5575" spans="3:4">
      <c r="C5575" s="14"/>
      <c r="D5575" s="14"/>
    </row>
    <row r="5576" spans="3:4">
      <c r="C5576" s="14"/>
      <c r="D5576" s="14"/>
    </row>
    <row r="5577" spans="3:4">
      <c r="C5577" s="14"/>
      <c r="D5577" s="14"/>
    </row>
    <row r="5578" spans="3:4">
      <c r="C5578" s="14"/>
      <c r="D5578" s="14"/>
    </row>
    <row r="5579" spans="3:4">
      <c r="C5579" s="14"/>
      <c r="D5579" s="14"/>
    </row>
    <row r="5580" spans="3:4">
      <c r="C5580" s="14"/>
      <c r="D5580" s="14"/>
    </row>
    <row r="5581" spans="3:4">
      <c r="C5581" s="14"/>
      <c r="D5581" s="14"/>
    </row>
    <row r="5582" spans="3:4">
      <c r="C5582" s="14"/>
      <c r="D5582" s="14"/>
    </row>
    <row r="5583" spans="3:4">
      <c r="C5583" s="14"/>
      <c r="D5583" s="14"/>
    </row>
    <row r="5584" spans="3:4">
      <c r="C5584" s="14"/>
      <c r="D5584" s="14"/>
    </row>
    <row r="5585" spans="3:4">
      <c r="C5585" s="14"/>
      <c r="D5585" s="14"/>
    </row>
    <row r="5586" spans="3:4">
      <c r="C5586" s="14"/>
      <c r="D5586" s="14"/>
    </row>
    <row r="5587" spans="3:4">
      <c r="C5587" s="14"/>
      <c r="D5587" s="14"/>
    </row>
    <row r="5588" spans="3:4">
      <c r="C5588" s="14"/>
      <c r="D5588" s="14"/>
    </row>
    <row r="5589" spans="3:4">
      <c r="C5589" s="14"/>
      <c r="D5589" s="14"/>
    </row>
    <row r="5590" spans="3:4">
      <c r="C5590" s="14"/>
      <c r="D5590" s="14"/>
    </row>
    <row r="5591" spans="3:4">
      <c r="C5591" s="14"/>
      <c r="D5591" s="14"/>
    </row>
    <row r="5592" spans="3:4">
      <c r="C5592" s="14"/>
      <c r="D5592" s="14"/>
    </row>
    <row r="5593" spans="3:4">
      <c r="C5593" s="14"/>
      <c r="D5593" s="14"/>
    </row>
    <row r="5594" spans="3:4">
      <c r="C5594" s="14"/>
      <c r="D5594" s="14"/>
    </row>
    <row r="5595" spans="3:4">
      <c r="C5595" s="14"/>
      <c r="D5595" s="14"/>
    </row>
    <row r="5596" spans="3:4">
      <c r="C5596" s="14"/>
      <c r="D5596" s="14"/>
    </row>
    <row r="5597" spans="3:4">
      <c r="C5597" s="14"/>
      <c r="D5597" s="14"/>
    </row>
    <row r="5598" spans="3:4">
      <c r="C5598" s="14"/>
      <c r="D5598" s="14"/>
    </row>
    <row r="5599" spans="3:4">
      <c r="C5599" s="14"/>
      <c r="D5599" s="14"/>
    </row>
    <row r="5600" spans="3:4">
      <c r="C5600" s="14"/>
      <c r="D5600" s="14"/>
    </row>
    <row r="5601" spans="3:4">
      <c r="C5601" s="14"/>
      <c r="D5601" s="14"/>
    </row>
    <row r="5602" spans="3:4">
      <c r="C5602" s="14"/>
      <c r="D5602" s="14"/>
    </row>
    <row r="5603" spans="3:4">
      <c r="C5603" s="14"/>
      <c r="D5603" s="14"/>
    </row>
    <row r="5604" spans="3:4">
      <c r="C5604" s="14"/>
      <c r="D5604" s="14"/>
    </row>
    <row r="5605" spans="3:4">
      <c r="C5605" s="14"/>
      <c r="D5605" s="14"/>
    </row>
    <row r="5606" spans="3:4">
      <c r="C5606" s="14"/>
      <c r="D5606" s="14"/>
    </row>
    <row r="5607" spans="3:4">
      <c r="C5607" s="14"/>
      <c r="D5607" s="14"/>
    </row>
    <row r="5608" spans="3:4">
      <c r="C5608" s="14"/>
      <c r="D5608" s="14"/>
    </row>
    <row r="5609" spans="3:4">
      <c r="C5609" s="14"/>
      <c r="D5609" s="14"/>
    </row>
    <row r="5610" spans="3:4">
      <c r="C5610" s="14"/>
      <c r="D5610" s="14"/>
    </row>
    <row r="5611" spans="3:4">
      <c r="C5611" s="14"/>
      <c r="D5611" s="14"/>
    </row>
    <row r="5612" spans="3:4">
      <c r="C5612" s="14"/>
      <c r="D5612" s="14"/>
    </row>
    <row r="5613" spans="3:4">
      <c r="C5613" s="14"/>
      <c r="D5613" s="14"/>
    </row>
    <row r="5614" spans="3:4">
      <c r="C5614" s="14"/>
      <c r="D5614" s="14"/>
    </row>
    <row r="5615" spans="3:4">
      <c r="C5615" s="14"/>
      <c r="D5615" s="14"/>
    </row>
    <row r="5616" spans="3:4">
      <c r="C5616" s="14"/>
      <c r="D5616" s="14"/>
    </row>
    <row r="5617" spans="3:4">
      <c r="C5617" s="14"/>
      <c r="D5617" s="14"/>
    </row>
    <row r="5618" spans="3:4">
      <c r="C5618" s="14"/>
      <c r="D5618" s="14"/>
    </row>
    <row r="5619" spans="3:4">
      <c r="C5619" s="14"/>
      <c r="D5619" s="14"/>
    </row>
    <row r="5620" spans="3:4">
      <c r="C5620" s="14"/>
      <c r="D5620" s="14"/>
    </row>
    <row r="5621" spans="3:4">
      <c r="C5621" s="14"/>
      <c r="D5621" s="14"/>
    </row>
    <row r="5622" spans="3:4">
      <c r="C5622" s="14"/>
      <c r="D5622" s="14"/>
    </row>
    <row r="5623" spans="3:4">
      <c r="C5623" s="14"/>
      <c r="D5623" s="14"/>
    </row>
    <row r="5624" spans="3:4">
      <c r="C5624" s="14"/>
      <c r="D5624" s="14"/>
    </row>
    <row r="5625" spans="3:4">
      <c r="C5625" s="14"/>
      <c r="D5625" s="14"/>
    </row>
    <row r="5626" spans="3:4">
      <c r="C5626" s="14"/>
      <c r="D5626" s="14"/>
    </row>
    <row r="5627" spans="3:4">
      <c r="C5627" s="14"/>
      <c r="D5627" s="14"/>
    </row>
    <row r="5628" spans="3:4">
      <c r="C5628" s="14"/>
      <c r="D5628" s="14"/>
    </row>
    <row r="5629" spans="3:4">
      <c r="C5629" s="14"/>
      <c r="D5629" s="14"/>
    </row>
    <row r="5630" spans="3:4">
      <c r="C5630" s="14"/>
      <c r="D5630" s="14"/>
    </row>
    <row r="5631" spans="3:4">
      <c r="C5631" s="14"/>
      <c r="D5631" s="14"/>
    </row>
    <row r="5632" spans="3:4">
      <c r="C5632" s="14"/>
      <c r="D5632" s="14"/>
    </row>
    <row r="5633" spans="3:4">
      <c r="C5633" s="14"/>
      <c r="D5633" s="14"/>
    </row>
    <row r="5634" spans="3:4">
      <c r="C5634" s="14"/>
      <c r="D5634" s="14"/>
    </row>
    <row r="5635" spans="3:4">
      <c r="C5635" s="14"/>
      <c r="D5635" s="14"/>
    </row>
    <row r="5636" spans="3:4">
      <c r="C5636" s="14"/>
      <c r="D5636" s="14"/>
    </row>
    <row r="5637" spans="3:4">
      <c r="C5637" s="14"/>
      <c r="D5637" s="14"/>
    </row>
    <row r="5638" spans="3:4">
      <c r="C5638" s="14"/>
      <c r="D5638" s="14"/>
    </row>
    <row r="5639" spans="3:4">
      <c r="C5639" s="14"/>
      <c r="D5639" s="14"/>
    </row>
    <row r="5640" spans="3:4">
      <c r="C5640" s="14"/>
      <c r="D5640" s="14"/>
    </row>
    <row r="5641" spans="3:4">
      <c r="C5641" s="14"/>
      <c r="D5641" s="14"/>
    </row>
    <row r="5642" spans="3:4">
      <c r="C5642" s="14"/>
      <c r="D5642" s="14"/>
    </row>
    <row r="5643" spans="3:4">
      <c r="C5643" s="14"/>
      <c r="D5643" s="14"/>
    </row>
    <row r="5644" spans="3:4">
      <c r="C5644" s="14"/>
      <c r="D5644" s="14"/>
    </row>
    <row r="5645" spans="3:4">
      <c r="C5645" s="14"/>
      <c r="D5645" s="14"/>
    </row>
    <row r="5646" spans="3:4">
      <c r="C5646" s="14"/>
      <c r="D5646" s="14"/>
    </row>
    <row r="5647" spans="3:4">
      <c r="C5647" s="14"/>
      <c r="D5647" s="14"/>
    </row>
    <row r="5648" spans="3:4">
      <c r="C5648" s="14"/>
      <c r="D5648" s="14"/>
    </row>
    <row r="5649" spans="3:4">
      <c r="C5649" s="14"/>
      <c r="D5649" s="14"/>
    </row>
    <row r="5650" spans="3:4">
      <c r="C5650" s="14"/>
      <c r="D5650" s="14"/>
    </row>
    <row r="5651" spans="3:4">
      <c r="C5651" s="14"/>
      <c r="D5651" s="14"/>
    </row>
    <row r="5652" spans="3:4">
      <c r="C5652" s="14"/>
      <c r="D5652" s="14"/>
    </row>
    <row r="5653" spans="3:4">
      <c r="C5653" s="14"/>
      <c r="D5653" s="14"/>
    </row>
    <row r="5654" spans="3:4">
      <c r="C5654" s="14"/>
      <c r="D5654" s="14"/>
    </row>
    <row r="5655" spans="3:4">
      <c r="C5655" s="14"/>
      <c r="D5655" s="14"/>
    </row>
    <row r="5656" spans="3:4">
      <c r="C5656" s="14"/>
      <c r="D5656" s="14"/>
    </row>
    <row r="5657" spans="3:4">
      <c r="C5657" s="14"/>
      <c r="D5657" s="14"/>
    </row>
    <row r="5658" spans="3:4">
      <c r="C5658" s="14"/>
      <c r="D5658" s="14"/>
    </row>
    <row r="5659" spans="3:4">
      <c r="C5659" s="14"/>
      <c r="D5659" s="14"/>
    </row>
    <row r="5660" spans="3:4">
      <c r="C5660" s="14"/>
      <c r="D5660" s="14"/>
    </row>
    <row r="5661" spans="3:4">
      <c r="C5661" s="14"/>
      <c r="D5661" s="14"/>
    </row>
    <row r="5662" spans="3:4">
      <c r="C5662" s="14"/>
      <c r="D5662" s="14"/>
    </row>
    <row r="5663" spans="3:4">
      <c r="C5663" s="14"/>
      <c r="D5663" s="14"/>
    </row>
    <row r="5664" spans="3:4">
      <c r="C5664" s="14"/>
      <c r="D5664" s="14"/>
    </row>
    <row r="5665" spans="3:4">
      <c r="C5665" s="14"/>
      <c r="D5665" s="14"/>
    </row>
    <row r="5666" spans="3:4">
      <c r="C5666" s="14"/>
      <c r="D5666" s="14"/>
    </row>
    <row r="5667" spans="3:4">
      <c r="C5667" s="14"/>
      <c r="D5667" s="14"/>
    </row>
    <row r="5668" spans="3:4">
      <c r="C5668" s="14"/>
      <c r="D5668" s="14"/>
    </row>
    <row r="5669" spans="3:4">
      <c r="C5669" s="14"/>
      <c r="D5669" s="14"/>
    </row>
    <row r="5670" spans="3:4">
      <c r="C5670" s="14"/>
      <c r="D5670" s="14"/>
    </row>
    <row r="5671" spans="3:4">
      <c r="C5671" s="14"/>
      <c r="D5671" s="14"/>
    </row>
    <row r="5672" spans="3:4">
      <c r="C5672" s="14"/>
      <c r="D5672" s="14"/>
    </row>
    <row r="5673" spans="3:4">
      <c r="C5673" s="14"/>
      <c r="D5673" s="14"/>
    </row>
    <row r="5674" spans="3:4">
      <c r="C5674" s="14"/>
      <c r="D5674" s="14"/>
    </row>
    <row r="5675" spans="3:4">
      <c r="C5675" s="14"/>
      <c r="D5675" s="14"/>
    </row>
    <row r="5676" spans="3:4">
      <c r="C5676" s="14"/>
      <c r="D5676" s="14"/>
    </row>
    <row r="5677" spans="3:4">
      <c r="C5677" s="14"/>
      <c r="D5677" s="14"/>
    </row>
    <row r="5678" spans="3:4">
      <c r="C5678" s="14"/>
      <c r="D5678" s="14"/>
    </row>
    <row r="5679" spans="3:4">
      <c r="C5679" s="14"/>
      <c r="D5679" s="14"/>
    </row>
    <row r="5680" spans="3:4">
      <c r="C5680" s="14"/>
      <c r="D5680" s="14"/>
    </row>
    <row r="5681" spans="3:4">
      <c r="C5681" s="14"/>
      <c r="D5681" s="14"/>
    </row>
    <row r="5682" spans="3:4">
      <c r="C5682" s="14"/>
      <c r="D5682" s="14"/>
    </row>
    <row r="5683" spans="3:4">
      <c r="C5683" s="14"/>
      <c r="D5683" s="14"/>
    </row>
    <row r="5684" spans="3:4">
      <c r="C5684" s="14"/>
      <c r="D5684" s="14"/>
    </row>
    <row r="5685" spans="3:4">
      <c r="C5685" s="14"/>
      <c r="D5685" s="14"/>
    </row>
    <row r="5686" spans="3:4">
      <c r="C5686" s="14"/>
      <c r="D5686" s="14"/>
    </row>
    <row r="5687" spans="3:4">
      <c r="C5687" s="14"/>
      <c r="D5687" s="14"/>
    </row>
    <row r="5688" spans="3:4">
      <c r="C5688" s="14"/>
      <c r="D5688" s="14"/>
    </row>
    <row r="5689" spans="3:4">
      <c r="C5689" s="14"/>
      <c r="D5689" s="14"/>
    </row>
    <row r="5690" spans="3:4">
      <c r="C5690" s="14"/>
      <c r="D5690" s="14"/>
    </row>
    <row r="5691" spans="3:4">
      <c r="C5691" s="14"/>
      <c r="D5691" s="14"/>
    </row>
    <row r="5692" spans="3:4">
      <c r="C5692" s="14"/>
      <c r="D5692" s="14"/>
    </row>
    <row r="5693" spans="3:4">
      <c r="C5693" s="14"/>
      <c r="D5693" s="14"/>
    </row>
    <row r="5694" spans="3:4">
      <c r="C5694" s="14"/>
      <c r="D5694" s="14"/>
    </row>
    <row r="5695" spans="3:4">
      <c r="C5695" s="14"/>
      <c r="D5695" s="14"/>
    </row>
    <row r="5696" spans="3:4">
      <c r="C5696" s="14"/>
      <c r="D5696" s="14"/>
    </row>
    <row r="5697" spans="3:4">
      <c r="C5697" s="14"/>
      <c r="D5697" s="14"/>
    </row>
    <row r="5698" spans="3:4">
      <c r="C5698" s="14"/>
      <c r="D5698" s="14"/>
    </row>
    <row r="5699" spans="3:4">
      <c r="C5699" s="14"/>
      <c r="D5699" s="14"/>
    </row>
    <row r="5700" spans="3:4">
      <c r="C5700" s="14"/>
      <c r="D5700" s="14"/>
    </row>
    <row r="5701" spans="3:4">
      <c r="C5701" s="14"/>
      <c r="D5701" s="14"/>
    </row>
    <row r="5702" spans="3:4">
      <c r="C5702" s="14"/>
      <c r="D5702" s="14"/>
    </row>
    <row r="5703" spans="3:4">
      <c r="C5703" s="14"/>
      <c r="D5703" s="14"/>
    </row>
    <row r="5704" spans="3:4">
      <c r="C5704" s="14"/>
      <c r="D5704" s="14"/>
    </row>
    <row r="5705" spans="3:4">
      <c r="C5705" s="14"/>
      <c r="D5705" s="14"/>
    </row>
    <row r="5706" spans="3:4">
      <c r="C5706" s="14"/>
      <c r="D5706" s="14"/>
    </row>
    <row r="5707" spans="3:4">
      <c r="C5707" s="14"/>
      <c r="D5707" s="14"/>
    </row>
    <row r="5708" spans="3:4">
      <c r="C5708" s="14"/>
      <c r="D5708" s="14"/>
    </row>
    <row r="5709" spans="3:4">
      <c r="C5709" s="14"/>
      <c r="D5709" s="14"/>
    </row>
    <row r="5710" spans="3:4">
      <c r="C5710" s="14"/>
      <c r="D5710" s="14"/>
    </row>
    <row r="5711" spans="3:4">
      <c r="C5711" s="14"/>
      <c r="D5711" s="14"/>
    </row>
    <row r="5712" spans="3:4">
      <c r="C5712" s="14"/>
      <c r="D5712" s="14"/>
    </row>
    <row r="5713" spans="3:4">
      <c r="C5713" s="14"/>
      <c r="D5713" s="14"/>
    </row>
    <row r="5714" spans="3:4">
      <c r="C5714" s="14"/>
      <c r="D5714" s="14"/>
    </row>
    <row r="5715" spans="3:4">
      <c r="C5715" s="14"/>
      <c r="D5715" s="14"/>
    </row>
    <row r="5716" spans="3:4">
      <c r="C5716" s="14"/>
      <c r="D5716" s="14"/>
    </row>
    <row r="5717" spans="3:4">
      <c r="C5717" s="14"/>
      <c r="D5717" s="14"/>
    </row>
    <row r="5718" spans="3:4">
      <c r="C5718" s="14"/>
      <c r="D5718" s="14"/>
    </row>
    <row r="5719" spans="3:4">
      <c r="C5719" s="14"/>
      <c r="D5719" s="14"/>
    </row>
    <row r="5720" spans="3:4">
      <c r="C5720" s="14"/>
      <c r="D5720" s="14"/>
    </row>
    <row r="5721" spans="3:4">
      <c r="C5721" s="14"/>
      <c r="D5721" s="14"/>
    </row>
    <row r="5722" spans="3:4">
      <c r="C5722" s="14"/>
      <c r="D5722" s="14"/>
    </row>
    <row r="5723" spans="3:4">
      <c r="C5723" s="14"/>
      <c r="D5723" s="14"/>
    </row>
    <row r="5724" spans="3:4">
      <c r="C5724" s="14"/>
      <c r="D5724" s="14"/>
    </row>
    <row r="5725" spans="3:4">
      <c r="C5725" s="14"/>
      <c r="D5725" s="14"/>
    </row>
    <row r="5726" spans="3:4">
      <c r="C5726" s="14"/>
      <c r="D5726" s="14"/>
    </row>
    <row r="5727" spans="3:4">
      <c r="C5727" s="14"/>
      <c r="D5727" s="14"/>
    </row>
    <row r="5728" spans="3:4">
      <c r="C5728" s="14"/>
      <c r="D5728" s="14"/>
    </row>
    <row r="5729" spans="3:4">
      <c r="C5729" s="14"/>
      <c r="D5729" s="14"/>
    </row>
    <row r="5730" spans="3:4">
      <c r="C5730" s="14"/>
      <c r="D5730" s="14"/>
    </row>
    <row r="5731" spans="3:4">
      <c r="C5731" s="14"/>
      <c r="D5731" s="14"/>
    </row>
    <row r="5732" spans="3:4">
      <c r="C5732" s="14"/>
      <c r="D5732" s="14"/>
    </row>
    <row r="5733" spans="3:4">
      <c r="C5733" s="14"/>
      <c r="D5733" s="14"/>
    </row>
    <row r="5734" spans="3:4">
      <c r="C5734" s="14"/>
      <c r="D5734" s="14"/>
    </row>
    <row r="5735" spans="3:4">
      <c r="C5735" s="14"/>
      <c r="D5735" s="14"/>
    </row>
    <row r="5736" spans="3:4">
      <c r="C5736" s="14"/>
      <c r="D5736" s="14"/>
    </row>
    <row r="5737" spans="3:4">
      <c r="C5737" s="14"/>
      <c r="D5737" s="14"/>
    </row>
    <row r="5738" spans="3:4">
      <c r="C5738" s="14"/>
      <c r="D5738" s="14"/>
    </row>
    <row r="5739" spans="3:4">
      <c r="C5739" s="14"/>
      <c r="D5739" s="14"/>
    </row>
    <row r="5740" spans="3:4">
      <c r="C5740" s="14"/>
      <c r="D5740" s="14"/>
    </row>
    <row r="5741" spans="3:4">
      <c r="C5741" s="14"/>
      <c r="D5741" s="14"/>
    </row>
    <row r="5742" spans="3:4">
      <c r="C5742" s="14"/>
      <c r="D5742" s="14"/>
    </row>
    <row r="5743" spans="3:4">
      <c r="C5743" s="14"/>
      <c r="D5743" s="14"/>
    </row>
    <row r="5744" spans="3:4">
      <c r="C5744" s="14"/>
      <c r="D5744" s="14"/>
    </row>
    <row r="5745" spans="3:4">
      <c r="C5745" s="14"/>
      <c r="D5745" s="14"/>
    </row>
    <row r="5746" spans="3:4">
      <c r="C5746" s="14"/>
      <c r="D5746" s="14"/>
    </row>
    <row r="5747" spans="3:4">
      <c r="C5747" s="14"/>
      <c r="D5747" s="14"/>
    </row>
    <row r="5748" spans="3:4">
      <c r="C5748" s="14"/>
      <c r="D5748" s="14"/>
    </row>
    <row r="5749" spans="3:4">
      <c r="C5749" s="14"/>
      <c r="D5749" s="14"/>
    </row>
    <row r="5750" spans="3:4">
      <c r="C5750" s="14"/>
      <c r="D5750" s="14"/>
    </row>
    <row r="5751" spans="3:4">
      <c r="C5751" s="14"/>
      <c r="D5751" s="14"/>
    </row>
    <row r="5752" spans="3:4">
      <c r="C5752" s="14"/>
      <c r="D5752" s="14"/>
    </row>
    <row r="5753" spans="3:4">
      <c r="C5753" s="14"/>
      <c r="D5753" s="14"/>
    </row>
    <row r="5754" spans="3:4">
      <c r="C5754" s="14"/>
      <c r="D5754" s="14"/>
    </row>
    <row r="5755" spans="3:4">
      <c r="C5755" s="14"/>
      <c r="D5755" s="14"/>
    </row>
    <row r="5756" spans="3:4">
      <c r="C5756" s="14"/>
      <c r="D5756" s="14"/>
    </row>
    <row r="5757" spans="3:4">
      <c r="C5757" s="14"/>
      <c r="D5757" s="14"/>
    </row>
    <row r="5758" spans="3:4">
      <c r="C5758" s="14"/>
      <c r="D5758" s="14"/>
    </row>
    <row r="5759" spans="3:4">
      <c r="C5759" s="14"/>
      <c r="D5759" s="14"/>
    </row>
    <row r="5760" spans="3:4">
      <c r="C5760" s="14"/>
      <c r="D5760" s="14"/>
    </row>
    <row r="5761" spans="3:4">
      <c r="C5761" s="14"/>
      <c r="D5761" s="14"/>
    </row>
    <row r="5762" spans="3:4">
      <c r="C5762" s="14"/>
      <c r="D5762" s="14"/>
    </row>
    <row r="5763" spans="3:4">
      <c r="C5763" s="14"/>
      <c r="D5763" s="14"/>
    </row>
    <row r="5764" spans="3:4">
      <c r="C5764" s="14"/>
      <c r="D5764" s="14"/>
    </row>
    <row r="5765" spans="3:4">
      <c r="C5765" s="14"/>
      <c r="D5765" s="14"/>
    </row>
    <row r="5766" spans="3:4">
      <c r="C5766" s="14"/>
      <c r="D5766" s="14"/>
    </row>
    <row r="5767" spans="3:4">
      <c r="C5767" s="14"/>
      <c r="D5767" s="14"/>
    </row>
    <row r="5768" spans="3:4">
      <c r="C5768" s="14"/>
      <c r="D5768" s="14"/>
    </row>
    <row r="5769" spans="3:4">
      <c r="C5769" s="14"/>
      <c r="D5769" s="14"/>
    </row>
    <row r="5770" spans="3:4">
      <c r="C5770" s="14"/>
      <c r="D5770" s="14"/>
    </row>
    <row r="5771" spans="3:4">
      <c r="C5771" s="14"/>
      <c r="D5771" s="14"/>
    </row>
    <row r="5772" spans="3:4">
      <c r="C5772" s="14"/>
      <c r="D5772" s="14"/>
    </row>
    <row r="5773" spans="3:4">
      <c r="C5773" s="14"/>
      <c r="D5773" s="14"/>
    </row>
    <row r="5774" spans="3:4">
      <c r="C5774" s="14"/>
      <c r="D5774" s="14"/>
    </row>
    <row r="5775" spans="3:4">
      <c r="C5775" s="14"/>
      <c r="D5775" s="14"/>
    </row>
    <row r="5776" spans="3:4">
      <c r="C5776" s="14"/>
      <c r="D5776" s="14"/>
    </row>
    <row r="5777" spans="3:4">
      <c r="C5777" s="14"/>
      <c r="D5777" s="14"/>
    </row>
    <row r="5778" spans="3:4">
      <c r="C5778" s="14"/>
      <c r="D5778" s="14"/>
    </row>
    <row r="5779" spans="3:4">
      <c r="C5779" s="14"/>
      <c r="D5779" s="14"/>
    </row>
    <row r="5780" spans="3:4">
      <c r="C5780" s="14"/>
      <c r="D5780" s="14"/>
    </row>
    <row r="5781" spans="3:4">
      <c r="C5781" s="14"/>
      <c r="D5781" s="14"/>
    </row>
    <row r="5782" spans="3:4">
      <c r="C5782" s="14"/>
      <c r="D5782" s="14"/>
    </row>
    <row r="5783" spans="3:4">
      <c r="C5783" s="14"/>
      <c r="D5783" s="14"/>
    </row>
    <row r="5784" spans="3:4">
      <c r="C5784" s="14"/>
      <c r="D5784" s="14"/>
    </row>
    <row r="5785" spans="3:4">
      <c r="C5785" s="14"/>
      <c r="D5785" s="14"/>
    </row>
    <row r="5786" spans="3:4">
      <c r="C5786" s="14"/>
      <c r="D5786" s="14"/>
    </row>
    <row r="5787" spans="3:4">
      <c r="C5787" s="14"/>
      <c r="D5787" s="14"/>
    </row>
    <row r="5788" spans="3:4">
      <c r="C5788" s="14"/>
      <c r="D5788" s="14"/>
    </row>
    <row r="5789" spans="3:4">
      <c r="C5789" s="14"/>
      <c r="D5789" s="14"/>
    </row>
    <row r="5790" spans="3:4">
      <c r="C5790" s="14"/>
      <c r="D5790" s="14"/>
    </row>
    <row r="5791" spans="3:4">
      <c r="C5791" s="14"/>
      <c r="D5791" s="14"/>
    </row>
    <row r="5792" spans="3:4">
      <c r="C5792" s="14"/>
      <c r="D5792" s="14"/>
    </row>
    <row r="5793" spans="3:4">
      <c r="C5793" s="14"/>
      <c r="D5793" s="14"/>
    </row>
    <row r="5794" spans="3:4">
      <c r="C5794" s="14"/>
      <c r="D5794" s="14"/>
    </row>
    <row r="5795" spans="3:4">
      <c r="C5795" s="14"/>
      <c r="D5795" s="14"/>
    </row>
    <row r="5796" spans="3:4">
      <c r="C5796" s="14"/>
      <c r="D5796" s="14"/>
    </row>
    <row r="5797" spans="3:4">
      <c r="C5797" s="14"/>
      <c r="D5797" s="14"/>
    </row>
    <row r="5798" spans="3:4">
      <c r="C5798" s="14"/>
      <c r="D5798" s="14"/>
    </row>
    <row r="5799" spans="3:4">
      <c r="C5799" s="14"/>
      <c r="D5799" s="14"/>
    </row>
    <row r="5800" spans="3:4">
      <c r="C5800" s="14"/>
      <c r="D5800" s="14"/>
    </row>
    <row r="5801" spans="3:4">
      <c r="C5801" s="14"/>
      <c r="D5801" s="14"/>
    </row>
    <row r="5802" spans="3:4">
      <c r="C5802" s="14"/>
      <c r="D5802" s="14"/>
    </row>
    <row r="5803" spans="3:4">
      <c r="C5803" s="14"/>
      <c r="D5803" s="14"/>
    </row>
    <row r="5804" spans="3:4">
      <c r="C5804" s="14"/>
      <c r="D5804" s="14"/>
    </row>
    <row r="5805" spans="3:4">
      <c r="C5805" s="14"/>
      <c r="D5805" s="14"/>
    </row>
    <row r="5806" spans="3:4">
      <c r="C5806" s="14"/>
      <c r="D5806" s="14"/>
    </row>
    <row r="5807" spans="3:4">
      <c r="C5807" s="14"/>
      <c r="D5807" s="14"/>
    </row>
    <row r="5808" spans="3:4">
      <c r="C5808" s="14"/>
      <c r="D5808" s="14"/>
    </row>
    <row r="5809" spans="3:4">
      <c r="C5809" s="14"/>
      <c r="D5809" s="14"/>
    </row>
    <row r="5810" spans="3:4">
      <c r="C5810" s="14"/>
      <c r="D5810" s="14"/>
    </row>
    <row r="5811" spans="3:4">
      <c r="C5811" s="14"/>
      <c r="D5811" s="14"/>
    </row>
    <row r="5812" spans="3:4">
      <c r="C5812" s="14"/>
      <c r="D5812" s="14"/>
    </row>
    <row r="5813" spans="3:4">
      <c r="C5813" s="14"/>
      <c r="D5813" s="14"/>
    </row>
    <row r="5814" spans="3:4">
      <c r="C5814" s="14"/>
      <c r="D5814" s="14"/>
    </row>
    <row r="5815" spans="3:4">
      <c r="C5815" s="14"/>
      <c r="D5815" s="14"/>
    </row>
    <row r="5816" spans="3:4">
      <c r="C5816" s="14"/>
      <c r="D5816" s="14"/>
    </row>
    <row r="5817" spans="3:4">
      <c r="C5817" s="14"/>
      <c r="D5817" s="14"/>
    </row>
    <row r="5818" spans="3:4">
      <c r="C5818" s="14"/>
      <c r="D5818" s="14"/>
    </row>
    <row r="5819" spans="3:4">
      <c r="C5819" s="14"/>
      <c r="D5819" s="14"/>
    </row>
    <row r="5820" spans="3:4">
      <c r="C5820" s="14"/>
      <c r="D5820" s="14"/>
    </row>
    <row r="5821" spans="3:4">
      <c r="C5821" s="14"/>
      <c r="D5821" s="14"/>
    </row>
    <row r="5822" spans="3:4">
      <c r="C5822" s="14"/>
      <c r="D5822" s="14"/>
    </row>
    <row r="5823" spans="3:4">
      <c r="C5823" s="14"/>
      <c r="D5823" s="14"/>
    </row>
    <row r="5824" spans="3:4">
      <c r="C5824" s="14"/>
      <c r="D5824" s="14"/>
    </row>
    <row r="5825" spans="3:4">
      <c r="C5825" s="14"/>
      <c r="D5825" s="14"/>
    </row>
    <row r="5826" spans="3:4">
      <c r="C5826" s="14"/>
      <c r="D5826" s="14"/>
    </row>
    <row r="5827" spans="3:4">
      <c r="C5827" s="14"/>
      <c r="D5827" s="14"/>
    </row>
    <row r="5828" spans="3:4">
      <c r="C5828" s="14"/>
      <c r="D5828" s="14"/>
    </row>
    <row r="5829" spans="3:4">
      <c r="C5829" s="14"/>
      <c r="D5829" s="14"/>
    </row>
    <row r="5830" spans="3:4">
      <c r="C5830" s="14"/>
      <c r="D5830" s="14"/>
    </row>
    <row r="5831" spans="3:4">
      <c r="C5831" s="14"/>
      <c r="D5831" s="14"/>
    </row>
    <row r="5832" spans="3:4">
      <c r="C5832" s="14"/>
      <c r="D5832" s="14"/>
    </row>
    <row r="5833" spans="3:4">
      <c r="C5833" s="14"/>
      <c r="D5833" s="14"/>
    </row>
    <row r="5834" spans="3:4">
      <c r="C5834" s="14"/>
      <c r="D5834" s="14"/>
    </row>
    <row r="5835" spans="3:4">
      <c r="C5835" s="14"/>
      <c r="D5835" s="14"/>
    </row>
    <row r="5836" spans="3:4">
      <c r="C5836" s="14"/>
      <c r="D5836" s="14"/>
    </row>
    <row r="5837" spans="3:4">
      <c r="C5837" s="14"/>
      <c r="D5837" s="14"/>
    </row>
    <row r="5838" spans="3:4">
      <c r="C5838" s="14"/>
      <c r="D5838" s="14"/>
    </row>
    <row r="5839" spans="3:4">
      <c r="C5839" s="14"/>
      <c r="D5839" s="14"/>
    </row>
    <row r="5840" spans="3:4">
      <c r="C5840" s="14"/>
      <c r="D5840" s="14"/>
    </row>
    <row r="5841" spans="3:4">
      <c r="C5841" s="14"/>
      <c r="D5841" s="14"/>
    </row>
    <row r="5842" spans="3:4">
      <c r="C5842" s="14"/>
      <c r="D5842" s="14"/>
    </row>
    <row r="5843" spans="3:4">
      <c r="C5843" s="14"/>
      <c r="D5843" s="14"/>
    </row>
    <row r="5844" spans="3:4">
      <c r="C5844" s="14"/>
      <c r="D5844" s="14"/>
    </row>
    <row r="5845" spans="3:4">
      <c r="C5845" s="14"/>
      <c r="D5845" s="14"/>
    </row>
    <row r="5846" spans="3:4">
      <c r="C5846" s="14"/>
      <c r="D5846" s="14"/>
    </row>
    <row r="5847" spans="3:4">
      <c r="C5847" s="14"/>
      <c r="D5847" s="14"/>
    </row>
    <row r="5848" spans="3:4">
      <c r="C5848" s="14"/>
      <c r="D5848" s="14"/>
    </row>
    <row r="5849" spans="3:4">
      <c r="C5849" s="14"/>
      <c r="D5849" s="14"/>
    </row>
    <row r="5850" spans="3:4">
      <c r="C5850" s="14"/>
      <c r="D5850" s="14"/>
    </row>
    <row r="5851" spans="3:4">
      <c r="C5851" s="14"/>
      <c r="D5851" s="14"/>
    </row>
    <row r="5852" spans="3:4">
      <c r="C5852" s="14"/>
      <c r="D5852" s="14"/>
    </row>
    <row r="5853" spans="3:4">
      <c r="C5853" s="14"/>
      <c r="D5853" s="14"/>
    </row>
    <row r="5854" spans="3:4">
      <c r="C5854" s="14"/>
      <c r="D5854" s="14"/>
    </row>
    <row r="5855" spans="3:4">
      <c r="C5855" s="14"/>
      <c r="D5855" s="14"/>
    </row>
    <row r="5856" spans="3:4">
      <c r="C5856" s="14"/>
      <c r="D5856" s="14"/>
    </row>
    <row r="5857" spans="3:4">
      <c r="C5857" s="14"/>
      <c r="D5857" s="14"/>
    </row>
    <row r="5858" spans="3:4">
      <c r="C5858" s="14"/>
      <c r="D5858" s="14"/>
    </row>
    <row r="5859" spans="3:4">
      <c r="C5859" s="14"/>
      <c r="D5859" s="14"/>
    </row>
    <row r="5860" spans="3:4">
      <c r="C5860" s="14"/>
      <c r="D5860" s="14"/>
    </row>
    <row r="5861" spans="3:4">
      <c r="C5861" s="14"/>
      <c r="D5861" s="14"/>
    </row>
    <row r="5862" spans="3:4">
      <c r="C5862" s="14"/>
      <c r="D5862" s="14"/>
    </row>
    <row r="5863" spans="3:4">
      <c r="C5863" s="14"/>
      <c r="D5863" s="14"/>
    </row>
    <row r="5864" spans="3:4">
      <c r="C5864" s="14"/>
      <c r="D5864" s="14"/>
    </row>
    <row r="5865" spans="3:4">
      <c r="C5865" s="14"/>
      <c r="D5865" s="14"/>
    </row>
    <row r="5866" spans="3:4">
      <c r="C5866" s="14"/>
      <c r="D5866" s="14"/>
    </row>
    <row r="5867" spans="3:4">
      <c r="C5867" s="14"/>
      <c r="D5867" s="14"/>
    </row>
    <row r="5868" spans="3:4">
      <c r="C5868" s="14"/>
      <c r="D5868" s="14"/>
    </row>
    <row r="5869" spans="3:4">
      <c r="C5869" s="14"/>
      <c r="D5869" s="14"/>
    </row>
    <row r="5870" spans="3:4">
      <c r="C5870" s="14"/>
      <c r="D5870" s="14"/>
    </row>
    <row r="5871" spans="3:4">
      <c r="C5871" s="14"/>
      <c r="D5871" s="14"/>
    </row>
    <row r="5872" spans="3:4">
      <c r="C5872" s="14"/>
      <c r="D5872" s="14"/>
    </row>
    <row r="5873" spans="3:4">
      <c r="C5873" s="14"/>
      <c r="D5873" s="14"/>
    </row>
    <row r="5874" spans="3:4">
      <c r="C5874" s="14"/>
      <c r="D5874" s="14"/>
    </row>
    <row r="5875" spans="3:4">
      <c r="C5875" s="14"/>
      <c r="D5875" s="14"/>
    </row>
    <row r="5876" spans="3:4">
      <c r="C5876" s="14"/>
      <c r="D5876" s="14"/>
    </row>
    <row r="5877" spans="3:4">
      <c r="C5877" s="14"/>
      <c r="D5877" s="14"/>
    </row>
    <row r="5878" spans="3:4">
      <c r="C5878" s="14"/>
      <c r="D5878" s="14"/>
    </row>
    <row r="5879" spans="3:4">
      <c r="C5879" s="14"/>
      <c r="D5879" s="14"/>
    </row>
    <row r="5880" spans="3:4">
      <c r="C5880" s="14"/>
      <c r="D5880" s="14"/>
    </row>
    <row r="5881" spans="3:4">
      <c r="C5881" s="14"/>
      <c r="D5881" s="14"/>
    </row>
    <row r="5882" spans="3:4">
      <c r="C5882" s="14"/>
      <c r="D5882" s="14"/>
    </row>
    <row r="5883" spans="3:4">
      <c r="C5883" s="14"/>
      <c r="D5883" s="14"/>
    </row>
    <row r="5884" spans="3:4">
      <c r="C5884" s="14"/>
      <c r="D5884" s="14"/>
    </row>
    <row r="5885" spans="3:4">
      <c r="C5885" s="14"/>
      <c r="D5885" s="14"/>
    </row>
    <row r="5886" spans="3:4">
      <c r="C5886" s="14"/>
      <c r="D5886" s="14"/>
    </row>
    <row r="5887" spans="3:4">
      <c r="C5887" s="14"/>
      <c r="D5887" s="14"/>
    </row>
    <row r="5888" spans="3:4">
      <c r="C5888" s="14"/>
      <c r="D5888" s="14"/>
    </row>
    <row r="5889" spans="3:4">
      <c r="C5889" s="14"/>
      <c r="D5889" s="14"/>
    </row>
    <row r="5890" spans="3:4">
      <c r="C5890" s="14"/>
      <c r="D5890" s="14"/>
    </row>
    <row r="5891" spans="3:4">
      <c r="C5891" s="14"/>
      <c r="D5891" s="14"/>
    </row>
    <row r="5892" spans="3:4">
      <c r="C5892" s="14"/>
      <c r="D5892" s="14"/>
    </row>
    <row r="5893" spans="3:4">
      <c r="C5893" s="14"/>
      <c r="D5893" s="14"/>
    </row>
    <row r="5894" spans="3:4">
      <c r="C5894" s="14"/>
      <c r="D5894" s="14"/>
    </row>
    <row r="5895" spans="3:4">
      <c r="C5895" s="14"/>
      <c r="D5895" s="14"/>
    </row>
    <row r="5896" spans="3:4">
      <c r="C5896" s="14"/>
      <c r="D5896" s="14"/>
    </row>
    <row r="5897" spans="3:4">
      <c r="C5897" s="14"/>
      <c r="D5897" s="14"/>
    </row>
    <row r="5898" spans="3:4">
      <c r="C5898" s="14"/>
      <c r="D5898" s="14"/>
    </row>
    <row r="5899" spans="3:4">
      <c r="C5899" s="14"/>
      <c r="D5899" s="14"/>
    </row>
    <row r="5900" spans="3:4">
      <c r="C5900" s="14"/>
      <c r="D5900" s="14"/>
    </row>
    <row r="5901" spans="3:4">
      <c r="C5901" s="14"/>
      <c r="D5901" s="14"/>
    </row>
    <row r="5902" spans="3:4">
      <c r="C5902" s="14"/>
      <c r="D5902" s="14"/>
    </row>
    <row r="5903" spans="3:4">
      <c r="C5903" s="14"/>
      <c r="D5903" s="14"/>
    </row>
    <row r="5904" spans="3:4">
      <c r="C5904" s="14"/>
      <c r="D5904" s="14"/>
    </row>
    <row r="5905" spans="3:4">
      <c r="C5905" s="14"/>
      <c r="D5905" s="14"/>
    </row>
    <row r="5906" spans="3:4">
      <c r="C5906" s="14"/>
      <c r="D5906" s="14"/>
    </row>
    <row r="5907" spans="3:4">
      <c r="C5907" s="14"/>
      <c r="D5907" s="14"/>
    </row>
    <row r="5908" spans="3:4">
      <c r="C5908" s="14"/>
      <c r="D5908" s="14"/>
    </row>
    <row r="5909" spans="3:4">
      <c r="C5909" s="14"/>
      <c r="D5909" s="14"/>
    </row>
    <row r="5910" spans="3:4">
      <c r="C5910" s="14"/>
      <c r="D5910" s="14"/>
    </row>
    <row r="5911" spans="3:4">
      <c r="C5911" s="14"/>
      <c r="D5911" s="14"/>
    </row>
    <row r="5912" spans="3:4">
      <c r="C5912" s="14"/>
      <c r="D5912" s="14"/>
    </row>
    <row r="5913" spans="3:4">
      <c r="C5913" s="14"/>
      <c r="D5913" s="14"/>
    </row>
    <row r="5914" spans="3:4">
      <c r="C5914" s="14"/>
      <c r="D5914" s="14"/>
    </row>
    <row r="5915" spans="3:4">
      <c r="C5915" s="14"/>
      <c r="D5915" s="14"/>
    </row>
    <row r="5916" spans="3:4">
      <c r="C5916" s="14"/>
      <c r="D5916" s="14"/>
    </row>
    <row r="5917" spans="3:4">
      <c r="C5917" s="14"/>
      <c r="D5917" s="14"/>
    </row>
    <row r="5918" spans="3:4">
      <c r="C5918" s="14"/>
      <c r="D5918" s="14"/>
    </row>
    <row r="5919" spans="3:4">
      <c r="C5919" s="14"/>
      <c r="D5919" s="14"/>
    </row>
    <row r="5920" spans="3:4">
      <c r="C5920" s="14"/>
      <c r="D5920" s="14"/>
    </row>
    <row r="5921" spans="3:4">
      <c r="C5921" s="14"/>
      <c r="D5921" s="14"/>
    </row>
    <row r="5922" spans="3:4">
      <c r="C5922" s="14"/>
      <c r="D5922" s="14"/>
    </row>
    <row r="5923" spans="3:4">
      <c r="C5923" s="14"/>
      <c r="D5923" s="14"/>
    </row>
    <row r="5924" spans="3:4">
      <c r="C5924" s="14"/>
      <c r="D5924" s="14"/>
    </row>
    <row r="5925" spans="3:4">
      <c r="C5925" s="14"/>
      <c r="D5925" s="14"/>
    </row>
    <row r="5926" spans="3:4">
      <c r="C5926" s="14"/>
      <c r="D5926" s="14"/>
    </row>
    <row r="5927" spans="3:4">
      <c r="C5927" s="14"/>
      <c r="D5927" s="14"/>
    </row>
    <row r="5928" spans="3:4">
      <c r="C5928" s="14"/>
      <c r="D5928" s="14"/>
    </row>
    <row r="5929" spans="3:4">
      <c r="C5929" s="14"/>
      <c r="D5929" s="14"/>
    </row>
    <row r="5930" spans="3:4">
      <c r="C5930" s="14"/>
      <c r="D5930" s="14"/>
    </row>
    <row r="5931" spans="3:4">
      <c r="C5931" s="14"/>
      <c r="D5931" s="14"/>
    </row>
    <row r="5932" spans="3:4">
      <c r="C5932" s="14"/>
      <c r="D5932" s="14"/>
    </row>
    <row r="5933" spans="3:4">
      <c r="C5933" s="14"/>
      <c r="D5933" s="14"/>
    </row>
    <row r="5934" spans="3:4">
      <c r="C5934" s="14"/>
      <c r="D5934" s="14"/>
    </row>
    <row r="5935" spans="3:4">
      <c r="C5935" s="14"/>
      <c r="D5935" s="14"/>
    </row>
    <row r="5936" spans="3:4">
      <c r="C5936" s="14"/>
      <c r="D5936" s="14"/>
    </row>
    <row r="5937" spans="3:4">
      <c r="C5937" s="14"/>
      <c r="D5937" s="14"/>
    </row>
    <row r="5938" spans="3:4">
      <c r="C5938" s="14"/>
      <c r="D5938" s="14"/>
    </row>
    <row r="5939" spans="3:4">
      <c r="C5939" s="14"/>
      <c r="D5939" s="14"/>
    </row>
    <row r="5940" spans="3:4">
      <c r="C5940" s="14"/>
      <c r="D5940" s="14"/>
    </row>
    <row r="5941" spans="3:4">
      <c r="C5941" s="14"/>
      <c r="D5941" s="14"/>
    </row>
    <row r="5942" spans="3:4">
      <c r="C5942" s="14"/>
      <c r="D5942" s="14"/>
    </row>
    <row r="5943" spans="3:4">
      <c r="C5943" s="14"/>
      <c r="D5943" s="14"/>
    </row>
    <row r="5944" spans="3:4">
      <c r="C5944" s="14"/>
      <c r="D5944" s="14"/>
    </row>
    <row r="5945" spans="3:4">
      <c r="C5945" s="14"/>
      <c r="D5945" s="14"/>
    </row>
    <row r="5946" spans="3:4">
      <c r="C5946" s="14"/>
      <c r="D5946" s="14"/>
    </row>
    <row r="5947" spans="3:4">
      <c r="C5947" s="14"/>
      <c r="D5947" s="14"/>
    </row>
    <row r="5948" spans="3:4">
      <c r="C5948" s="14"/>
      <c r="D5948" s="14"/>
    </row>
    <row r="5949" spans="3:4">
      <c r="C5949" s="14"/>
      <c r="D5949" s="14"/>
    </row>
    <row r="5950" spans="3:4">
      <c r="C5950" s="14"/>
      <c r="D5950" s="14"/>
    </row>
    <row r="5951" spans="3:4">
      <c r="C5951" s="14"/>
      <c r="D5951" s="14"/>
    </row>
    <row r="5952" spans="3:4">
      <c r="C5952" s="14"/>
      <c r="D5952" s="14"/>
    </row>
    <row r="5953" spans="3:4">
      <c r="C5953" s="14"/>
      <c r="D5953" s="14"/>
    </row>
    <row r="5954" spans="3:4">
      <c r="C5954" s="14"/>
      <c r="D5954" s="14"/>
    </row>
    <row r="5955" spans="3:4">
      <c r="C5955" s="14"/>
      <c r="D5955" s="14"/>
    </row>
    <row r="5956" spans="3:4">
      <c r="C5956" s="14"/>
      <c r="D5956" s="14"/>
    </row>
    <row r="5957" spans="3:4">
      <c r="C5957" s="14"/>
      <c r="D5957" s="14"/>
    </row>
    <row r="5958" spans="3:4">
      <c r="C5958" s="14"/>
      <c r="D5958" s="14"/>
    </row>
    <row r="5959" spans="3:4">
      <c r="C5959" s="14"/>
      <c r="D5959" s="14"/>
    </row>
    <row r="5960" spans="3:4">
      <c r="C5960" s="14"/>
      <c r="D5960" s="14"/>
    </row>
    <row r="5961" spans="3:4">
      <c r="C5961" s="14"/>
      <c r="D5961" s="14"/>
    </row>
    <row r="5962" spans="3:4">
      <c r="C5962" s="14"/>
      <c r="D5962" s="14"/>
    </row>
    <row r="5963" spans="3:4">
      <c r="C5963" s="14"/>
      <c r="D5963" s="14"/>
    </row>
    <row r="5964" spans="3:4">
      <c r="C5964" s="14"/>
      <c r="D5964" s="14"/>
    </row>
    <row r="5965" spans="3:4">
      <c r="C5965" s="14"/>
      <c r="D5965" s="14"/>
    </row>
    <row r="5966" spans="3:4">
      <c r="C5966" s="14"/>
      <c r="D5966" s="14"/>
    </row>
    <row r="5967" spans="3:4">
      <c r="C5967" s="14"/>
      <c r="D5967" s="14"/>
    </row>
    <row r="5968" spans="3:4">
      <c r="C5968" s="14"/>
      <c r="D5968" s="14"/>
    </row>
    <row r="5969" spans="3:4">
      <c r="C5969" s="14"/>
      <c r="D5969" s="14"/>
    </row>
    <row r="5970" spans="3:4">
      <c r="C5970" s="14"/>
      <c r="D5970" s="14"/>
    </row>
    <row r="5971" spans="3:4">
      <c r="C5971" s="14"/>
      <c r="D5971" s="14"/>
    </row>
    <row r="5972" spans="3:4">
      <c r="C5972" s="14"/>
      <c r="D5972" s="14"/>
    </row>
    <row r="5973" spans="3:4">
      <c r="C5973" s="14"/>
      <c r="D5973" s="14"/>
    </row>
    <row r="5974" spans="3:4">
      <c r="C5974" s="14"/>
      <c r="D5974" s="14"/>
    </row>
    <row r="5975" spans="3:4">
      <c r="C5975" s="14"/>
      <c r="D5975" s="14"/>
    </row>
    <row r="5976" spans="3:4">
      <c r="C5976" s="14"/>
      <c r="D5976" s="14"/>
    </row>
    <row r="5977" spans="3:4">
      <c r="C5977" s="14"/>
      <c r="D5977" s="14"/>
    </row>
    <row r="5978" spans="3:4">
      <c r="C5978" s="14"/>
      <c r="D5978" s="14"/>
    </row>
    <row r="5979" spans="3:4">
      <c r="C5979" s="14"/>
      <c r="D5979" s="14"/>
    </row>
    <row r="5980" spans="3:4">
      <c r="C5980" s="14"/>
      <c r="D5980" s="14"/>
    </row>
    <row r="5981" spans="3:4">
      <c r="C5981" s="14"/>
      <c r="D5981" s="14"/>
    </row>
    <row r="5982" spans="3:4">
      <c r="C5982" s="14"/>
      <c r="D5982" s="14"/>
    </row>
    <row r="5983" spans="3:4">
      <c r="C5983" s="14"/>
      <c r="D5983" s="14"/>
    </row>
    <row r="5984" spans="3:4">
      <c r="C5984" s="14"/>
      <c r="D5984" s="14"/>
    </row>
    <row r="5985" spans="3:4">
      <c r="C5985" s="14"/>
      <c r="D5985" s="14"/>
    </row>
    <row r="5986" spans="3:4">
      <c r="C5986" s="14"/>
      <c r="D5986" s="14"/>
    </row>
    <row r="5987" spans="3:4">
      <c r="C5987" s="14"/>
      <c r="D5987" s="14"/>
    </row>
    <row r="5988" spans="3:4">
      <c r="C5988" s="14"/>
      <c r="D5988" s="14"/>
    </row>
    <row r="5989" spans="3:4">
      <c r="C5989" s="14"/>
      <c r="D5989" s="14"/>
    </row>
    <row r="5990" spans="3:4">
      <c r="C5990" s="14"/>
      <c r="D5990" s="14"/>
    </row>
    <row r="5991" spans="3:4">
      <c r="C5991" s="14"/>
      <c r="D5991" s="14"/>
    </row>
    <row r="5992" spans="3:4">
      <c r="C5992" s="14"/>
      <c r="D5992" s="14"/>
    </row>
    <row r="5993" spans="3:4">
      <c r="C5993" s="14"/>
      <c r="D5993" s="14"/>
    </row>
    <row r="5994" spans="3:4">
      <c r="C5994" s="14"/>
      <c r="D5994" s="14"/>
    </row>
    <row r="5995" spans="3:4">
      <c r="C5995" s="14"/>
      <c r="D5995" s="14"/>
    </row>
    <row r="5996" spans="3:4">
      <c r="C5996" s="14"/>
      <c r="D5996" s="14"/>
    </row>
    <row r="5997" spans="3:4">
      <c r="C5997" s="14"/>
      <c r="D5997" s="14"/>
    </row>
    <row r="5998" spans="3:4">
      <c r="C5998" s="14"/>
      <c r="D5998" s="14"/>
    </row>
    <row r="5999" spans="3:4">
      <c r="C5999" s="14"/>
      <c r="D5999" s="14"/>
    </row>
    <row r="6000" spans="3:4">
      <c r="C6000" s="14"/>
      <c r="D6000" s="14"/>
    </row>
    <row r="6001" spans="3:4">
      <c r="C6001" s="14"/>
      <c r="D6001" s="14"/>
    </row>
    <row r="6002" spans="3:4">
      <c r="C6002" s="14"/>
      <c r="D6002" s="14"/>
    </row>
    <row r="6003" spans="3:4">
      <c r="C6003" s="14"/>
      <c r="D6003" s="14"/>
    </row>
    <row r="6004" spans="3:4">
      <c r="C6004" s="14"/>
      <c r="D6004" s="14"/>
    </row>
    <row r="6005" spans="3:4">
      <c r="C6005" s="14"/>
      <c r="D6005" s="14"/>
    </row>
    <row r="6006" spans="3:4">
      <c r="C6006" s="14"/>
      <c r="D6006" s="14"/>
    </row>
    <row r="6007" spans="3:4">
      <c r="C6007" s="14"/>
      <c r="D6007" s="14"/>
    </row>
    <row r="6008" spans="3:4">
      <c r="C6008" s="14"/>
      <c r="D6008" s="14"/>
    </row>
    <row r="6009" spans="3:4">
      <c r="C6009" s="14"/>
      <c r="D6009" s="14"/>
    </row>
    <row r="6010" spans="3:4">
      <c r="C6010" s="14"/>
      <c r="D6010" s="14"/>
    </row>
    <row r="6011" spans="3:4">
      <c r="C6011" s="14"/>
      <c r="D6011" s="14"/>
    </row>
    <row r="6012" spans="3:4">
      <c r="C6012" s="14"/>
      <c r="D6012" s="14"/>
    </row>
    <row r="6013" spans="3:4">
      <c r="C6013" s="14"/>
      <c r="D6013" s="14"/>
    </row>
    <row r="6014" spans="3:4">
      <c r="C6014" s="14"/>
      <c r="D6014" s="14"/>
    </row>
    <row r="6015" spans="3:4">
      <c r="C6015" s="14"/>
      <c r="D6015" s="14"/>
    </row>
    <row r="6016" spans="3:4">
      <c r="C6016" s="14"/>
      <c r="D6016" s="14"/>
    </row>
    <row r="6017" spans="3:4">
      <c r="C6017" s="14"/>
      <c r="D6017" s="14"/>
    </row>
    <row r="6018" spans="3:4">
      <c r="C6018" s="14"/>
      <c r="D6018" s="14"/>
    </row>
    <row r="6019" spans="3:4">
      <c r="C6019" s="14"/>
      <c r="D6019" s="14"/>
    </row>
    <row r="6020" spans="3:4">
      <c r="C6020" s="14"/>
      <c r="D6020" s="14"/>
    </row>
    <row r="6021" spans="3:4">
      <c r="C6021" s="14"/>
      <c r="D6021" s="14"/>
    </row>
    <row r="6022" spans="3:4">
      <c r="C6022" s="14"/>
      <c r="D6022" s="14"/>
    </row>
    <row r="6023" spans="3:4">
      <c r="C6023" s="14"/>
      <c r="D6023" s="14"/>
    </row>
    <row r="6024" spans="3:4">
      <c r="C6024" s="14"/>
      <c r="D6024" s="14"/>
    </row>
    <row r="6025" spans="3:4">
      <c r="C6025" s="14"/>
      <c r="D6025" s="14"/>
    </row>
    <row r="6026" spans="3:4">
      <c r="C6026" s="14"/>
      <c r="D6026" s="14"/>
    </row>
    <row r="6027" spans="3:4">
      <c r="C6027" s="14"/>
      <c r="D6027" s="14"/>
    </row>
    <row r="6028" spans="3:4">
      <c r="C6028" s="14"/>
      <c r="D6028" s="14"/>
    </row>
    <row r="6029" spans="3:4">
      <c r="C6029" s="14"/>
      <c r="D6029" s="14"/>
    </row>
    <row r="6030" spans="3:4">
      <c r="C6030" s="14"/>
      <c r="D6030" s="14"/>
    </row>
    <row r="6031" spans="3:4">
      <c r="C6031" s="14"/>
      <c r="D6031" s="14"/>
    </row>
    <row r="6032" spans="3:4">
      <c r="C6032" s="14"/>
      <c r="D6032" s="14"/>
    </row>
    <row r="6033" spans="3:4">
      <c r="C6033" s="14"/>
      <c r="D6033" s="14"/>
    </row>
    <row r="6034" spans="3:4">
      <c r="C6034" s="14"/>
      <c r="D6034" s="14"/>
    </row>
    <row r="6035" spans="3:4">
      <c r="C6035" s="14"/>
      <c r="D6035" s="14"/>
    </row>
    <row r="6036" spans="3:4">
      <c r="C6036" s="14"/>
      <c r="D6036" s="14"/>
    </row>
    <row r="6037" spans="3:4">
      <c r="C6037" s="14"/>
      <c r="D6037" s="14"/>
    </row>
    <row r="6038" spans="3:4">
      <c r="C6038" s="14"/>
      <c r="D6038" s="14"/>
    </row>
    <row r="6039" spans="3:4">
      <c r="C6039" s="14"/>
      <c r="D6039" s="14"/>
    </row>
    <row r="6040" spans="3:4">
      <c r="C6040" s="14"/>
      <c r="D6040" s="14"/>
    </row>
    <row r="6041" spans="3:4">
      <c r="C6041" s="14"/>
      <c r="D6041" s="14"/>
    </row>
    <row r="6042" spans="3:4">
      <c r="C6042" s="14"/>
      <c r="D6042" s="14"/>
    </row>
    <row r="6043" spans="3:4">
      <c r="C6043" s="14"/>
      <c r="D6043" s="14"/>
    </row>
    <row r="6044" spans="3:4">
      <c r="C6044" s="14"/>
      <c r="D6044" s="14"/>
    </row>
    <row r="6045" spans="3:4">
      <c r="C6045" s="14"/>
      <c r="D6045" s="14"/>
    </row>
    <row r="6046" spans="3:4">
      <c r="C6046" s="14"/>
      <c r="D6046" s="14"/>
    </row>
    <row r="6047" spans="3:4">
      <c r="C6047" s="14"/>
      <c r="D6047" s="14"/>
    </row>
    <row r="6048" spans="3:4">
      <c r="C6048" s="14"/>
      <c r="D6048" s="14"/>
    </row>
    <row r="6049" spans="3:4">
      <c r="C6049" s="14"/>
      <c r="D6049" s="14"/>
    </row>
    <row r="6050" spans="3:4">
      <c r="C6050" s="14"/>
      <c r="D6050" s="14"/>
    </row>
    <row r="6051" spans="3:4">
      <c r="C6051" s="14"/>
      <c r="D6051" s="14"/>
    </row>
    <row r="6052" spans="3:4">
      <c r="C6052" s="14"/>
      <c r="D6052" s="14"/>
    </row>
    <row r="6053" spans="3:4">
      <c r="C6053" s="14"/>
      <c r="D6053" s="14"/>
    </row>
    <row r="6054" spans="3:4">
      <c r="C6054" s="14"/>
      <c r="D6054" s="14"/>
    </row>
    <row r="6055" spans="3:4">
      <c r="C6055" s="14"/>
      <c r="D6055" s="14"/>
    </row>
    <row r="6056" spans="3:4">
      <c r="C6056" s="14"/>
      <c r="D6056" s="14"/>
    </row>
    <row r="6057" spans="3:4">
      <c r="C6057" s="14"/>
      <c r="D6057" s="14"/>
    </row>
    <row r="6058" spans="3:4">
      <c r="C6058" s="14"/>
      <c r="D6058" s="14"/>
    </row>
    <row r="6059" spans="3:4">
      <c r="C6059" s="14"/>
      <c r="D6059" s="14"/>
    </row>
    <row r="6060" spans="3:4">
      <c r="C6060" s="14"/>
      <c r="D6060" s="14"/>
    </row>
    <row r="6061" spans="3:4">
      <c r="C6061" s="14"/>
      <c r="D6061" s="14"/>
    </row>
    <row r="6062" spans="3:4">
      <c r="C6062" s="14"/>
      <c r="D6062" s="14"/>
    </row>
    <row r="6063" spans="3:4">
      <c r="C6063" s="14"/>
      <c r="D6063" s="14"/>
    </row>
    <row r="6064" spans="3:4">
      <c r="C6064" s="14"/>
      <c r="D6064" s="14"/>
    </row>
    <row r="6065" spans="3:4">
      <c r="C6065" s="14"/>
      <c r="D6065" s="14"/>
    </row>
    <row r="6066" spans="3:4">
      <c r="C6066" s="14"/>
      <c r="D6066" s="14"/>
    </row>
    <row r="6067" spans="3:4">
      <c r="C6067" s="14"/>
      <c r="D6067" s="14"/>
    </row>
    <row r="6068" spans="3:4">
      <c r="C6068" s="14"/>
      <c r="D6068" s="14"/>
    </row>
    <row r="6069" spans="3:4">
      <c r="C6069" s="14"/>
      <c r="D6069" s="14"/>
    </row>
    <row r="6070" spans="3:4">
      <c r="C6070" s="14"/>
      <c r="D6070" s="14"/>
    </row>
    <row r="6071" spans="3:4">
      <c r="C6071" s="14"/>
      <c r="D6071" s="14"/>
    </row>
    <row r="6072" spans="3:4">
      <c r="C6072" s="14"/>
      <c r="D6072" s="14"/>
    </row>
    <row r="6073" spans="3:4">
      <c r="C6073" s="14"/>
      <c r="D6073" s="14"/>
    </row>
    <row r="6074" spans="3:4">
      <c r="C6074" s="14"/>
      <c r="D6074" s="14"/>
    </row>
    <row r="6075" spans="3:4">
      <c r="C6075" s="14"/>
      <c r="D6075" s="14"/>
    </row>
    <row r="6076" spans="3:4">
      <c r="C6076" s="14"/>
      <c r="D6076" s="14"/>
    </row>
    <row r="6077" spans="3:4">
      <c r="C6077" s="14"/>
      <c r="D6077" s="14"/>
    </row>
    <row r="6078" spans="3:4">
      <c r="C6078" s="14"/>
      <c r="D6078" s="14"/>
    </row>
    <row r="6079" spans="3:4">
      <c r="C6079" s="14"/>
      <c r="D6079" s="14"/>
    </row>
    <row r="6080" spans="3:4">
      <c r="C6080" s="14"/>
      <c r="D6080" s="14"/>
    </row>
    <row r="6081" spans="3:4">
      <c r="C6081" s="14"/>
      <c r="D6081" s="14"/>
    </row>
    <row r="6082" spans="3:4">
      <c r="C6082" s="14"/>
      <c r="D6082" s="14"/>
    </row>
    <row r="6083" spans="3:4">
      <c r="C6083" s="14"/>
      <c r="D6083" s="14"/>
    </row>
    <row r="6084" spans="3:4">
      <c r="C6084" s="14"/>
      <c r="D6084" s="14"/>
    </row>
    <row r="6085" spans="3:4">
      <c r="C6085" s="14"/>
      <c r="D6085" s="14"/>
    </row>
    <row r="6086" spans="3:4">
      <c r="C6086" s="14"/>
      <c r="D6086" s="14"/>
    </row>
    <row r="6087" spans="3:4">
      <c r="C6087" s="14"/>
      <c r="D6087" s="14"/>
    </row>
    <row r="6088" spans="3:4">
      <c r="C6088" s="14"/>
      <c r="D6088" s="14"/>
    </row>
    <row r="6089" spans="3:4">
      <c r="C6089" s="14"/>
      <c r="D6089" s="14"/>
    </row>
    <row r="6090" spans="3:4">
      <c r="C6090" s="14"/>
      <c r="D6090" s="14"/>
    </row>
    <row r="6091" spans="3:4">
      <c r="C6091" s="14"/>
      <c r="D6091" s="14"/>
    </row>
    <row r="6092" spans="3:4">
      <c r="C6092" s="14"/>
      <c r="D6092" s="14"/>
    </row>
    <row r="6093" spans="3:4">
      <c r="C6093" s="14"/>
      <c r="D6093" s="14"/>
    </row>
    <row r="6094" spans="3:4">
      <c r="C6094" s="14"/>
      <c r="D6094" s="14"/>
    </row>
    <row r="6095" spans="3:4">
      <c r="C6095" s="14"/>
      <c r="D6095" s="14"/>
    </row>
    <row r="6096" spans="3:4">
      <c r="C6096" s="14"/>
      <c r="D6096" s="14"/>
    </row>
    <row r="6097" spans="3:4">
      <c r="C6097" s="14"/>
      <c r="D6097" s="14"/>
    </row>
    <row r="6098" spans="3:4">
      <c r="C6098" s="14"/>
      <c r="D6098" s="14"/>
    </row>
    <row r="6099" spans="3:4">
      <c r="C6099" s="14"/>
      <c r="D6099" s="14"/>
    </row>
    <row r="6100" spans="3:4">
      <c r="C6100" s="14"/>
      <c r="D6100" s="14"/>
    </row>
    <row r="6101" spans="3:4">
      <c r="C6101" s="14"/>
      <c r="D6101" s="14"/>
    </row>
    <row r="6102" spans="3:4">
      <c r="C6102" s="14"/>
      <c r="D6102" s="14"/>
    </row>
    <row r="6103" spans="3:4">
      <c r="C6103" s="14"/>
      <c r="D6103" s="14"/>
    </row>
    <row r="6104" spans="3:4">
      <c r="C6104" s="14"/>
      <c r="D6104" s="14"/>
    </row>
    <row r="6105" spans="3:4">
      <c r="C6105" s="14"/>
      <c r="D6105" s="14"/>
    </row>
    <row r="6106" spans="3:4">
      <c r="C6106" s="14"/>
      <c r="D6106" s="14"/>
    </row>
    <row r="6107" spans="3:4">
      <c r="C6107" s="14"/>
      <c r="D6107" s="14"/>
    </row>
    <row r="6108" spans="3:4">
      <c r="C6108" s="14"/>
      <c r="D6108" s="14"/>
    </row>
    <row r="6109" spans="3:4">
      <c r="C6109" s="14"/>
      <c r="D6109" s="14"/>
    </row>
    <row r="6110" spans="3:4">
      <c r="C6110" s="14"/>
      <c r="D6110" s="14"/>
    </row>
    <row r="6111" spans="3:4">
      <c r="C6111" s="14"/>
      <c r="D6111" s="14"/>
    </row>
    <row r="6112" spans="3:4">
      <c r="C6112" s="14"/>
      <c r="D6112" s="14"/>
    </row>
    <row r="6113" spans="3:4">
      <c r="C6113" s="14"/>
      <c r="D6113" s="14"/>
    </row>
    <row r="6114" spans="3:4">
      <c r="C6114" s="14"/>
      <c r="D6114" s="14"/>
    </row>
    <row r="6115" spans="3:4">
      <c r="C6115" s="14"/>
      <c r="D6115" s="14"/>
    </row>
    <row r="6116" spans="3:4">
      <c r="C6116" s="14"/>
      <c r="D6116" s="14"/>
    </row>
    <row r="6117" spans="3:4">
      <c r="C6117" s="14"/>
      <c r="D6117" s="14"/>
    </row>
    <row r="6118" spans="3:4">
      <c r="C6118" s="14"/>
      <c r="D6118" s="14"/>
    </row>
    <row r="6119" spans="3:4">
      <c r="C6119" s="14"/>
      <c r="D6119" s="14"/>
    </row>
    <row r="6120" spans="3:4">
      <c r="C6120" s="14"/>
      <c r="D6120" s="14"/>
    </row>
    <row r="6121" spans="3:4">
      <c r="C6121" s="14"/>
      <c r="D6121" s="14"/>
    </row>
    <row r="6122" spans="3:4">
      <c r="C6122" s="14"/>
      <c r="D6122" s="14"/>
    </row>
    <row r="6123" spans="3:4">
      <c r="C6123" s="14"/>
      <c r="D6123" s="14"/>
    </row>
    <row r="6124" spans="3:4">
      <c r="C6124" s="14"/>
      <c r="D6124" s="14"/>
    </row>
    <row r="6125" spans="3:4">
      <c r="C6125" s="14"/>
      <c r="D6125" s="14"/>
    </row>
    <row r="6126" spans="3:4">
      <c r="C6126" s="14"/>
      <c r="D6126" s="14"/>
    </row>
    <row r="6127" spans="3:4">
      <c r="C6127" s="14"/>
      <c r="D6127" s="14"/>
    </row>
    <row r="6128" spans="3:4">
      <c r="C6128" s="14"/>
      <c r="D6128" s="14"/>
    </row>
    <row r="6129" spans="3:4">
      <c r="C6129" s="14"/>
      <c r="D6129" s="14"/>
    </row>
    <row r="6130" spans="3:4">
      <c r="C6130" s="14"/>
      <c r="D6130" s="14"/>
    </row>
    <row r="6131" spans="3:4">
      <c r="C6131" s="14"/>
      <c r="D6131" s="14"/>
    </row>
    <row r="6132" spans="3:4">
      <c r="C6132" s="14"/>
      <c r="D6132" s="14"/>
    </row>
    <row r="6133" spans="3:4">
      <c r="C6133" s="14"/>
      <c r="D6133" s="14"/>
    </row>
    <row r="6134" spans="3:4">
      <c r="C6134" s="14"/>
      <c r="D6134" s="14"/>
    </row>
    <row r="6135" spans="3:4">
      <c r="C6135" s="14"/>
      <c r="D6135" s="14"/>
    </row>
    <row r="6136" spans="3:4">
      <c r="C6136" s="14"/>
      <c r="D6136" s="14"/>
    </row>
    <row r="6137" spans="3:4">
      <c r="C6137" s="14"/>
      <c r="D6137" s="14"/>
    </row>
    <row r="6138" spans="3:4">
      <c r="C6138" s="14"/>
      <c r="D6138" s="14"/>
    </row>
    <row r="6139" spans="3:4">
      <c r="C6139" s="14"/>
      <c r="D6139" s="14"/>
    </row>
    <row r="6140" spans="3:4">
      <c r="C6140" s="14"/>
      <c r="D6140" s="14"/>
    </row>
    <row r="6141" spans="3:4">
      <c r="C6141" s="14"/>
      <c r="D6141" s="14"/>
    </row>
    <row r="6142" spans="3:4">
      <c r="C6142" s="14"/>
      <c r="D6142" s="14"/>
    </row>
    <row r="6143" spans="3:4">
      <c r="C6143" s="14"/>
      <c r="D6143" s="14"/>
    </row>
    <row r="6144" spans="3:4">
      <c r="C6144" s="14"/>
      <c r="D6144" s="14"/>
    </row>
    <row r="6145" spans="3:4">
      <c r="C6145" s="14"/>
      <c r="D6145" s="14"/>
    </row>
    <row r="6146" spans="3:4">
      <c r="C6146" s="14"/>
      <c r="D6146" s="14"/>
    </row>
    <row r="6147" spans="3:4">
      <c r="C6147" s="14"/>
      <c r="D6147" s="14"/>
    </row>
    <row r="6148" spans="3:4">
      <c r="C6148" s="14"/>
      <c r="D6148" s="14"/>
    </row>
    <row r="6149" spans="3:4">
      <c r="C6149" s="14"/>
      <c r="D6149" s="14"/>
    </row>
    <row r="6150" spans="3:4">
      <c r="C6150" s="14"/>
      <c r="D6150" s="14"/>
    </row>
    <row r="6151" spans="3:4">
      <c r="C6151" s="14"/>
      <c r="D6151" s="14"/>
    </row>
    <row r="6152" spans="3:4">
      <c r="C6152" s="14"/>
      <c r="D6152" s="14"/>
    </row>
    <row r="6153" spans="3:4">
      <c r="C6153" s="14"/>
      <c r="D6153" s="14"/>
    </row>
    <row r="6154" spans="3:4">
      <c r="C6154" s="14"/>
      <c r="D6154" s="14"/>
    </row>
    <row r="6155" spans="3:4">
      <c r="C6155" s="14"/>
      <c r="D6155" s="14"/>
    </row>
    <row r="6156" spans="3:4">
      <c r="C6156" s="14"/>
      <c r="D6156" s="14"/>
    </row>
    <row r="6157" spans="3:4">
      <c r="C6157" s="14"/>
      <c r="D6157" s="14"/>
    </row>
    <row r="6158" spans="3:4">
      <c r="C6158" s="14"/>
      <c r="D6158" s="14"/>
    </row>
    <row r="6159" spans="3:4">
      <c r="C6159" s="14"/>
      <c r="D6159" s="14"/>
    </row>
    <row r="6160" spans="3:4">
      <c r="C6160" s="14"/>
      <c r="D6160" s="14"/>
    </row>
    <row r="6161" spans="3:4">
      <c r="C6161" s="14"/>
      <c r="D6161" s="14"/>
    </row>
    <row r="6162" spans="3:4">
      <c r="C6162" s="14"/>
      <c r="D6162" s="14"/>
    </row>
    <row r="6163" spans="3:4">
      <c r="C6163" s="14"/>
      <c r="D6163" s="14"/>
    </row>
    <row r="6164" spans="3:4">
      <c r="C6164" s="14"/>
      <c r="D6164" s="14"/>
    </row>
    <row r="6165" spans="3:4">
      <c r="C6165" s="14"/>
      <c r="D6165" s="14"/>
    </row>
    <row r="6166" spans="3:4">
      <c r="C6166" s="14"/>
      <c r="D6166" s="14"/>
    </row>
    <row r="6167" spans="3:4">
      <c r="C6167" s="14"/>
      <c r="D6167" s="14"/>
    </row>
    <row r="6168" spans="3:4">
      <c r="C6168" s="14"/>
      <c r="D6168" s="14"/>
    </row>
    <row r="6169" spans="3:4">
      <c r="C6169" s="14"/>
      <c r="D6169" s="14"/>
    </row>
    <row r="6170" spans="3:4">
      <c r="C6170" s="14"/>
      <c r="D6170" s="14"/>
    </row>
    <row r="6171" spans="3:4">
      <c r="C6171" s="14"/>
      <c r="D6171" s="14"/>
    </row>
    <row r="6172" spans="3:4">
      <c r="C6172" s="14"/>
      <c r="D6172" s="14"/>
    </row>
    <row r="6173" spans="3:4">
      <c r="C6173" s="14"/>
      <c r="D6173" s="14"/>
    </row>
    <row r="6174" spans="3:4">
      <c r="C6174" s="14"/>
      <c r="D6174" s="14"/>
    </row>
    <row r="6175" spans="3:4">
      <c r="C6175" s="14"/>
      <c r="D6175" s="14"/>
    </row>
    <row r="6176" spans="3:4">
      <c r="C6176" s="14"/>
      <c r="D6176" s="14"/>
    </row>
    <row r="6177" spans="3:4">
      <c r="C6177" s="14"/>
      <c r="D6177" s="14"/>
    </row>
    <row r="6178" spans="3:4">
      <c r="C6178" s="14"/>
      <c r="D6178" s="14"/>
    </row>
    <row r="6179" spans="3:4">
      <c r="C6179" s="14"/>
      <c r="D6179" s="14"/>
    </row>
    <row r="6180" spans="3:4">
      <c r="C6180" s="14"/>
      <c r="D6180" s="14"/>
    </row>
    <row r="6181" spans="3:4">
      <c r="C6181" s="14"/>
      <c r="D6181" s="14"/>
    </row>
    <row r="6182" spans="3:4">
      <c r="C6182" s="14"/>
      <c r="D6182" s="14"/>
    </row>
    <row r="6183" spans="3:4">
      <c r="C6183" s="14"/>
      <c r="D6183" s="14"/>
    </row>
    <row r="6184" spans="3:4">
      <c r="C6184" s="14"/>
      <c r="D6184" s="14"/>
    </row>
    <row r="6185" spans="3:4">
      <c r="C6185" s="14"/>
      <c r="D6185" s="14"/>
    </row>
    <row r="6186" spans="3:4">
      <c r="C6186" s="14"/>
      <c r="D6186" s="14"/>
    </row>
    <row r="6187" spans="3:4">
      <c r="C6187" s="14"/>
      <c r="D6187" s="14"/>
    </row>
    <row r="6188" spans="3:4">
      <c r="C6188" s="14"/>
      <c r="D6188" s="14"/>
    </row>
    <row r="6189" spans="3:4">
      <c r="C6189" s="14"/>
      <c r="D6189" s="14"/>
    </row>
    <row r="6190" spans="3:4">
      <c r="C6190" s="14"/>
      <c r="D6190" s="14"/>
    </row>
    <row r="6191" spans="3:4">
      <c r="C6191" s="14"/>
      <c r="D6191" s="14"/>
    </row>
    <row r="6192" spans="3:4">
      <c r="C6192" s="14"/>
      <c r="D6192" s="14"/>
    </row>
    <row r="6193" spans="3:4">
      <c r="C6193" s="14"/>
      <c r="D6193" s="14"/>
    </row>
    <row r="6194" spans="3:4">
      <c r="C6194" s="14"/>
      <c r="D6194" s="14"/>
    </row>
    <row r="6195" spans="3:4">
      <c r="C6195" s="14"/>
      <c r="D6195" s="14"/>
    </row>
    <row r="6196" spans="3:4">
      <c r="C6196" s="14"/>
      <c r="D6196" s="14"/>
    </row>
    <row r="6197" spans="3:4">
      <c r="C6197" s="14"/>
      <c r="D6197" s="14"/>
    </row>
    <row r="6198" spans="3:4">
      <c r="C6198" s="14"/>
      <c r="D6198" s="14"/>
    </row>
    <row r="6199" spans="3:4">
      <c r="C6199" s="14"/>
      <c r="D6199" s="14"/>
    </row>
    <row r="6200" spans="3:4">
      <c r="C6200" s="14"/>
      <c r="D6200" s="14"/>
    </row>
    <row r="6201" spans="3:4">
      <c r="C6201" s="14"/>
      <c r="D6201" s="14"/>
    </row>
    <row r="6202" spans="3:4">
      <c r="C6202" s="14"/>
      <c r="D6202" s="14"/>
    </row>
    <row r="6203" spans="3:4">
      <c r="C6203" s="14"/>
      <c r="D6203" s="14"/>
    </row>
    <row r="6204" spans="3:4">
      <c r="C6204" s="14"/>
      <c r="D6204" s="14"/>
    </row>
    <row r="6205" spans="3:4">
      <c r="C6205" s="14"/>
      <c r="D6205" s="14"/>
    </row>
    <row r="6206" spans="3:4">
      <c r="C6206" s="14"/>
      <c r="D6206" s="14"/>
    </row>
    <row r="6207" spans="3:4">
      <c r="C6207" s="14"/>
      <c r="D6207" s="14"/>
    </row>
    <row r="6208" spans="3:4">
      <c r="C6208" s="14"/>
      <c r="D6208" s="14"/>
    </row>
    <row r="6209" spans="3:4">
      <c r="C6209" s="14"/>
      <c r="D6209" s="14"/>
    </row>
    <row r="6210" spans="3:4">
      <c r="C6210" s="14"/>
      <c r="D6210" s="14"/>
    </row>
    <row r="6211" spans="3:4">
      <c r="C6211" s="14"/>
      <c r="D6211" s="14"/>
    </row>
    <row r="6212" spans="3:4">
      <c r="C6212" s="14"/>
      <c r="D6212" s="14"/>
    </row>
    <row r="6213" spans="3:4">
      <c r="C6213" s="14"/>
      <c r="D6213" s="14"/>
    </row>
    <row r="6214" spans="3:4">
      <c r="C6214" s="14"/>
      <c r="D6214" s="14"/>
    </row>
    <row r="6215" spans="3:4">
      <c r="C6215" s="14"/>
      <c r="D6215" s="14"/>
    </row>
    <row r="6216" spans="3:4">
      <c r="C6216" s="14"/>
      <c r="D6216" s="14"/>
    </row>
    <row r="6217" spans="3:4">
      <c r="C6217" s="14"/>
      <c r="D6217" s="14"/>
    </row>
    <row r="6218" spans="3:4">
      <c r="C6218" s="14"/>
      <c r="D6218" s="14"/>
    </row>
    <row r="6219" spans="3:4">
      <c r="C6219" s="14"/>
      <c r="D6219" s="14"/>
    </row>
    <row r="6220" spans="3:4">
      <c r="C6220" s="14"/>
      <c r="D6220" s="14"/>
    </row>
    <row r="6221" spans="3:4">
      <c r="C6221" s="14"/>
      <c r="D6221" s="14"/>
    </row>
    <row r="6222" spans="3:4">
      <c r="C6222" s="14"/>
      <c r="D6222" s="14"/>
    </row>
    <row r="6223" spans="3:4">
      <c r="C6223" s="14"/>
      <c r="D6223" s="14"/>
    </row>
    <row r="6224" spans="3:4">
      <c r="C6224" s="14"/>
      <c r="D6224" s="14"/>
    </row>
    <row r="6225" spans="3:4">
      <c r="C6225" s="14"/>
      <c r="D6225" s="14"/>
    </row>
    <row r="6226" spans="3:4">
      <c r="C6226" s="14"/>
      <c r="D6226" s="14"/>
    </row>
    <row r="6227" spans="3:4">
      <c r="C6227" s="14"/>
      <c r="D6227" s="14"/>
    </row>
    <row r="6228" spans="3:4">
      <c r="C6228" s="14"/>
      <c r="D6228" s="14"/>
    </row>
    <row r="6229" spans="3:4">
      <c r="C6229" s="14"/>
      <c r="D6229" s="14"/>
    </row>
    <row r="6230" spans="3:4">
      <c r="C6230" s="14"/>
      <c r="D6230" s="14"/>
    </row>
    <row r="6231" spans="3:4">
      <c r="C6231" s="14"/>
      <c r="D6231" s="14"/>
    </row>
    <row r="6232" spans="3:4">
      <c r="C6232" s="14"/>
      <c r="D6232" s="14"/>
    </row>
    <row r="6233" spans="3:4">
      <c r="C6233" s="14"/>
      <c r="D6233" s="14"/>
    </row>
    <row r="6234" spans="3:4">
      <c r="C6234" s="14"/>
      <c r="D6234" s="14"/>
    </row>
    <row r="6235" spans="3:4">
      <c r="C6235" s="14"/>
      <c r="D6235" s="14"/>
    </row>
    <row r="6236" spans="3:4">
      <c r="C6236" s="14"/>
      <c r="D6236" s="14"/>
    </row>
    <row r="6237" spans="3:4">
      <c r="C6237" s="14"/>
      <c r="D6237" s="14"/>
    </row>
    <row r="6238" spans="3:4">
      <c r="C6238" s="14"/>
      <c r="D6238" s="14"/>
    </row>
    <row r="6239" spans="3:4">
      <c r="C6239" s="14"/>
      <c r="D6239" s="14"/>
    </row>
    <row r="6240" spans="3:4">
      <c r="C6240" s="14"/>
      <c r="D6240" s="14"/>
    </row>
    <row r="6241" spans="3:4">
      <c r="C6241" s="14"/>
      <c r="D6241" s="14"/>
    </row>
    <row r="6242" spans="3:4">
      <c r="C6242" s="14"/>
      <c r="D6242" s="14"/>
    </row>
    <row r="6243" spans="3:4">
      <c r="C6243" s="14"/>
      <c r="D6243" s="14"/>
    </row>
    <row r="6244" spans="3:4">
      <c r="C6244" s="14"/>
      <c r="D6244" s="14"/>
    </row>
    <row r="6245" spans="3:4">
      <c r="C6245" s="14"/>
      <c r="D6245" s="14"/>
    </row>
    <row r="6246" spans="3:4">
      <c r="C6246" s="14"/>
      <c r="D6246" s="14"/>
    </row>
    <row r="6247" spans="3:4">
      <c r="C6247" s="14"/>
      <c r="D6247" s="14"/>
    </row>
    <row r="6248" spans="3:4">
      <c r="C6248" s="14"/>
      <c r="D6248" s="14"/>
    </row>
    <row r="6249" spans="3:4">
      <c r="C6249" s="14"/>
      <c r="D6249" s="14"/>
    </row>
    <row r="6250" spans="3:4">
      <c r="C6250" s="14"/>
      <c r="D6250" s="14"/>
    </row>
    <row r="6251" spans="3:4">
      <c r="C6251" s="14"/>
      <c r="D6251" s="14"/>
    </row>
    <row r="6252" spans="3:4">
      <c r="C6252" s="14"/>
      <c r="D6252" s="14"/>
    </row>
    <row r="6253" spans="3:4">
      <c r="C6253" s="14"/>
      <c r="D6253" s="14"/>
    </row>
    <row r="6254" spans="3:4">
      <c r="C6254" s="14"/>
      <c r="D6254" s="14"/>
    </row>
    <row r="6255" spans="3:4">
      <c r="C6255" s="14"/>
      <c r="D6255" s="14"/>
    </row>
    <row r="6256" spans="3:4">
      <c r="C6256" s="14"/>
      <c r="D6256" s="14"/>
    </row>
    <row r="6257" spans="3:4">
      <c r="C6257" s="14"/>
      <c r="D6257" s="14"/>
    </row>
    <row r="6258" spans="3:4">
      <c r="C6258" s="14"/>
      <c r="D6258" s="14"/>
    </row>
    <row r="6259" spans="3:4">
      <c r="C6259" s="14"/>
      <c r="D6259" s="14"/>
    </row>
    <row r="6260" spans="3:4">
      <c r="C6260" s="14"/>
      <c r="D6260" s="14"/>
    </row>
    <row r="6261" spans="3:4">
      <c r="C6261" s="14"/>
      <c r="D6261" s="14"/>
    </row>
    <row r="6262" spans="3:4">
      <c r="C6262" s="14"/>
      <c r="D6262" s="14"/>
    </row>
    <row r="6263" spans="3:4">
      <c r="C6263" s="14"/>
      <c r="D6263" s="14"/>
    </row>
    <row r="6264" spans="3:4">
      <c r="C6264" s="14"/>
      <c r="D6264" s="14"/>
    </row>
    <row r="6265" spans="3:4">
      <c r="C6265" s="14"/>
      <c r="D6265" s="14"/>
    </row>
    <row r="6266" spans="3:4">
      <c r="C6266" s="14"/>
      <c r="D6266" s="14"/>
    </row>
    <row r="6267" spans="3:4">
      <c r="C6267" s="14"/>
      <c r="D6267" s="14"/>
    </row>
    <row r="6268" spans="3:4">
      <c r="C6268" s="14"/>
      <c r="D6268" s="14"/>
    </row>
    <row r="6269" spans="3:4">
      <c r="C6269" s="14"/>
      <c r="D6269" s="14"/>
    </row>
    <row r="6270" spans="3:4">
      <c r="C6270" s="14"/>
      <c r="D6270" s="14"/>
    </row>
    <row r="6271" spans="3:4">
      <c r="C6271" s="14"/>
      <c r="D6271" s="14"/>
    </row>
    <row r="6272" spans="3:4">
      <c r="C6272" s="14"/>
      <c r="D6272" s="14"/>
    </row>
    <row r="6273" spans="3:4">
      <c r="C6273" s="14"/>
      <c r="D6273" s="14"/>
    </row>
    <row r="6274" spans="3:4">
      <c r="C6274" s="14"/>
      <c r="D6274" s="14"/>
    </row>
    <row r="6275" spans="3:4">
      <c r="C6275" s="14"/>
      <c r="D6275" s="14"/>
    </row>
    <row r="6276" spans="3:4">
      <c r="C6276" s="14"/>
      <c r="D6276" s="14"/>
    </row>
    <row r="6277" spans="3:4">
      <c r="C6277" s="14"/>
      <c r="D6277" s="14"/>
    </row>
    <row r="6278" spans="3:4">
      <c r="C6278" s="14"/>
      <c r="D6278" s="14"/>
    </row>
    <row r="6279" spans="3:4">
      <c r="C6279" s="14"/>
      <c r="D6279" s="14"/>
    </row>
    <row r="6280" spans="3:4">
      <c r="C6280" s="14"/>
      <c r="D6280" s="14"/>
    </row>
    <row r="6281" spans="3:4">
      <c r="C6281" s="14"/>
      <c r="D6281" s="14"/>
    </row>
    <row r="6282" spans="3:4">
      <c r="C6282" s="14"/>
      <c r="D6282" s="14"/>
    </row>
    <row r="6283" spans="3:4">
      <c r="C6283" s="14"/>
      <c r="D6283" s="14"/>
    </row>
    <row r="6284" spans="3:4">
      <c r="C6284" s="14"/>
      <c r="D6284" s="14"/>
    </row>
    <row r="6285" spans="3:4">
      <c r="C6285" s="14"/>
      <c r="D6285" s="14"/>
    </row>
    <row r="6286" spans="3:4">
      <c r="C6286" s="14"/>
      <c r="D6286" s="14"/>
    </row>
    <row r="6287" spans="3:4">
      <c r="C6287" s="14"/>
      <c r="D6287" s="14"/>
    </row>
    <row r="6288" spans="3:4">
      <c r="C6288" s="14"/>
      <c r="D6288" s="14"/>
    </row>
    <row r="6289" spans="3:4">
      <c r="C6289" s="14"/>
      <c r="D6289" s="14"/>
    </row>
    <row r="6290" spans="3:4">
      <c r="C6290" s="14"/>
      <c r="D6290" s="14"/>
    </row>
    <row r="6291" spans="3:4">
      <c r="C6291" s="14"/>
      <c r="D6291" s="14"/>
    </row>
    <row r="6292" spans="3:4">
      <c r="C6292" s="14"/>
      <c r="D6292" s="14"/>
    </row>
    <row r="6293" spans="3:4">
      <c r="C6293" s="14"/>
      <c r="D6293" s="14"/>
    </row>
    <row r="6294" spans="3:4">
      <c r="C6294" s="14"/>
      <c r="D6294" s="14"/>
    </row>
    <row r="6295" spans="3:4">
      <c r="C6295" s="14"/>
      <c r="D6295" s="14"/>
    </row>
    <row r="6296" spans="3:4">
      <c r="C6296" s="14"/>
      <c r="D6296" s="14"/>
    </row>
    <row r="6297" spans="3:4">
      <c r="C6297" s="14"/>
      <c r="D6297" s="14"/>
    </row>
    <row r="6298" spans="3:4">
      <c r="C6298" s="14"/>
      <c r="D6298" s="14"/>
    </row>
    <row r="6299" spans="3:4">
      <c r="C6299" s="14"/>
      <c r="D6299" s="14"/>
    </row>
    <row r="6300" spans="3:4">
      <c r="C6300" s="14"/>
      <c r="D6300" s="14"/>
    </row>
    <row r="6301" spans="3:4">
      <c r="C6301" s="14"/>
      <c r="D6301" s="14"/>
    </row>
    <row r="6302" spans="3:4">
      <c r="C6302" s="14"/>
      <c r="D6302" s="14"/>
    </row>
    <row r="6303" spans="3:4">
      <c r="C6303" s="14"/>
      <c r="D6303" s="14"/>
    </row>
    <row r="6304" spans="3:4">
      <c r="C6304" s="14"/>
      <c r="D6304" s="14"/>
    </row>
    <row r="6305" spans="3:4">
      <c r="C6305" s="14"/>
      <c r="D6305" s="14"/>
    </row>
    <row r="6306" spans="3:4">
      <c r="C6306" s="14"/>
      <c r="D6306" s="14"/>
    </row>
    <row r="6307" spans="3:4">
      <c r="C6307" s="14"/>
      <c r="D6307" s="14"/>
    </row>
    <row r="6308" spans="3:4">
      <c r="C6308" s="14"/>
      <c r="D6308" s="14"/>
    </row>
    <row r="6309" spans="3:4">
      <c r="C6309" s="14"/>
      <c r="D6309" s="14"/>
    </row>
    <row r="6310" spans="3:4">
      <c r="C6310" s="14"/>
      <c r="D6310" s="14"/>
    </row>
    <row r="6311" spans="3:4">
      <c r="C6311" s="14"/>
      <c r="D6311" s="14"/>
    </row>
    <row r="6312" spans="3:4">
      <c r="C6312" s="14"/>
      <c r="D6312" s="14"/>
    </row>
    <row r="6313" spans="3:4">
      <c r="C6313" s="14"/>
      <c r="D6313" s="14"/>
    </row>
    <row r="6314" spans="3:4">
      <c r="C6314" s="14"/>
      <c r="D6314" s="14"/>
    </row>
    <row r="6315" spans="3:4">
      <c r="C6315" s="14"/>
      <c r="D6315" s="14"/>
    </row>
    <row r="6316" spans="3:4">
      <c r="C6316" s="14"/>
      <c r="D6316" s="14"/>
    </row>
    <row r="6317" spans="3:4">
      <c r="C6317" s="14"/>
      <c r="D6317" s="14"/>
    </row>
    <row r="6318" spans="3:4">
      <c r="C6318" s="14"/>
      <c r="D6318" s="14"/>
    </row>
    <row r="6319" spans="3:4">
      <c r="C6319" s="14"/>
      <c r="D6319" s="14"/>
    </row>
    <row r="6320" spans="3:4">
      <c r="C6320" s="14"/>
      <c r="D6320" s="14"/>
    </row>
    <row r="6321" spans="3:4">
      <c r="C6321" s="14"/>
      <c r="D6321" s="14"/>
    </row>
    <row r="6322" spans="3:4">
      <c r="C6322" s="14"/>
      <c r="D6322" s="14"/>
    </row>
    <row r="6323" spans="3:4">
      <c r="C6323" s="14"/>
      <c r="D6323" s="14"/>
    </row>
    <row r="6324" spans="3:4">
      <c r="C6324" s="14"/>
      <c r="D6324" s="14"/>
    </row>
    <row r="6325" spans="3:4">
      <c r="C6325" s="14"/>
      <c r="D6325" s="14"/>
    </row>
    <row r="6326" spans="3:4">
      <c r="C6326" s="14"/>
      <c r="D6326" s="14"/>
    </row>
    <row r="6327" spans="3:4">
      <c r="C6327" s="14"/>
      <c r="D6327" s="14"/>
    </row>
    <row r="6328" spans="3:4">
      <c r="C6328" s="14"/>
      <c r="D6328" s="14"/>
    </row>
    <row r="6329" spans="3:4">
      <c r="C6329" s="14"/>
      <c r="D6329" s="14"/>
    </row>
    <row r="6330" spans="3:4">
      <c r="C6330" s="14"/>
      <c r="D6330" s="14"/>
    </row>
    <row r="6331" spans="3:4">
      <c r="C6331" s="14"/>
      <c r="D6331" s="14"/>
    </row>
    <row r="6332" spans="3:4">
      <c r="C6332" s="14"/>
      <c r="D6332" s="14"/>
    </row>
    <row r="6333" spans="3:4">
      <c r="C6333" s="14"/>
      <c r="D6333" s="14"/>
    </row>
    <row r="6334" spans="3:4">
      <c r="C6334" s="14"/>
      <c r="D6334" s="14"/>
    </row>
    <row r="6335" spans="3:4">
      <c r="C6335" s="14"/>
      <c r="D6335" s="14"/>
    </row>
    <row r="6336" spans="3:4">
      <c r="C6336" s="14"/>
      <c r="D6336" s="14"/>
    </row>
    <row r="6337" spans="3:4">
      <c r="C6337" s="14"/>
      <c r="D6337" s="14"/>
    </row>
    <row r="6338" spans="3:4">
      <c r="C6338" s="14"/>
      <c r="D6338" s="14"/>
    </row>
    <row r="6339" spans="3:4">
      <c r="C6339" s="14"/>
      <c r="D6339" s="14"/>
    </row>
    <row r="6340" spans="3:4">
      <c r="C6340" s="14"/>
      <c r="D6340" s="14"/>
    </row>
    <row r="6341" spans="3:4">
      <c r="C6341" s="14"/>
      <c r="D6341" s="14"/>
    </row>
    <row r="6342" spans="3:4">
      <c r="C6342" s="14"/>
      <c r="D6342" s="14"/>
    </row>
    <row r="6343" spans="3:4">
      <c r="C6343" s="14"/>
      <c r="D6343" s="14"/>
    </row>
    <row r="6344" spans="3:4">
      <c r="C6344" s="14"/>
      <c r="D6344" s="14"/>
    </row>
    <row r="6345" spans="3:4">
      <c r="C6345" s="14"/>
      <c r="D6345" s="14"/>
    </row>
    <row r="6346" spans="3:4">
      <c r="C6346" s="14"/>
      <c r="D6346" s="14"/>
    </row>
    <row r="6347" spans="3:4">
      <c r="C6347" s="14"/>
      <c r="D6347" s="14"/>
    </row>
    <row r="6348" spans="3:4">
      <c r="C6348" s="14"/>
      <c r="D6348" s="14"/>
    </row>
    <row r="6349" spans="3:4">
      <c r="C6349" s="14"/>
      <c r="D6349" s="14"/>
    </row>
    <row r="6350" spans="3:4">
      <c r="C6350" s="14"/>
      <c r="D6350" s="14"/>
    </row>
    <row r="6351" spans="3:4">
      <c r="C6351" s="14"/>
      <c r="D6351" s="14"/>
    </row>
    <row r="6352" spans="3:4">
      <c r="C6352" s="14"/>
      <c r="D6352" s="14"/>
    </row>
    <row r="6353" spans="3:4">
      <c r="C6353" s="14"/>
      <c r="D6353" s="14"/>
    </row>
    <row r="6354" spans="3:4">
      <c r="C6354" s="14"/>
      <c r="D6354" s="14"/>
    </row>
    <row r="6355" spans="3:4">
      <c r="C6355" s="14"/>
      <c r="D6355" s="14"/>
    </row>
    <row r="6356" spans="3:4">
      <c r="C6356" s="14"/>
      <c r="D6356" s="14"/>
    </row>
    <row r="6357" spans="3:4">
      <c r="C6357" s="14"/>
      <c r="D6357" s="14"/>
    </row>
    <row r="6358" spans="3:4">
      <c r="C6358" s="14"/>
      <c r="D6358" s="14"/>
    </row>
    <row r="6359" spans="3:4">
      <c r="C6359" s="14"/>
      <c r="D6359" s="14"/>
    </row>
    <row r="6360" spans="3:4">
      <c r="C6360" s="14"/>
      <c r="D6360" s="14"/>
    </row>
    <row r="6361" spans="3:4">
      <c r="C6361" s="14"/>
      <c r="D6361" s="14"/>
    </row>
    <row r="6362" spans="3:4">
      <c r="C6362" s="14"/>
      <c r="D6362" s="14"/>
    </row>
    <row r="6363" spans="3:4">
      <c r="C6363" s="14"/>
      <c r="D6363" s="14"/>
    </row>
    <row r="6364" spans="3:4">
      <c r="C6364" s="14"/>
      <c r="D6364" s="14"/>
    </row>
    <row r="6365" spans="3:4">
      <c r="C6365" s="14"/>
      <c r="D6365" s="14"/>
    </row>
    <row r="6366" spans="3:4">
      <c r="C6366" s="14"/>
      <c r="D6366" s="14"/>
    </row>
    <row r="6367" spans="3:4">
      <c r="C6367" s="14"/>
      <c r="D6367" s="14"/>
    </row>
    <row r="6368" spans="3:4">
      <c r="C6368" s="14"/>
      <c r="D6368" s="14"/>
    </row>
    <row r="6369" spans="3:4">
      <c r="C6369" s="14"/>
      <c r="D6369" s="14"/>
    </row>
    <row r="6370" spans="3:4">
      <c r="C6370" s="14"/>
      <c r="D6370" s="14"/>
    </row>
    <row r="6371" spans="3:4">
      <c r="C6371" s="14"/>
      <c r="D6371" s="14"/>
    </row>
    <row r="6372" spans="3:4">
      <c r="C6372" s="14"/>
      <c r="D6372" s="14"/>
    </row>
    <row r="6373" spans="3:4">
      <c r="C6373" s="14"/>
      <c r="D6373" s="14"/>
    </row>
    <row r="6374" spans="3:4">
      <c r="C6374" s="14"/>
      <c r="D6374" s="14"/>
    </row>
    <row r="6375" spans="3:4">
      <c r="C6375" s="14"/>
      <c r="D6375" s="14"/>
    </row>
    <row r="6376" spans="3:4">
      <c r="C6376" s="14"/>
      <c r="D6376" s="14"/>
    </row>
    <row r="6377" spans="3:4">
      <c r="C6377" s="14"/>
      <c r="D6377" s="14"/>
    </row>
    <row r="6378" spans="3:4">
      <c r="C6378" s="14"/>
      <c r="D6378" s="14"/>
    </row>
    <row r="6379" spans="3:4">
      <c r="C6379" s="14"/>
      <c r="D6379" s="14"/>
    </row>
    <row r="6380" spans="3:4">
      <c r="C6380" s="14"/>
      <c r="D6380" s="14"/>
    </row>
    <row r="6381" spans="3:4">
      <c r="C6381" s="14"/>
      <c r="D6381" s="14"/>
    </row>
    <row r="6382" spans="3:4">
      <c r="C6382" s="14"/>
      <c r="D6382" s="14"/>
    </row>
    <row r="6383" spans="3:4">
      <c r="C6383" s="14"/>
      <c r="D6383" s="14"/>
    </row>
    <row r="6384" spans="3:4">
      <c r="C6384" s="14"/>
      <c r="D6384" s="14"/>
    </row>
    <row r="6385" spans="3:4">
      <c r="C6385" s="14"/>
      <c r="D6385" s="14"/>
    </row>
    <row r="6386" spans="3:4">
      <c r="C6386" s="14"/>
      <c r="D6386" s="14"/>
    </row>
    <row r="6387" spans="3:4">
      <c r="C6387" s="14"/>
      <c r="D6387" s="14"/>
    </row>
    <row r="6388" spans="3:4">
      <c r="C6388" s="14"/>
      <c r="D6388" s="14"/>
    </row>
    <row r="6389" spans="3:4">
      <c r="C6389" s="14"/>
      <c r="D6389" s="14"/>
    </row>
    <row r="6390" spans="3:4">
      <c r="C6390" s="14"/>
      <c r="D6390" s="14"/>
    </row>
    <row r="6391" spans="3:4">
      <c r="C6391" s="14"/>
      <c r="D6391" s="14"/>
    </row>
    <row r="6392" spans="3:4">
      <c r="C6392" s="14"/>
      <c r="D6392" s="14"/>
    </row>
    <row r="6393" spans="3:4">
      <c r="C6393" s="14"/>
      <c r="D6393" s="14"/>
    </row>
    <row r="6394" spans="3:4">
      <c r="C6394" s="14"/>
      <c r="D6394" s="14"/>
    </row>
    <row r="6395" spans="3:4">
      <c r="C6395" s="14"/>
      <c r="D6395" s="14"/>
    </row>
    <row r="6396" spans="3:4">
      <c r="C6396" s="14"/>
      <c r="D6396" s="14"/>
    </row>
    <row r="6397" spans="3:4">
      <c r="C6397" s="14"/>
      <c r="D6397" s="14"/>
    </row>
    <row r="6398" spans="3:4">
      <c r="C6398" s="14"/>
      <c r="D6398" s="14"/>
    </row>
    <row r="6399" spans="3:4">
      <c r="C6399" s="14"/>
      <c r="D6399" s="14"/>
    </row>
    <row r="6400" spans="3:4">
      <c r="C6400" s="14"/>
      <c r="D6400" s="14"/>
    </row>
    <row r="6401" spans="3:4">
      <c r="C6401" s="14"/>
      <c r="D6401" s="14"/>
    </row>
    <row r="6402" spans="3:4">
      <c r="C6402" s="14"/>
      <c r="D6402" s="14"/>
    </row>
    <row r="6403" spans="3:4">
      <c r="C6403" s="14"/>
      <c r="D6403" s="14"/>
    </row>
    <row r="6404" spans="3:4">
      <c r="C6404" s="14"/>
      <c r="D6404" s="14"/>
    </row>
    <row r="6405" spans="3:4">
      <c r="C6405" s="14"/>
      <c r="D6405" s="14"/>
    </row>
    <row r="6406" spans="3:4">
      <c r="C6406" s="14"/>
      <c r="D6406" s="14"/>
    </row>
    <row r="6407" spans="3:4">
      <c r="C6407" s="14"/>
      <c r="D6407" s="14"/>
    </row>
    <row r="6408" spans="3:4">
      <c r="C6408" s="14"/>
      <c r="D6408" s="14"/>
    </row>
    <row r="6409" spans="3:4">
      <c r="C6409" s="14"/>
      <c r="D6409" s="14"/>
    </row>
    <row r="6410" spans="3:4">
      <c r="C6410" s="14"/>
      <c r="D6410" s="14"/>
    </row>
    <row r="6411" spans="3:4">
      <c r="C6411" s="14"/>
      <c r="D6411" s="14"/>
    </row>
    <row r="6412" spans="3:4">
      <c r="C6412" s="14"/>
      <c r="D6412" s="14"/>
    </row>
    <row r="6413" spans="3:4">
      <c r="C6413" s="14"/>
      <c r="D6413" s="14"/>
    </row>
    <row r="6414" spans="3:4">
      <c r="C6414" s="14"/>
      <c r="D6414" s="14"/>
    </row>
    <row r="6415" spans="3:4">
      <c r="C6415" s="14"/>
      <c r="D6415" s="14"/>
    </row>
    <row r="6416" spans="3:4">
      <c r="C6416" s="14"/>
      <c r="D6416" s="14"/>
    </row>
    <row r="6417" spans="3:4">
      <c r="C6417" s="14"/>
      <c r="D6417" s="14"/>
    </row>
    <row r="6418" spans="3:4">
      <c r="C6418" s="14"/>
      <c r="D6418" s="14"/>
    </row>
    <row r="6419" spans="3:4">
      <c r="C6419" s="14"/>
      <c r="D6419" s="14"/>
    </row>
    <row r="6420" spans="3:4">
      <c r="C6420" s="14"/>
      <c r="D6420" s="14"/>
    </row>
    <row r="6421" spans="3:4">
      <c r="C6421" s="14"/>
      <c r="D6421" s="14"/>
    </row>
    <row r="6422" spans="3:4">
      <c r="C6422" s="14"/>
      <c r="D6422" s="14"/>
    </row>
    <row r="6423" spans="3:4">
      <c r="C6423" s="14"/>
      <c r="D6423" s="14"/>
    </row>
    <row r="6424" spans="3:4">
      <c r="C6424" s="14"/>
      <c r="D6424" s="14"/>
    </row>
    <row r="6425" spans="3:4">
      <c r="C6425" s="14"/>
      <c r="D6425" s="14"/>
    </row>
    <row r="6426" spans="3:4">
      <c r="C6426" s="14"/>
      <c r="D6426" s="14"/>
    </row>
    <row r="6427" spans="3:4">
      <c r="C6427" s="14"/>
      <c r="D6427" s="14"/>
    </row>
    <row r="6428" spans="3:4">
      <c r="C6428" s="14"/>
      <c r="D6428" s="14"/>
    </row>
    <row r="6429" spans="3:4">
      <c r="C6429" s="14"/>
      <c r="D6429" s="14"/>
    </row>
    <row r="6430" spans="3:4">
      <c r="C6430" s="14"/>
      <c r="D6430" s="14"/>
    </row>
    <row r="6431" spans="3:4">
      <c r="C6431" s="14"/>
      <c r="D6431" s="14"/>
    </row>
    <row r="6432" spans="3:4">
      <c r="C6432" s="14"/>
      <c r="D6432" s="14"/>
    </row>
    <row r="6433" spans="3:4">
      <c r="C6433" s="14"/>
      <c r="D6433" s="14"/>
    </row>
    <row r="6434" spans="3:4">
      <c r="C6434" s="14"/>
      <c r="D6434" s="14"/>
    </row>
    <row r="6435" spans="3:4">
      <c r="C6435" s="14"/>
      <c r="D6435" s="14"/>
    </row>
    <row r="6436" spans="3:4">
      <c r="C6436" s="14"/>
      <c r="D6436" s="14"/>
    </row>
    <row r="6437" spans="3:4">
      <c r="C6437" s="14"/>
      <c r="D6437" s="14"/>
    </row>
    <row r="6438" spans="3:4">
      <c r="C6438" s="14"/>
      <c r="D6438" s="14"/>
    </row>
    <row r="6439" spans="3:4">
      <c r="C6439" s="14"/>
      <c r="D6439" s="14"/>
    </row>
    <row r="6440" spans="3:4">
      <c r="C6440" s="14"/>
      <c r="D6440" s="14"/>
    </row>
    <row r="6441" spans="3:4">
      <c r="C6441" s="14"/>
      <c r="D6441" s="14"/>
    </row>
    <row r="6442" spans="3:4">
      <c r="C6442" s="14"/>
      <c r="D6442" s="14"/>
    </row>
    <row r="6443" spans="3:4">
      <c r="C6443" s="14"/>
      <c r="D6443" s="14"/>
    </row>
    <row r="6444" spans="3:4">
      <c r="C6444" s="14"/>
      <c r="D6444" s="14"/>
    </row>
    <row r="6445" spans="3:4">
      <c r="C6445" s="14"/>
      <c r="D6445" s="14"/>
    </row>
    <row r="6446" spans="3:4">
      <c r="C6446" s="14"/>
      <c r="D6446" s="14"/>
    </row>
    <row r="6447" spans="3:4">
      <c r="C6447" s="14"/>
      <c r="D6447" s="14"/>
    </row>
    <row r="6448" spans="3:4">
      <c r="C6448" s="14"/>
      <c r="D6448" s="14"/>
    </row>
    <row r="6449" spans="3:4">
      <c r="C6449" s="14"/>
      <c r="D6449" s="14"/>
    </row>
    <row r="6450" spans="3:4">
      <c r="C6450" s="14"/>
      <c r="D6450" s="14"/>
    </row>
    <row r="6451" spans="3:4">
      <c r="C6451" s="14"/>
      <c r="D6451" s="14"/>
    </row>
    <row r="6452" spans="3:4">
      <c r="C6452" s="14"/>
      <c r="D6452" s="14"/>
    </row>
    <row r="6453" spans="3:4">
      <c r="C6453" s="14"/>
      <c r="D6453" s="14"/>
    </row>
    <row r="6454" spans="3:4">
      <c r="C6454" s="14"/>
      <c r="D6454" s="14"/>
    </row>
    <row r="6455" spans="3:4">
      <c r="C6455" s="14"/>
      <c r="D6455" s="14"/>
    </row>
    <row r="6456" spans="3:4">
      <c r="C6456" s="14"/>
      <c r="D6456" s="14"/>
    </row>
    <row r="6457" spans="3:4">
      <c r="C6457" s="14"/>
      <c r="D6457" s="14"/>
    </row>
    <row r="6458" spans="3:4">
      <c r="C6458" s="14"/>
      <c r="D6458" s="14"/>
    </row>
    <row r="6459" spans="3:4">
      <c r="C6459" s="14"/>
      <c r="D6459" s="14"/>
    </row>
    <row r="6460" spans="3:4">
      <c r="C6460" s="14"/>
      <c r="D6460" s="14"/>
    </row>
    <row r="6461" spans="3:4">
      <c r="C6461" s="14"/>
      <c r="D6461" s="14"/>
    </row>
    <row r="6462" spans="3:4">
      <c r="C6462" s="14"/>
      <c r="D6462" s="14"/>
    </row>
    <row r="6463" spans="3:4">
      <c r="C6463" s="14"/>
      <c r="D6463" s="14"/>
    </row>
    <row r="6464" spans="3:4">
      <c r="C6464" s="14"/>
      <c r="D6464" s="14"/>
    </row>
    <row r="6465" spans="3:4">
      <c r="C6465" s="14"/>
      <c r="D6465" s="14"/>
    </row>
    <row r="6466" spans="3:4">
      <c r="C6466" s="14"/>
      <c r="D6466" s="14"/>
    </row>
    <row r="6467" spans="3:4">
      <c r="C6467" s="14"/>
      <c r="D6467" s="14"/>
    </row>
    <row r="6468" spans="3:4">
      <c r="C6468" s="14"/>
      <c r="D6468" s="14"/>
    </row>
    <row r="6469" spans="3:4">
      <c r="C6469" s="14"/>
      <c r="D6469" s="14"/>
    </row>
    <row r="6470" spans="3:4">
      <c r="C6470" s="14"/>
      <c r="D6470" s="14"/>
    </row>
    <row r="6471" spans="3:4">
      <c r="C6471" s="14"/>
      <c r="D6471" s="14"/>
    </row>
    <row r="6472" spans="3:4">
      <c r="C6472" s="14"/>
      <c r="D6472" s="14"/>
    </row>
    <row r="6473" spans="3:4">
      <c r="C6473" s="14"/>
      <c r="D6473" s="14"/>
    </row>
    <row r="6474" spans="3:4">
      <c r="C6474" s="14"/>
      <c r="D6474" s="14"/>
    </row>
    <row r="6475" spans="3:4">
      <c r="C6475" s="14"/>
      <c r="D6475" s="14"/>
    </row>
    <row r="6476" spans="3:4">
      <c r="C6476" s="14"/>
      <c r="D6476" s="14"/>
    </row>
    <row r="6477" spans="3:4">
      <c r="C6477" s="14"/>
      <c r="D6477" s="14"/>
    </row>
    <row r="6478" spans="3:4">
      <c r="C6478" s="14"/>
      <c r="D6478" s="14"/>
    </row>
    <row r="6479" spans="3:4">
      <c r="C6479" s="14"/>
      <c r="D6479" s="14"/>
    </row>
    <row r="6480" spans="3:4">
      <c r="C6480" s="14"/>
      <c r="D6480" s="14"/>
    </row>
    <row r="6481" spans="3:4">
      <c r="C6481" s="14"/>
      <c r="D6481" s="14"/>
    </row>
    <row r="6482" spans="3:4">
      <c r="C6482" s="14"/>
      <c r="D6482" s="14"/>
    </row>
    <row r="6483" spans="3:4">
      <c r="C6483" s="14"/>
      <c r="D6483" s="14"/>
    </row>
    <row r="6484" spans="3:4">
      <c r="C6484" s="14"/>
      <c r="D6484" s="14"/>
    </row>
    <row r="6485" spans="3:4">
      <c r="C6485" s="14"/>
      <c r="D6485" s="14"/>
    </row>
    <row r="6486" spans="3:4">
      <c r="C6486" s="14"/>
      <c r="D6486" s="14"/>
    </row>
    <row r="6487" spans="3:4">
      <c r="C6487" s="14"/>
      <c r="D6487" s="14"/>
    </row>
    <row r="6488" spans="3:4">
      <c r="C6488" s="14"/>
      <c r="D6488" s="14"/>
    </row>
    <row r="6489" spans="3:4">
      <c r="C6489" s="14"/>
      <c r="D6489" s="14"/>
    </row>
    <row r="6490" spans="3:4">
      <c r="C6490" s="14"/>
      <c r="D6490" s="14"/>
    </row>
    <row r="6491" spans="3:4">
      <c r="C6491" s="14"/>
      <c r="D6491" s="14"/>
    </row>
    <row r="6492" spans="3:4">
      <c r="C6492" s="14"/>
      <c r="D6492" s="14"/>
    </row>
    <row r="6493" spans="3:4">
      <c r="C6493" s="14"/>
      <c r="D6493" s="14"/>
    </row>
    <row r="6494" spans="3:4">
      <c r="C6494" s="14"/>
      <c r="D6494" s="14"/>
    </row>
    <row r="6495" spans="3:4">
      <c r="C6495" s="14"/>
      <c r="D6495" s="14"/>
    </row>
    <row r="6496" spans="3:4">
      <c r="C6496" s="14"/>
      <c r="D6496" s="14"/>
    </row>
    <row r="6497" spans="3:4">
      <c r="C6497" s="14"/>
      <c r="D6497" s="14"/>
    </row>
    <row r="6498" spans="3:4">
      <c r="C6498" s="14"/>
      <c r="D6498" s="14"/>
    </row>
    <row r="6499" spans="3:4">
      <c r="C6499" s="14"/>
      <c r="D6499" s="14"/>
    </row>
    <row r="6500" spans="3:4">
      <c r="C6500" s="14"/>
      <c r="D6500" s="14"/>
    </row>
    <row r="6501" spans="3:4">
      <c r="C6501" s="14"/>
      <c r="D6501" s="14"/>
    </row>
    <row r="6502" spans="3:4">
      <c r="C6502" s="14"/>
      <c r="D6502" s="14"/>
    </row>
    <row r="6503" spans="3:4">
      <c r="C6503" s="14"/>
      <c r="D6503" s="14"/>
    </row>
    <row r="6504" spans="3:4">
      <c r="C6504" s="14"/>
      <c r="D6504" s="14"/>
    </row>
    <row r="6505" spans="3:4">
      <c r="C6505" s="14"/>
      <c r="D6505" s="14"/>
    </row>
    <row r="6506" spans="3:4">
      <c r="C6506" s="14"/>
      <c r="D6506" s="14"/>
    </row>
    <row r="6507" spans="3:4">
      <c r="C6507" s="14"/>
      <c r="D6507" s="14"/>
    </row>
    <row r="6508" spans="3:4">
      <c r="C6508" s="14"/>
      <c r="D6508" s="14"/>
    </row>
    <row r="6509" spans="3:4">
      <c r="C6509" s="14"/>
      <c r="D6509" s="14"/>
    </row>
    <row r="6510" spans="3:4">
      <c r="C6510" s="14"/>
      <c r="D6510" s="14"/>
    </row>
    <row r="6511" spans="3:4">
      <c r="C6511" s="14"/>
      <c r="D6511" s="14"/>
    </row>
    <row r="6512" spans="3:4">
      <c r="C6512" s="14"/>
      <c r="D6512" s="14"/>
    </row>
    <row r="6513" spans="3:4">
      <c r="C6513" s="14"/>
      <c r="D6513" s="14"/>
    </row>
    <row r="6514" spans="3:4">
      <c r="C6514" s="14"/>
      <c r="D6514" s="14"/>
    </row>
    <row r="6515" spans="3:4">
      <c r="C6515" s="14"/>
      <c r="D6515" s="14"/>
    </row>
    <row r="6516" spans="3:4">
      <c r="C6516" s="14"/>
      <c r="D6516" s="14"/>
    </row>
    <row r="6517" spans="3:4">
      <c r="C6517" s="14"/>
      <c r="D6517" s="14"/>
    </row>
    <row r="6518" spans="3:4">
      <c r="C6518" s="14"/>
      <c r="D6518" s="14"/>
    </row>
    <row r="6519" spans="3:4">
      <c r="C6519" s="14"/>
      <c r="D6519" s="14"/>
    </row>
    <row r="6520" spans="3:4">
      <c r="C6520" s="14"/>
      <c r="D6520" s="14"/>
    </row>
    <row r="6521" spans="3:4">
      <c r="C6521" s="14"/>
      <c r="D6521" s="14"/>
    </row>
    <row r="6522" spans="3:4">
      <c r="C6522" s="14"/>
      <c r="D6522" s="14"/>
    </row>
    <row r="6523" spans="3:4">
      <c r="C6523" s="14"/>
      <c r="D6523" s="14"/>
    </row>
    <row r="6524" spans="3:4">
      <c r="C6524" s="14"/>
      <c r="D6524" s="14"/>
    </row>
    <row r="6525" spans="3:4">
      <c r="C6525" s="14"/>
      <c r="D6525" s="14"/>
    </row>
    <row r="6526" spans="3:4">
      <c r="C6526" s="14"/>
      <c r="D6526" s="14"/>
    </row>
    <row r="6527" spans="3:4">
      <c r="C6527" s="14"/>
      <c r="D6527" s="14"/>
    </row>
    <row r="6528" spans="3:4">
      <c r="C6528" s="14"/>
      <c r="D6528" s="14"/>
    </row>
    <row r="6529" spans="3:4">
      <c r="C6529" s="14"/>
      <c r="D6529" s="14"/>
    </row>
    <row r="6530" spans="3:4">
      <c r="C6530" s="14"/>
      <c r="D6530" s="14"/>
    </row>
    <row r="6531" spans="3:4">
      <c r="C6531" s="14"/>
      <c r="D6531" s="14"/>
    </row>
    <row r="6532" spans="3:4">
      <c r="C6532" s="14"/>
      <c r="D6532" s="14"/>
    </row>
    <row r="6533" spans="3:4">
      <c r="C6533" s="14"/>
      <c r="D6533" s="14"/>
    </row>
    <row r="6534" spans="3:4">
      <c r="C6534" s="14"/>
      <c r="D6534" s="14"/>
    </row>
    <row r="6535" spans="3:4">
      <c r="C6535" s="14"/>
      <c r="D6535" s="14"/>
    </row>
    <row r="6536" spans="3:4">
      <c r="C6536" s="14"/>
      <c r="D6536" s="14"/>
    </row>
    <row r="6537" spans="3:4">
      <c r="C6537" s="14"/>
      <c r="D6537" s="14"/>
    </row>
    <row r="6538" spans="3:4">
      <c r="C6538" s="14"/>
      <c r="D6538" s="14"/>
    </row>
    <row r="6539" spans="3:4">
      <c r="C6539" s="14"/>
      <c r="D6539" s="14"/>
    </row>
    <row r="6540" spans="3:4">
      <c r="C6540" s="14"/>
      <c r="D6540" s="14"/>
    </row>
    <row r="6541" spans="3:4">
      <c r="C6541" s="14"/>
      <c r="D6541" s="14"/>
    </row>
    <row r="6542" spans="3:4">
      <c r="C6542" s="14"/>
      <c r="D6542" s="14"/>
    </row>
    <row r="6543" spans="3:4">
      <c r="C6543" s="14"/>
      <c r="D6543" s="14"/>
    </row>
    <row r="6544" spans="3:4">
      <c r="C6544" s="14"/>
      <c r="D6544" s="14"/>
    </row>
    <row r="6545" spans="3:4">
      <c r="C6545" s="14"/>
      <c r="D6545" s="14"/>
    </row>
    <row r="6546" spans="3:4">
      <c r="C6546" s="14"/>
      <c r="D6546" s="14"/>
    </row>
    <row r="6547" spans="3:4">
      <c r="C6547" s="14"/>
      <c r="D6547" s="14"/>
    </row>
    <row r="6548" spans="3:4">
      <c r="C6548" s="14"/>
      <c r="D6548" s="14"/>
    </row>
    <row r="6549" spans="3:4">
      <c r="C6549" s="14"/>
      <c r="D6549" s="14"/>
    </row>
    <row r="6550" spans="3:4">
      <c r="C6550" s="14"/>
      <c r="D6550" s="14"/>
    </row>
    <row r="6551" spans="3:4">
      <c r="C6551" s="14"/>
      <c r="D6551" s="14"/>
    </row>
    <row r="6552" spans="3:4">
      <c r="C6552" s="14"/>
      <c r="D6552" s="14"/>
    </row>
    <row r="6553" spans="3:4">
      <c r="C6553" s="14"/>
      <c r="D6553" s="14"/>
    </row>
    <row r="6554" spans="3:4">
      <c r="C6554" s="14"/>
      <c r="D6554" s="14"/>
    </row>
    <row r="6555" spans="3:4">
      <c r="C6555" s="14"/>
      <c r="D6555" s="14"/>
    </row>
    <row r="6556" spans="3:4">
      <c r="C6556" s="14"/>
      <c r="D6556" s="14"/>
    </row>
    <row r="6557" spans="3:4">
      <c r="C6557" s="14"/>
      <c r="D6557" s="14"/>
    </row>
    <row r="6558" spans="3:4">
      <c r="C6558" s="14"/>
      <c r="D6558" s="14"/>
    </row>
    <row r="6559" spans="3:4">
      <c r="C6559" s="14"/>
      <c r="D6559" s="14"/>
    </row>
    <row r="6560" spans="3:4">
      <c r="C6560" s="14"/>
      <c r="D6560" s="14"/>
    </row>
    <row r="6561" spans="3:4">
      <c r="C6561" s="14"/>
      <c r="D6561" s="14"/>
    </row>
    <row r="6562" spans="3:4">
      <c r="C6562" s="14"/>
      <c r="D6562" s="14"/>
    </row>
    <row r="6563" spans="3:4">
      <c r="C6563" s="14"/>
      <c r="D6563" s="14"/>
    </row>
    <row r="6564" spans="3:4">
      <c r="C6564" s="14"/>
      <c r="D6564" s="14"/>
    </row>
    <row r="6565" spans="3:4">
      <c r="C6565" s="14"/>
      <c r="D6565" s="14"/>
    </row>
    <row r="6566" spans="3:4">
      <c r="C6566" s="14"/>
      <c r="D6566" s="14"/>
    </row>
    <row r="6567" spans="3:4">
      <c r="C6567" s="14"/>
      <c r="D6567" s="14"/>
    </row>
    <row r="6568" spans="3:4">
      <c r="C6568" s="14"/>
      <c r="D6568" s="14"/>
    </row>
    <row r="6569" spans="3:4">
      <c r="C6569" s="14"/>
      <c r="D6569" s="14"/>
    </row>
    <row r="6570" spans="3:4">
      <c r="C6570" s="14"/>
      <c r="D6570" s="14"/>
    </row>
    <row r="6571" spans="3:4">
      <c r="C6571" s="14"/>
      <c r="D6571" s="14"/>
    </row>
    <row r="6572" spans="3:4">
      <c r="C6572" s="14"/>
      <c r="D6572" s="14"/>
    </row>
    <row r="6573" spans="3:4">
      <c r="C6573" s="14"/>
      <c r="D6573" s="14"/>
    </row>
    <row r="6574" spans="3:4">
      <c r="C6574" s="14"/>
      <c r="D6574" s="14"/>
    </row>
    <row r="6575" spans="3:4">
      <c r="C6575" s="14"/>
      <c r="D6575" s="14"/>
    </row>
    <row r="6576" spans="3:4">
      <c r="C6576" s="14"/>
      <c r="D6576" s="14"/>
    </row>
    <row r="6577" spans="3:4">
      <c r="C6577" s="14"/>
      <c r="D6577" s="14"/>
    </row>
    <row r="6578" spans="3:4">
      <c r="C6578" s="14"/>
      <c r="D6578" s="14"/>
    </row>
    <row r="6579" spans="3:4">
      <c r="C6579" s="14"/>
      <c r="D6579" s="14"/>
    </row>
    <row r="6580" spans="3:4">
      <c r="C6580" s="14"/>
      <c r="D6580" s="14"/>
    </row>
    <row r="6581" spans="3:4">
      <c r="C6581" s="14"/>
      <c r="D6581" s="14"/>
    </row>
    <row r="6582" spans="3:4">
      <c r="C6582" s="14"/>
      <c r="D6582" s="14"/>
    </row>
    <row r="6583" spans="3:4">
      <c r="C6583" s="14"/>
      <c r="D6583" s="14"/>
    </row>
    <row r="6584" spans="3:4">
      <c r="C6584" s="14"/>
      <c r="D6584" s="14"/>
    </row>
    <row r="6585" spans="3:4">
      <c r="C6585" s="14"/>
      <c r="D6585" s="14"/>
    </row>
    <row r="6586" spans="3:4">
      <c r="C6586" s="14"/>
      <c r="D6586" s="14"/>
    </row>
    <row r="6587" spans="3:4">
      <c r="C6587" s="14"/>
      <c r="D6587" s="14"/>
    </row>
    <row r="6588" spans="3:4">
      <c r="C6588" s="14"/>
      <c r="D6588" s="14"/>
    </row>
    <row r="6589" spans="3:4">
      <c r="C6589" s="14"/>
      <c r="D6589" s="14"/>
    </row>
    <row r="6590" spans="3:4">
      <c r="C6590" s="14"/>
      <c r="D6590" s="14"/>
    </row>
    <row r="6591" spans="3:4">
      <c r="C6591" s="14"/>
      <c r="D6591" s="14"/>
    </row>
    <row r="6592" spans="3:4">
      <c r="C6592" s="14"/>
      <c r="D6592" s="14"/>
    </row>
    <row r="6593" spans="3:4">
      <c r="C6593" s="14"/>
      <c r="D6593" s="14"/>
    </row>
    <row r="6594" spans="3:4">
      <c r="C6594" s="14"/>
      <c r="D6594" s="14"/>
    </row>
    <row r="6595" spans="3:4">
      <c r="C6595" s="14"/>
      <c r="D6595" s="14"/>
    </row>
    <row r="6596" spans="3:4">
      <c r="C6596" s="14"/>
      <c r="D6596" s="14"/>
    </row>
    <row r="6597" spans="3:4">
      <c r="C6597" s="14"/>
      <c r="D6597" s="14"/>
    </row>
    <row r="6598" spans="3:4">
      <c r="C6598" s="14"/>
      <c r="D6598" s="14"/>
    </row>
    <row r="6599" spans="3:4">
      <c r="C6599" s="14"/>
      <c r="D6599" s="14"/>
    </row>
    <row r="6600" spans="3:4">
      <c r="C6600" s="14"/>
      <c r="D6600" s="14"/>
    </row>
    <row r="6601" spans="3:4">
      <c r="C6601" s="14"/>
      <c r="D6601" s="14"/>
    </row>
    <row r="6602" spans="3:4">
      <c r="C6602" s="14"/>
      <c r="D6602" s="14"/>
    </row>
    <row r="6603" spans="3:4">
      <c r="C6603" s="14"/>
      <c r="D6603" s="14"/>
    </row>
    <row r="6604" spans="3:4">
      <c r="C6604" s="14"/>
      <c r="D6604" s="14"/>
    </row>
    <row r="6605" spans="3:4">
      <c r="C6605" s="14"/>
      <c r="D6605" s="14"/>
    </row>
    <row r="6606" spans="3:4">
      <c r="C6606" s="14"/>
      <c r="D6606" s="14"/>
    </row>
    <row r="6607" spans="3:4">
      <c r="C6607" s="14"/>
      <c r="D6607" s="14"/>
    </row>
    <row r="6608" spans="3:4">
      <c r="C6608" s="14"/>
      <c r="D6608" s="14"/>
    </row>
    <row r="6609" spans="3:4">
      <c r="C6609" s="14"/>
      <c r="D6609" s="14"/>
    </row>
    <row r="6610" spans="3:4">
      <c r="C6610" s="14"/>
      <c r="D6610" s="14"/>
    </row>
    <row r="6611" spans="3:4">
      <c r="C6611" s="14"/>
      <c r="D6611" s="14"/>
    </row>
    <row r="6612" spans="3:4">
      <c r="C6612" s="14"/>
      <c r="D6612" s="14"/>
    </row>
    <row r="6613" spans="3:4">
      <c r="C6613" s="14"/>
      <c r="D6613" s="14"/>
    </row>
    <row r="6614" spans="3:4">
      <c r="C6614" s="14"/>
      <c r="D6614" s="14"/>
    </row>
    <row r="6615" spans="3:4">
      <c r="C6615" s="14"/>
      <c r="D6615" s="14"/>
    </row>
    <row r="6616" spans="3:4">
      <c r="C6616" s="14"/>
      <c r="D6616" s="14"/>
    </row>
    <row r="6617" spans="3:4">
      <c r="C6617" s="14"/>
      <c r="D6617" s="14"/>
    </row>
    <row r="6618" spans="3:4">
      <c r="C6618" s="14"/>
      <c r="D6618" s="14"/>
    </row>
    <row r="6619" spans="3:4">
      <c r="C6619" s="14"/>
      <c r="D6619" s="14"/>
    </row>
    <row r="6620" spans="3:4">
      <c r="C6620" s="14"/>
      <c r="D6620" s="14"/>
    </row>
    <row r="6621" spans="3:4">
      <c r="C6621" s="14"/>
      <c r="D6621" s="14"/>
    </row>
    <row r="6622" spans="3:4">
      <c r="C6622" s="14"/>
      <c r="D6622" s="14"/>
    </row>
    <row r="6623" spans="3:4">
      <c r="C6623" s="14"/>
      <c r="D6623" s="14"/>
    </row>
    <row r="6624" spans="3:4">
      <c r="C6624" s="14"/>
      <c r="D6624" s="14"/>
    </row>
    <row r="6625" spans="3:4">
      <c r="C6625" s="14"/>
      <c r="D6625" s="14"/>
    </row>
    <row r="6626" spans="3:4">
      <c r="C6626" s="14"/>
      <c r="D6626" s="14"/>
    </row>
    <row r="6627" spans="3:4">
      <c r="C6627" s="14"/>
      <c r="D6627" s="14"/>
    </row>
    <row r="6628" spans="3:4">
      <c r="C6628" s="14"/>
      <c r="D6628" s="14"/>
    </row>
    <row r="6629" spans="3:4">
      <c r="C6629" s="14"/>
      <c r="D6629" s="14"/>
    </row>
    <row r="6630" spans="3:4">
      <c r="C6630" s="14"/>
      <c r="D6630" s="14"/>
    </row>
    <row r="6631" spans="3:4">
      <c r="C6631" s="14"/>
      <c r="D6631" s="14"/>
    </row>
    <row r="6632" spans="3:4">
      <c r="C6632" s="14"/>
      <c r="D6632" s="14"/>
    </row>
    <row r="6633" spans="3:4">
      <c r="C6633" s="14"/>
      <c r="D6633" s="14"/>
    </row>
    <row r="6634" spans="3:4">
      <c r="C6634" s="14"/>
      <c r="D6634" s="14"/>
    </row>
    <row r="6635" spans="3:4">
      <c r="C6635" s="14"/>
      <c r="D6635" s="14"/>
    </row>
    <row r="6636" spans="3:4">
      <c r="C6636" s="14"/>
      <c r="D6636" s="14"/>
    </row>
    <row r="6637" spans="3:4">
      <c r="C6637" s="14"/>
      <c r="D6637" s="14"/>
    </row>
    <row r="6638" spans="3:4">
      <c r="C6638" s="14"/>
      <c r="D6638" s="14"/>
    </row>
    <row r="6639" spans="3:4">
      <c r="C6639" s="14"/>
      <c r="D6639" s="14"/>
    </row>
    <row r="6640" spans="3:4">
      <c r="C6640" s="14"/>
      <c r="D6640" s="14"/>
    </row>
    <row r="6641" spans="3:4">
      <c r="C6641" s="14"/>
      <c r="D6641" s="14"/>
    </row>
    <row r="6642" spans="3:4">
      <c r="C6642" s="14"/>
      <c r="D6642" s="14"/>
    </row>
    <row r="6643" spans="3:4">
      <c r="C6643" s="14"/>
      <c r="D6643" s="14"/>
    </row>
    <row r="6644" spans="3:4">
      <c r="C6644" s="14"/>
      <c r="D6644" s="14"/>
    </row>
    <row r="6645" spans="3:4">
      <c r="C6645" s="14"/>
      <c r="D6645" s="14"/>
    </row>
    <row r="6646" spans="3:4">
      <c r="C6646" s="14"/>
      <c r="D6646" s="14"/>
    </row>
    <row r="6647" spans="3:4">
      <c r="C6647" s="14"/>
      <c r="D6647" s="14"/>
    </row>
    <row r="6648" spans="3:4">
      <c r="C6648" s="14"/>
      <c r="D6648" s="14"/>
    </row>
    <row r="6649" spans="3:4">
      <c r="C6649" s="14"/>
      <c r="D6649" s="14"/>
    </row>
    <row r="6650" spans="3:4">
      <c r="C6650" s="14"/>
      <c r="D6650" s="14"/>
    </row>
    <row r="6651" spans="3:4">
      <c r="C6651" s="14"/>
      <c r="D6651" s="14"/>
    </row>
    <row r="6652" spans="3:4">
      <c r="C6652" s="14"/>
      <c r="D6652" s="14"/>
    </row>
    <row r="6653" spans="3:4">
      <c r="C6653" s="14"/>
      <c r="D6653" s="14"/>
    </row>
    <row r="6654" spans="3:4">
      <c r="C6654" s="14"/>
      <c r="D6654" s="14"/>
    </row>
    <row r="6655" spans="3:4">
      <c r="C6655" s="14"/>
      <c r="D6655" s="14"/>
    </row>
    <row r="6656" spans="3:4">
      <c r="C6656" s="14"/>
      <c r="D6656" s="14"/>
    </row>
    <row r="6657" spans="3:4">
      <c r="C6657" s="14"/>
      <c r="D6657" s="14"/>
    </row>
    <row r="6658" spans="3:4">
      <c r="C6658" s="14"/>
      <c r="D6658" s="14"/>
    </row>
    <row r="6659" spans="3:4">
      <c r="C6659" s="14"/>
      <c r="D6659" s="14"/>
    </row>
    <row r="6660" spans="3:4">
      <c r="C6660" s="14"/>
      <c r="D6660" s="14"/>
    </row>
    <row r="6661" spans="3:4">
      <c r="C6661" s="14"/>
      <c r="D6661" s="14"/>
    </row>
    <row r="6662" spans="3:4">
      <c r="C6662" s="14"/>
      <c r="D6662" s="14"/>
    </row>
    <row r="6663" spans="3:4">
      <c r="C6663" s="14"/>
      <c r="D6663" s="14"/>
    </row>
    <row r="6664" spans="3:4">
      <c r="C6664" s="14"/>
      <c r="D6664" s="14"/>
    </row>
    <row r="6665" spans="3:4">
      <c r="C6665" s="14"/>
      <c r="D6665" s="14"/>
    </row>
    <row r="6666" spans="3:4">
      <c r="C6666" s="14"/>
      <c r="D6666" s="14"/>
    </row>
    <row r="6667" spans="3:4">
      <c r="C6667" s="14"/>
      <c r="D6667" s="14"/>
    </row>
    <row r="6668" spans="3:4">
      <c r="C6668" s="14"/>
      <c r="D6668" s="14"/>
    </row>
    <row r="6669" spans="3:4">
      <c r="C6669" s="14"/>
      <c r="D6669" s="14"/>
    </row>
    <row r="6670" spans="3:4">
      <c r="C6670" s="14"/>
      <c r="D6670" s="14"/>
    </row>
    <row r="6671" spans="3:4">
      <c r="C6671" s="14"/>
      <c r="D6671" s="14"/>
    </row>
    <row r="6672" spans="3:4">
      <c r="C6672" s="14"/>
      <c r="D6672" s="14"/>
    </row>
    <row r="6673" spans="3:4">
      <c r="C6673" s="14"/>
      <c r="D6673" s="14"/>
    </row>
    <row r="6674" spans="3:4">
      <c r="C6674" s="14"/>
      <c r="D6674" s="14"/>
    </row>
    <row r="6675" spans="3:4">
      <c r="C6675" s="14"/>
      <c r="D6675" s="14"/>
    </row>
    <row r="6676" spans="3:4">
      <c r="C6676" s="14"/>
      <c r="D6676" s="14"/>
    </row>
    <row r="6677" spans="3:4">
      <c r="C6677" s="14"/>
      <c r="D6677" s="14"/>
    </row>
    <row r="6678" spans="3:4">
      <c r="C6678" s="14"/>
      <c r="D6678" s="14"/>
    </row>
    <row r="6679" spans="3:4">
      <c r="C6679" s="14"/>
      <c r="D6679" s="14"/>
    </row>
    <row r="6680" spans="3:4">
      <c r="C6680" s="14"/>
      <c r="D6680" s="14"/>
    </row>
    <row r="6681" spans="3:4">
      <c r="C6681" s="14"/>
      <c r="D6681" s="14"/>
    </row>
    <row r="6682" spans="3:4">
      <c r="C6682" s="14"/>
      <c r="D6682" s="14"/>
    </row>
    <row r="6683" spans="3:4">
      <c r="C6683" s="14"/>
      <c r="D6683" s="14"/>
    </row>
    <row r="6684" spans="3:4">
      <c r="C6684" s="14"/>
      <c r="D6684" s="14"/>
    </row>
    <row r="6685" spans="3:4">
      <c r="C6685" s="14"/>
      <c r="D6685" s="14"/>
    </row>
    <row r="6686" spans="3:4">
      <c r="C6686" s="14"/>
      <c r="D6686" s="14"/>
    </row>
    <row r="6687" spans="3:4">
      <c r="C6687" s="14"/>
      <c r="D6687" s="14"/>
    </row>
    <row r="6688" spans="3:4">
      <c r="C6688" s="14"/>
      <c r="D6688" s="14"/>
    </row>
    <row r="6689" spans="3:4">
      <c r="C6689" s="14"/>
      <c r="D6689" s="14"/>
    </row>
    <row r="6690" spans="3:4">
      <c r="C6690" s="14"/>
      <c r="D6690" s="14"/>
    </row>
    <row r="6691" spans="3:4">
      <c r="C6691" s="14"/>
      <c r="D6691" s="14"/>
    </row>
    <row r="6692" spans="3:4">
      <c r="C6692" s="14"/>
      <c r="D6692" s="14"/>
    </row>
    <row r="6693" spans="3:4">
      <c r="C6693" s="14"/>
      <c r="D6693" s="14"/>
    </row>
    <row r="6694" spans="3:4">
      <c r="C6694" s="14"/>
      <c r="D6694" s="14"/>
    </row>
    <row r="6695" spans="3:4">
      <c r="C6695" s="14"/>
      <c r="D6695" s="14"/>
    </row>
    <row r="6696" spans="3:4">
      <c r="C6696" s="14"/>
      <c r="D6696" s="14"/>
    </row>
    <row r="6697" spans="3:4">
      <c r="C6697" s="14"/>
      <c r="D6697" s="14"/>
    </row>
    <row r="6698" spans="3:4">
      <c r="C6698" s="14"/>
      <c r="D6698" s="14"/>
    </row>
    <row r="6699" spans="3:4">
      <c r="C6699" s="14"/>
      <c r="D6699" s="14"/>
    </row>
    <row r="6700" spans="3:4">
      <c r="C6700" s="14"/>
      <c r="D6700" s="14"/>
    </row>
    <row r="6701" spans="3:4">
      <c r="C6701" s="14"/>
      <c r="D6701" s="14"/>
    </row>
    <row r="6702" spans="3:4">
      <c r="C6702" s="14"/>
      <c r="D6702" s="14"/>
    </row>
    <row r="6703" spans="3:4">
      <c r="C6703" s="14"/>
      <c r="D6703" s="14"/>
    </row>
    <row r="6704" spans="3:4">
      <c r="C6704" s="14"/>
      <c r="D6704" s="14"/>
    </row>
    <row r="6705" spans="3:4">
      <c r="C6705" s="14"/>
      <c r="D6705" s="14"/>
    </row>
    <row r="6706" spans="3:4">
      <c r="C6706" s="14"/>
      <c r="D6706" s="14"/>
    </row>
    <row r="6707" spans="3:4">
      <c r="C6707" s="14"/>
      <c r="D6707" s="14"/>
    </row>
    <row r="6708" spans="3:4">
      <c r="C6708" s="14"/>
      <c r="D6708" s="14"/>
    </row>
    <row r="6709" spans="3:4">
      <c r="C6709" s="14"/>
      <c r="D6709" s="14"/>
    </row>
    <row r="6710" spans="3:4">
      <c r="C6710" s="14"/>
      <c r="D6710" s="14"/>
    </row>
    <row r="6711" spans="3:4">
      <c r="C6711" s="14"/>
      <c r="D6711" s="14"/>
    </row>
    <row r="6712" spans="3:4">
      <c r="C6712" s="14"/>
      <c r="D6712" s="14"/>
    </row>
    <row r="6713" spans="3:4">
      <c r="C6713" s="14"/>
      <c r="D6713" s="14"/>
    </row>
    <row r="6714" spans="3:4">
      <c r="C6714" s="14"/>
      <c r="D6714" s="14"/>
    </row>
    <row r="6715" spans="3:4">
      <c r="C6715" s="14"/>
      <c r="D6715" s="14"/>
    </row>
    <row r="6716" spans="3:4">
      <c r="C6716" s="14"/>
      <c r="D6716" s="14"/>
    </row>
    <row r="6717" spans="3:4">
      <c r="C6717" s="14"/>
      <c r="D6717" s="14"/>
    </row>
    <row r="6718" spans="3:4">
      <c r="C6718" s="14"/>
      <c r="D6718" s="14"/>
    </row>
    <row r="6719" spans="3:4">
      <c r="C6719" s="14"/>
      <c r="D6719" s="14"/>
    </row>
    <row r="6720" spans="3:4">
      <c r="C6720" s="14"/>
      <c r="D6720" s="14"/>
    </row>
    <row r="6721" spans="3:4">
      <c r="C6721" s="14"/>
      <c r="D6721" s="14"/>
    </row>
    <row r="6722" spans="3:4">
      <c r="C6722" s="14"/>
      <c r="D6722" s="14"/>
    </row>
    <row r="6723" spans="3:4">
      <c r="C6723" s="14"/>
      <c r="D6723" s="14"/>
    </row>
    <row r="6724" spans="3:4">
      <c r="C6724" s="14"/>
      <c r="D6724" s="14"/>
    </row>
    <row r="6725" spans="3:4">
      <c r="C6725" s="14"/>
      <c r="D6725" s="14"/>
    </row>
    <row r="6726" spans="3:4">
      <c r="C6726" s="14"/>
      <c r="D6726" s="14"/>
    </row>
    <row r="6727" spans="3:4">
      <c r="C6727" s="14"/>
      <c r="D6727" s="14"/>
    </row>
    <row r="6728" spans="3:4">
      <c r="C6728" s="14"/>
      <c r="D6728" s="14"/>
    </row>
    <row r="6729" spans="3:4">
      <c r="C6729" s="14"/>
      <c r="D6729" s="14"/>
    </row>
    <row r="6730" spans="3:4">
      <c r="C6730" s="14"/>
      <c r="D6730" s="14"/>
    </row>
    <row r="6731" spans="3:4">
      <c r="C6731" s="14"/>
      <c r="D6731" s="14"/>
    </row>
    <row r="6732" spans="3:4">
      <c r="C6732" s="14"/>
      <c r="D6732" s="14"/>
    </row>
    <row r="6733" spans="3:4">
      <c r="C6733" s="14"/>
      <c r="D6733" s="14"/>
    </row>
    <row r="6734" spans="3:4">
      <c r="C6734" s="14"/>
      <c r="D6734" s="14"/>
    </row>
    <row r="6735" spans="3:4">
      <c r="C6735" s="14"/>
      <c r="D6735" s="14"/>
    </row>
    <row r="6736" spans="3:4">
      <c r="C6736" s="14"/>
      <c r="D6736" s="14"/>
    </row>
    <row r="6737" spans="3:4">
      <c r="C6737" s="14"/>
      <c r="D6737" s="14"/>
    </row>
    <row r="6738" spans="3:4">
      <c r="C6738" s="14"/>
      <c r="D6738" s="14"/>
    </row>
    <row r="6739" spans="3:4">
      <c r="C6739" s="14"/>
      <c r="D6739" s="14"/>
    </row>
    <row r="6740" spans="3:4">
      <c r="C6740" s="14"/>
      <c r="D6740" s="14"/>
    </row>
    <row r="6741" spans="3:4">
      <c r="C6741" s="14"/>
      <c r="D6741" s="14"/>
    </row>
    <row r="6742" spans="3:4">
      <c r="C6742" s="14"/>
      <c r="D6742" s="14"/>
    </row>
    <row r="6743" spans="3:4">
      <c r="C6743" s="14"/>
      <c r="D6743" s="14"/>
    </row>
    <row r="6744" spans="3:4">
      <c r="C6744" s="14"/>
      <c r="D6744" s="14"/>
    </row>
    <row r="6745" spans="3:4">
      <c r="C6745" s="14"/>
      <c r="D6745" s="14"/>
    </row>
    <row r="6746" spans="3:4">
      <c r="C6746" s="14"/>
      <c r="D6746" s="14"/>
    </row>
    <row r="6747" spans="3:4">
      <c r="C6747" s="14"/>
      <c r="D6747" s="14"/>
    </row>
    <row r="6748" spans="3:4">
      <c r="C6748" s="14"/>
      <c r="D6748" s="14"/>
    </row>
    <row r="6749" spans="3:4">
      <c r="C6749" s="14"/>
      <c r="D6749" s="14"/>
    </row>
    <row r="6750" spans="3:4">
      <c r="C6750" s="14"/>
      <c r="D6750" s="14"/>
    </row>
    <row r="6751" spans="3:4">
      <c r="C6751" s="14"/>
      <c r="D6751" s="14"/>
    </row>
    <row r="6752" spans="3:4">
      <c r="C6752" s="14"/>
      <c r="D6752" s="14"/>
    </row>
    <row r="6753" spans="3:4">
      <c r="C6753" s="14"/>
      <c r="D6753" s="14"/>
    </row>
    <row r="6754" spans="3:4">
      <c r="C6754" s="14"/>
      <c r="D6754" s="14"/>
    </row>
    <row r="6755" spans="3:4">
      <c r="C6755" s="14"/>
      <c r="D6755" s="14"/>
    </row>
  </sheetData>
  <sortState xmlns:xlrd2="http://schemas.microsoft.com/office/spreadsheetml/2017/richdata2" ref="A21:T248">
    <sortCondition ref="C21:C248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C194"/>
  <sheetViews>
    <sheetView workbookViewId="0">
      <selection activeCell="B6" sqref="B6"/>
    </sheetView>
  </sheetViews>
  <sheetFormatPr defaultRowHeight="12.75"/>
  <sheetData>
    <row r="6" spans="1:2">
      <c r="A6" t="s">
        <v>91</v>
      </c>
      <c r="B6">
        <f>SLOPE(B17:B50,A17:A50)</f>
        <v>0.23707299843048621</v>
      </c>
    </row>
    <row r="11" spans="1:2">
      <c r="B11">
        <v>0</v>
      </c>
    </row>
    <row r="12" spans="1:2">
      <c r="B12">
        <v>0</v>
      </c>
    </row>
    <row r="13" spans="1:2">
      <c r="B13">
        <v>4.0000000008149073E-3</v>
      </c>
    </row>
    <row r="14" spans="1:2">
      <c r="B14">
        <v>4.9999999973806553E-3</v>
      </c>
    </row>
    <row r="15" spans="1:2">
      <c r="B15">
        <v>8.0000000016298145E-3</v>
      </c>
    </row>
    <row r="16" spans="1:2">
      <c r="B16">
        <v>1.0000000002037268E-2</v>
      </c>
    </row>
    <row r="17" spans="1:3">
      <c r="A17">
        <v>1</v>
      </c>
      <c r="B17">
        <v>0.21300000000337604</v>
      </c>
      <c r="C17">
        <f t="shared" ref="C17:C56" si="0">B17/$B$6</f>
        <v>0.89845744312307763</v>
      </c>
    </row>
    <row r="18" spans="1:3">
      <c r="A18">
        <v>1</v>
      </c>
      <c r="B18">
        <v>0.22400000000197906</v>
      </c>
      <c r="C18">
        <f t="shared" si="0"/>
        <v>0.94485665379416728</v>
      </c>
    </row>
    <row r="19" spans="1:3">
      <c r="A19">
        <v>1</v>
      </c>
      <c r="B19">
        <v>0.24199999999837019</v>
      </c>
      <c r="C19">
        <f t="shared" si="0"/>
        <v>1.0207826348867337</v>
      </c>
    </row>
    <row r="20" spans="1:3">
      <c r="A20">
        <v>1</v>
      </c>
      <c r="B20">
        <v>0.25999999999476131</v>
      </c>
      <c r="C20">
        <f t="shared" si="0"/>
        <v>1.0967086159793</v>
      </c>
    </row>
    <row r="21" spans="1:3">
      <c r="A21">
        <v>3</v>
      </c>
      <c r="B21">
        <v>0.69100000000617001</v>
      </c>
      <c r="C21">
        <f t="shared" si="0"/>
        <v>2.9147140525528168</v>
      </c>
    </row>
    <row r="22" spans="1:3">
      <c r="A22">
        <v>3</v>
      </c>
      <c r="B22">
        <v>0.69200000000273576</v>
      </c>
      <c r="C22">
        <f t="shared" si="0"/>
        <v>2.9189321625998743</v>
      </c>
    </row>
    <row r="23" spans="1:3">
      <c r="A23">
        <v>3</v>
      </c>
      <c r="B23">
        <v>0.71600000000034925</v>
      </c>
      <c r="C23">
        <f t="shared" si="0"/>
        <v>3.0201668040668599</v>
      </c>
    </row>
    <row r="24" spans="1:3">
      <c r="A24">
        <v>3</v>
      </c>
      <c r="B24">
        <v>0.7180000000007567</v>
      </c>
      <c r="C24">
        <f t="shared" si="0"/>
        <v>3.0286030241916664</v>
      </c>
    </row>
    <row r="25" spans="1:3">
      <c r="A25">
        <v>3</v>
      </c>
      <c r="B25">
        <v>0.72799999999551801</v>
      </c>
      <c r="C25">
        <f t="shared" si="0"/>
        <v>3.0707841247850074</v>
      </c>
    </row>
    <row r="26" spans="1:3">
      <c r="A26">
        <v>4</v>
      </c>
      <c r="B26">
        <v>0.91100000000005821</v>
      </c>
      <c r="C26">
        <f t="shared" si="0"/>
        <v>3.8426982660666806</v>
      </c>
    </row>
    <row r="27" spans="1:3">
      <c r="A27">
        <v>4</v>
      </c>
      <c r="B27">
        <v>0.93200000000069849</v>
      </c>
      <c r="C27">
        <f t="shared" si="0"/>
        <v>3.9312785773618018</v>
      </c>
    </row>
    <row r="28" spans="1:3">
      <c r="A28">
        <v>4</v>
      </c>
      <c r="B28">
        <v>0.93500000000494765</v>
      </c>
      <c r="C28">
        <f t="shared" si="0"/>
        <v>3.9439329075643568</v>
      </c>
    </row>
    <row r="29" spans="1:3">
      <c r="A29">
        <v>4</v>
      </c>
      <c r="B29">
        <v>0.94200000000273576</v>
      </c>
      <c r="C29">
        <f t="shared" si="0"/>
        <v>3.9734596779858338</v>
      </c>
    </row>
    <row r="30" spans="1:3">
      <c r="A30">
        <v>4</v>
      </c>
      <c r="B30">
        <v>0.94299999999930151</v>
      </c>
      <c r="C30">
        <f t="shared" si="0"/>
        <v>3.9776777880328913</v>
      </c>
    </row>
    <row r="31" spans="1:3">
      <c r="A31">
        <v>4</v>
      </c>
      <c r="B31">
        <v>0.94299999999930151</v>
      </c>
      <c r="C31">
        <f t="shared" si="0"/>
        <v>3.9776777880328913</v>
      </c>
    </row>
    <row r="32" spans="1:3">
      <c r="A32">
        <v>4</v>
      </c>
      <c r="B32">
        <v>0.94299999999930151</v>
      </c>
      <c r="C32">
        <f t="shared" si="0"/>
        <v>3.9776777880328913</v>
      </c>
    </row>
    <row r="33" spans="1:3">
      <c r="A33">
        <v>4</v>
      </c>
      <c r="B33">
        <v>0.94299999999930151</v>
      </c>
      <c r="C33">
        <f t="shared" si="0"/>
        <v>3.9776777880328913</v>
      </c>
    </row>
    <row r="34" spans="1:3">
      <c r="A34">
        <v>4</v>
      </c>
      <c r="B34">
        <v>0.94399999999586726</v>
      </c>
      <c r="C34">
        <f t="shared" si="0"/>
        <v>3.9818958980799493</v>
      </c>
    </row>
    <row r="35" spans="1:3">
      <c r="A35">
        <v>4</v>
      </c>
      <c r="B35">
        <v>0.94400000000314321</v>
      </c>
      <c r="C35">
        <f t="shared" si="0"/>
        <v>3.9818958981106398</v>
      </c>
    </row>
    <row r="36" spans="1:3">
      <c r="A36">
        <v>4</v>
      </c>
      <c r="B36">
        <v>0.94599999999627471</v>
      </c>
      <c r="C36">
        <f t="shared" si="0"/>
        <v>3.9903321182047553</v>
      </c>
    </row>
    <row r="37" spans="1:3">
      <c r="A37">
        <v>4</v>
      </c>
      <c r="B37">
        <v>0.94799999999668216</v>
      </c>
      <c r="C37">
        <f t="shared" si="0"/>
        <v>3.9987683383295618</v>
      </c>
    </row>
    <row r="38" spans="1:3">
      <c r="A38">
        <v>4</v>
      </c>
      <c r="B38">
        <v>0.94800000000395812</v>
      </c>
      <c r="C38">
        <f t="shared" si="0"/>
        <v>3.9987683383602528</v>
      </c>
    </row>
    <row r="39" spans="1:3">
      <c r="A39">
        <v>4</v>
      </c>
      <c r="B39">
        <v>0.94900000000052387</v>
      </c>
      <c r="C39">
        <f t="shared" si="0"/>
        <v>4.0029864484073103</v>
      </c>
    </row>
    <row r="40" spans="1:3">
      <c r="A40">
        <v>4</v>
      </c>
      <c r="B40">
        <v>0.95000000000436557</v>
      </c>
      <c r="C40">
        <f t="shared" si="0"/>
        <v>4.0072045584850589</v>
      </c>
    </row>
    <row r="41" spans="1:3">
      <c r="A41">
        <v>4</v>
      </c>
      <c r="B41">
        <v>0.95100000000093132</v>
      </c>
      <c r="C41">
        <f t="shared" si="0"/>
        <v>4.0114226685321164</v>
      </c>
    </row>
    <row r="42" spans="1:3">
      <c r="A42">
        <v>4</v>
      </c>
      <c r="B42">
        <v>0.95500000000174623</v>
      </c>
      <c r="C42">
        <f t="shared" si="0"/>
        <v>4.0282951087817294</v>
      </c>
    </row>
    <row r="43" spans="1:3">
      <c r="A43">
        <v>4</v>
      </c>
      <c r="B43">
        <v>0.95699999999487773</v>
      </c>
      <c r="C43">
        <f t="shared" si="0"/>
        <v>4.0367313288758453</v>
      </c>
    </row>
    <row r="44" spans="1:3">
      <c r="A44">
        <v>4</v>
      </c>
      <c r="B44">
        <v>0.96199999999953434</v>
      </c>
      <c r="C44">
        <f t="shared" si="0"/>
        <v>4.0578218792032059</v>
      </c>
    </row>
    <row r="45" spans="1:3">
      <c r="A45">
        <v>4</v>
      </c>
      <c r="B45">
        <v>0.98200000000360887</v>
      </c>
      <c r="C45">
        <f t="shared" si="0"/>
        <v>4.14218408045127</v>
      </c>
    </row>
    <row r="46" spans="1:3">
      <c r="A46">
        <v>5</v>
      </c>
      <c r="B46">
        <v>1.1610000000000582</v>
      </c>
      <c r="C46">
        <f t="shared" si="0"/>
        <v>4.8972257814526392</v>
      </c>
    </row>
    <row r="47" spans="1:3">
      <c r="A47">
        <v>5</v>
      </c>
      <c r="B47">
        <v>1.1719999999986612</v>
      </c>
      <c r="C47">
        <f t="shared" si="0"/>
        <v>4.9436249921237287</v>
      </c>
    </row>
    <row r="48" spans="1:3">
      <c r="A48">
        <v>5</v>
      </c>
      <c r="B48">
        <v>1.1779999999998836</v>
      </c>
      <c r="C48">
        <f t="shared" si="0"/>
        <v>4.9689336524981478</v>
      </c>
    </row>
    <row r="49" spans="1:3">
      <c r="A49">
        <v>8</v>
      </c>
      <c r="B49">
        <v>1.8890000000028522</v>
      </c>
      <c r="C49">
        <f t="shared" si="0"/>
        <v>7.968009906268338</v>
      </c>
    </row>
    <row r="50" spans="1:3">
      <c r="A50">
        <v>8</v>
      </c>
      <c r="B50">
        <v>1.9100000000034925</v>
      </c>
      <c r="C50">
        <f t="shared" si="0"/>
        <v>8.0565902175634587</v>
      </c>
    </row>
    <row r="51" spans="1:3">
      <c r="A51">
        <v>9</v>
      </c>
      <c r="B51">
        <v>2.1039999999993597</v>
      </c>
      <c r="C51">
        <f t="shared" si="0"/>
        <v>8.8749035694855305</v>
      </c>
    </row>
    <row r="52" spans="1:3">
      <c r="A52">
        <v>9</v>
      </c>
      <c r="B52">
        <v>2.1190000000060536</v>
      </c>
      <c r="C52">
        <f t="shared" si="0"/>
        <v>8.9381752204369231</v>
      </c>
    </row>
    <row r="53" spans="1:3">
      <c r="A53">
        <v>9</v>
      </c>
      <c r="B53">
        <v>2.1209999999991851</v>
      </c>
      <c r="C53">
        <f t="shared" si="0"/>
        <v>8.94661144053104</v>
      </c>
    </row>
    <row r="54" spans="1:3">
      <c r="A54">
        <v>10</v>
      </c>
      <c r="B54">
        <v>2.364000000001397</v>
      </c>
      <c r="C54">
        <f t="shared" si="0"/>
        <v>9.9716121854955215</v>
      </c>
    </row>
    <row r="55" spans="1:3">
      <c r="A55">
        <v>10</v>
      </c>
      <c r="B55">
        <v>2.3669999999983702</v>
      </c>
      <c r="C55">
        <f t="shared" si="0"/>
        <v>9.984266515667386</v>
      </c>
    </row>
    <row r="56" spans="1:3">
      <c r="A56">
        <v>11</v>
      </c>
      <c r="B56">
        <v>2.6050000000032014</v>
      </c>
      <c r="C56">
        <f t="shared" si="0"/>
        <v>10.988176710335198</v>
      </c>
    </row>
    <row r="57" spans="1:3">
      <c r="A57">
        <v>12</v>
      </c>
      <c r="B57">
        <v>2.8079999999972642</v>
      </c>
      <c r="C57">
        <f>B57/$B$6</f>
        <v>11.844453052803553</v>
      </c>
    </row>
    <row r="58" spans="1:3">
      <c r="A58">
        <v>12</v>
      </c>
      <c r="B58">
        <v>2.8289999999979045</v>
      </c>
      <c r="C58">
        <f t="shared" ref="C58:C121" si="1">B58/$B$6</f>
        <v>11.933033364098675</v>
      </c>
    </row>
    <row r="59" spans="1:3">
      <c r="A59">
        <v>12</v>
      </c>
      <c r="B59">
        <v>2.8290000000051805</v>
      </c>
      <c r="C59">
        <f t="shared" si="1"/>
        <v>11.933033364129365</v>
      </c>
    </row>
    <row r="60" spans="1:3">
      <c r="A60">
        <v>12</v>
      </c>
      <c r="B60">
        <v>2.8329999999987194</v>
      </c>
      <c r="C60">
        <f t="shared" si="1"/>
        <v>11.949905804348287</v>
      </c>
    </row>
    <row r="61" spans="1:3">
      <c r="A61">
        <v>12</v>
      </c>
      <c r="B61">
        <v>2.8349999999991269</v>
      </c>
      <c r="C61">
        <f t="shared" si="1"/>
        <v>11.958342024473094</v>
      </c>
    </row>
    <row r="62" spans="1:3">
      <c r="A62">
        <v>12</v>
      </c>
      <c r="B62">
        <v>2.8359999999956926</v>
      </c>
      <c r="C62">
        <f t="shared" si="1"/>
        <v>11.962560134520151</v>
      </c>
    </row>
    <row r="63" spans="1:3">
      <c r="A63">
        <v>12</v>
      </c>
      <c r="B63">
        <v>2.841999999996915</v>
      </c>
      <c r="C63">
        <f t="shared" si="1"/>
        <v>11.98786879489457</v>
      </c>
    </row>
    <row r="64" spans="1:3">
      <c r="A64">
        <v>12</v>
      </c>
      <c r="B64">
        <v>2.8450000000011642</v>
      </c>
      <c r="C64">
        <f t="shared" si="1"/>
        <v>12.000523125097125</v>
      </c>
    </row>
    <row r="65" spans="1:3">
      <c r="A65">
        <v>12</v>
      </c>
      <c r="B65">
        <v>2.8450000000011642</v>
      </c>
      <c r="C65">
        <f t="shared" si="1"/>
        <v>12.000523125097125</v>
      </c>
    </row>
    <row r="66" spans="1:3">
      <c r="A66">
        <v>13</v>
      </c>
      <c r="B66">
        <v>3.0559999999968568</v>
      </c>
      <c r="C66">
        <f t="shared" si="1"/>
        <v>12.890544348064706</v>
      </c>
    </row>
    <row r="67" spans="1:3">
      <c r="A67">
        <v>13</v>
      </c>
      <c r="B67">
        <v>3.0619999999980791</v>
      </c>
      <c r="C67">
        <f t="shared" si="1"/>
        <v>12.915853008439125</v>
      </c>
    </row>
    <row r="68" spans="1:3">
      <c r="A68">
        <v>13</v>
      </c>
      <c r="B68">
        <v>3.0619999999980791</v>
      </c>
      <c r="C68">
        <f t="shared" si="1"/>
        <v>12.915853008439125</v>
      </c>
    </row>
    <row r="69" spans="1:3">
      <c r="A69">
        <v>13</v>
      </c>
      <c r="B69">
        <v>3.0729999999966822</v>
      </c>
      <c r="C69">
        <f t="shared" si="1"/>
        <v>12.962252219110214</v>
      </c>
    </row>
    <row r="70" spans="1:3">
      <c r="A70">
        <v>13</v>
      </c>
      <c r="B70">
        <v>3.0740000000005239</v>
      </c>
      <c r="C70">
        <f t="shared" si="1"/>
        <v>12.966470329187963</v>
      </c>
    </row>
    <row r="71" spans="1:3">
      <c r="A71">
        <v>13</v>
      </c>
      <c r="B71">
        <v>3.0879999999961001</v>
      </c>
      <c r="C71">
        <f t="shared" si="1"/>
        <v>13.025523870030916</v>
      </c>
    </row>
    <row r="72" spans="1:3">
      <c r="A72">
        <v>13</v>
      </c>
      <c r="B72">
        <v>3.0889999999999418</v>
      </c>
      <c r="C72">
        <f t="shared" si="1"/>
        <v>13.029741980108666</v>
      </c>
    </row>
    <row r="73" spans="1:3">
      <c r="A73">
        <v>14</v>
      </c>
      <c r="B73">
        <v>3.3130000000019209</v>
      </c>
      <c r="C73">
        <f t="shared" si="1"/>
        <v>13.974598633902833</v>
      </c>
    </row>
    <row r="74" spans="1:3">
      <c r="A74">
        <v>14</v>
      </c>
      <c r="B74">
        <v>3.3130000000019209</v>
      </c>
      <c r="C74">
        <f t="shared" si="1"/>
        <v>13.974598633902833</v>
      </c>
    </row>
    <row r="75" spans="1:3">
      <c r="A75">
        <v>14</v>
      </c>
      <c r="B75">
        <v>3.3159999999988941</v>
      </c>
      <c r="C75">
        <f t="shared" si="1"/>
        <v>13.987252964074695</v>
      </c>
    </row>
    <row r="76" spans="1:3">
      <c r="A76">
        <v>16</v>
      </c>
      <c r="B76">
        <v>3.7810000000026776</v>
      </c>
      <c r="C76">
        <f t="shared" si="1"/>
        <v>15.948674142708539</v>
      </c>
    </row>
    <row r="77" spans="1:3">
      <c r="A77">
        <v>16</v>
      </c>
      <c r="B77">
        <v>3.7850000000034925</v>
      </c>
      <c r="C77">
        <f t="shared" si="1"/>
        <v>15.965546582958153</v>
      </c>
    </row>
    <row r="78" spans="1:3">
      <c r="A78">
        <v>16</v>
      </c>
      <c r="B78">
        <v>3.7880000000004657</v>
      </c>
      <c r="C78">
        <f t="shared" si="1"/>
        <v>15.978200913130017</v>
      </c>
    </row>
    <row r="79" spans="1:3">
      <c r="A79">
        <v>17</v>
      </c>
      <c r="B79">
        <v>4.0040000000008149</v>
      </c>
      <c r="C79">
        <f t="shared" si="1"/>
        <v>16.889312686424958</v>
      </c>
    </row>
    <row r="80" spans="1:3">
      <c r="A80">
        <v>17</v>
      </c>
      <c r="B80">
        <v>4.0070000000050641</v>
      </c>
      <c r="C80">
        <f t="shared" si="1"/>
        <v>16.901967016627513</v>
      </c>
    </row>
    <row r="81" spans="1:3">
      <c r="A81">
        <v>17</v>
      </c>
      <c r="B81">
        <v>4.0389999999970314</v>
      </c>
      <c r="C81">
        <f t="shared" si="1"/>
        <v>17.036946538563033</v>
      </c>
    </row>
    <row r="82" spans="1:3">
      <c r="A82">
        <v>17</v>
      </c>
      <c r="B82">
        <v>4.0390000000043074</v>
      </c>
      <c r="C82">
        <f t="shared" si="1"/>
        <v>17.036946538593725</v>
      </c>
    </row>
    <row r="83" spans="1:3">
      <c r="A83">
        <v>18</v>
      </c>
      <c r="B83">
        <v>4.2639999999955762</v>
      </c>
      <c r="C83">
        <f t="shared" si="1"/>
        <v>17.986021302404257</v>
      </c>
    </row>
    <row r="84" spans="1:3">
      <c r="A84">
        <v>20</v>
      </c>
      <c r="B84">
        <v>4.7209999999977299</v>
      </c>
      <c r="C84">
        <f t="shared" si="1"/>
        <v>19.913697600538875</v>
      </c>
    </row>
    <row r="85" spans="1:3">
      <c r="A85">
        <v>20</v>
      </c>
      <c r="B85">
        <v>4.7419999999983702</v>
      </c>
      <c r="C85">
        <f t="shared" si="1"/>
        <v>20.002277911833996</v>
      </c>
    </row>
    <row r="86" spans="1:3">
      <c r="A86">
        <v>20</v>
      </c>
      <c r="B86">
        <v>4.9389999999984866</v>
      </c>
      <c r="C86">
        <f t="shared" si="1"/>
        <v>20.833245593958623</v>
      </c>
    </row>
    <row r="87" spans="1:3">
      <c r="A87">
        <v>20</v>
      </c>
      <c r="B87">
        <v>4.9430000000065775</v>
      </c>
      <c r="C87">
        <f t="shared" si="1"/>
        <v>20.850118034238928</v>
      </c>
    </row>
    <row r="88" spans="1:3">
      <c r="A88">
        <v>20</v>
      </c>
      <c r="B88">
        <v>4.9590000000025611</v>
      </c>
      <c r="C88">
        <f t="shared" si="1"/>
        <v>20.917607795206688</v>
      </c>
    </row>
    <row r="89" spans="1:3">
      <c r="A89">
        <v>20</v>
      </c>
      <c r="B89">
        <v>4.963000000003376</v>
      </c>
      <c r="C89">
        <f t="shared" si="1"/>
        <v>20.934480235456299</v>
      </c>
    </row>
    <row r="90" spans="1:3">
      <c r="A90">
        <v>20</v>
      </c>
      <c r="B90">
        <v>4.9650000000037835</v>
      </c>
      <c r="C90">
        <f t="shared" si="1"/>
        <v>20.942916455581106</v>
      </c>
    </row>
    <row r="91" spans="1:3">
      <c r="A91">
        <v>20</v>
      </c>
      <c r="B91">
        <v>4.9819999999963329</v>
      </c>
      <c r="C91">
        <f t="shared" si="1"/>
        <v>21.014624326595925</v>
      </c>
    </row>
    <row r="92" spans="1:3">
      <c r="B92">
        <v>5.1940000000031432</v>
      </c>
      <c r="C92">
        <f t="shared" si="1"/>
        <v>21.908863659671944</v>
      </c>
    </row>
    <row r="93" spans="1:3">
      <c r="B93">
        <v>5.1999999999970896</v>
      </c>
      <c r="C93">
        <f t="shared" si="1"/>
        <v>21.934172320015673</v>
      </c>
    </row>
    <row r="94" spans="1:3">
      <c r="B94">
        <v>5.2099999999991269</v>
      </c>
      <c r="C94">
        <f t="shared" si="1"/>
        <v>21.976353420639704</v>
      </c>
    </row>
    <row r="95" spans="1:3">
      <c r="B95">
        <v>5.9799999999959255</v>
      </c>
      <c r="C95">
        <f t="shared" si="1"/>
        <v>25.224298168014954</v>
      </c>
    </row>
    <row r="96" spans="1:3">
      <c r="B96">
        <v>6.1229999999995925</v>
      </c>
      <c r="C96">
        <f t="shared" si="1"/>
        <v>25.827487906831191</v>
      </c>
    </row>
    <row r="97" spans="2:3">
      <c r="B97">
        <v>6.1600000000034925</v>
      </c>
      <c r="C97">
        <f t="shared" si="1"/>
        <v>25.983557979124765</v>
      </c>
    </row>
    <row r="98" spans="2:3">
      <c r="B98">
        <v>6.1649999999935972</v>
      </c>
      <c r="C98">
        <f t="shared" si="1"/>
        <v>26.004648529390742</v>
      </c>
    </row>
    <row r="99" spans="2:3">
      <c r="B99">
        <v>6.1659999999974389</v>
      </c>
      <c r="C99">
        <f t="shared" si="1"/>
        <v>26.00886663946849</v>
      </c>
    </row>
    <row r="100" spans="2:3">
      <c r="B100">
        <v>6.8740000000034343</v>
      </c>
      <c r="C100">
        <f t="shared" si="1"/>
        <v>28.995288563066818</v>
      </c>
    </row>
    <row r="101" spans="2:3">
      <c r="B101">
        <v>7.0720000000001164</v>
      </c>
      <c r="C101">
        <f t="shared" si="1"/>
        <v>29.830474355238501</v>
      </c>
    </row>
    <row r="102" spans="2:3">
      <c r="B102">
        <v>7.0879999999961001</v>
      </c>
      <c r="C102">
        <f t="shared" si="1"/>
        <v>29.897964116206261</v>
      </c>
    </row>
    <row r="103" spans="2:3">
      <c r="B103">
        <v>7.0900000000037835</v>
      </c>
      <c r="C103">
        <f t="shared" si="1"/>
        <v>29.906400336361759</v>
      </c>
    </row>
    <row r="104" spans="2:3">
      <c r="B104">
        <v>7.0940000000045984</v>
      </c>
      <c r="C104">
        <f t="shared" si="1"/>
        <v>29.923272776611373</v>
      </c>
    </row>
    <row r="105" spans="2:3">
      <c r="B105">
        <v>7.1040000000066357</v>
      </c>
      <c r="C105">
        <f t="shared" si="1"/>
        <v>29.965453877235404</v>
      </c>
    </row>
    <row r="106" spans="2:3">
      <c r="B106">
        <v>7.1049999999959255</v>
      </c>
      <c r="C106">
        <f t="shared" si="1"/>
        <v>29.969671987251772</v>
      </c>
    </row>
    <row r="107" spans="2:3">
      <c r="B107">
        <v>7.7929999999978463</v>
      </c>
      <c r="C107">
        <f t="shared" si="1"/>
        <v>32.871731709602031</v>
      </c>
    </row>
    <row r="108" spans="2:3">
      <c r="B108">
        <v>7.8090000000011059</v>
      </c>
      <c r="C108">
        <f t="shared" si="1"/>
        <v>32.939221470600486</v>
      </c>
    </row>
    <row r="109" spans="2:3">
      <c r="B109">
        <v>8.0289999999949941</v>
      </c>
      <c r="C109">
        <f t="shared" si="1"/>
        <v>33.867205684114346</v>
      </c>
    </row>
    <row r="110" spans="2:3">
      <c r="B110">
        <v>8.0400000000008731</v>
      </c>
      <c r="C110">
        <f t="shared" si="1"/>
        <v>33.913604894816125</v>
      </c>
    </row>
    <row r="111" spans="2:3">
      <c r="B111">
        <v>8.2769999999945867</v>
      </c>
      <c r="C111">
        <f t="shared" si="1"/>
        <v>34.913296979375502</v>
      </c>
    </row>
    <row r="112" spans="2:3">
      <c r="B112">
        <v>8.9589999999952852</v>
      </c>
      <c r="C112">
        <f t="shared" si="1"/>
        <v>37.790048041351341</v>
      </c>
    </row>
    <row r="113" spans="2:3">
      <c r="B113">
        <v>8.9789999999993597</v>
      </c>
      <c r="C113">
        <f t="shared" si="1"/>
        <v>37.874410242599403</v>
      </c>
    </row>
    <row r="114" spans="2:3">
      <c r="B114">
        <v>8.9899999999979627</v>
      </c>
      <c r="C114">
        <f t="shared" si="1"/>
        <v>37.920809453270493</v>
      </c>
    </row>
    <row r="115" spans="2:3">
      <c r="B115">
        <v>9.2419999999983702</v>
      </c>
      <c r="C115">
        <f t="shared" si="1"/>
        <v>38.983773188781264</v>
      </c>
    </row>
    <row r="116" spans="2:3">
      <c r="B116">
        <v>9.2560000000012224</v>
      </c>
      <c r="C116">
        <f t="shared" si="1"/>
        <v>39.042826729654905</v>
      </c>
    </row>
    <row r="117" spans="2:3">
      <c r="B117">
        <v>9.9290000000037253</v>
      </c>
      <c r="C117">
        <f t="shared" si="1"/>
        <v>41.881614801084467</v>
      </c>
    </row>
    <row r="118" spans="2:3">
      <c r="B118">
        <v>9.9309999999968568</v>
      </c>
      <c r="C118">
        <f t="shared" si="1"/>
        <v>41.890051021178579</v>
      </c>
    </row>
    <row r="119" spans="2:3">
      <c r="B119">
        <v>9.9619999999995343</v>
      </c>
      <c r="C119">
        <f t="shared" si="1"/>
        <v>42.020812433097731</v>
      </c>
    </row>
    <row r="120" spans="2:3">
      <c r="B120">
        <v>9.9639999999999418</v>
      </c>
      <c r="C120">
        <f t="shared" si="1"/>
        <v>42.029248653222538</v>
      </c>
    </row>
    <row r="121" spans="2:3">
      <c r="B121">
        <v>10.154999999998836</v>
      </c>
      <c r="C121">
        <f t="shared" si="1"/>
        <v>42.834907674972747</v>
      </c>
    </row>
    <row r="122" spans="2:3">
      <c r="B122">
        <v>10.194999999999709</v>
      </c>
      <c r="C122">
        <f t="shared" ref="C122:C185" si="2">B122/$B$6</f>
        <v>43.003632077438184</v>
      </c>
    </row>
    <row r="123" spans="2:3">
      <c r="B123">
        <v>10.864999999997963</v>
      </c>
      <c r="C123">
        <f t="shared" si="2"/>
        <v>45.829765818665187</v>
      </c>
    </row>
    <row r="124" spans="2:3">
      <c r="B124">
        <v>11.35399999999936</v>
      </c>
      <c r="C124">
        <f t="shared" si="2"/>
        <v>47.892421638766017</v>
      </c>
    </row>
    <row r="125" spans="2:3">
      <c r="B125">
        <v>11.817999999999302</v>
      </c>
      <c r="C125">
        <f t="shared" si="2"/>
        <v>49.849624707322114</v>
      </c>
    </row>
    <row r="126" spans="2:3">
      <c r="B126">
        <v>12.023999999997613</v>
      </c>
      <c r="C126">
        <f t="shared" si="2"/>
        <v>50.71855537999302</v>
      </c>
    </row>
    <row r="127" spans="2:3">
      <c r="B127">
        <v>12.748000000006869</v>
      </c>
      <c r="C127">
        <f t="shared" si="2"/>
        <v>53.772467064589797</v>
      </c>
    </row>
    <row r="128" spans="2:3">
      <c r="B128">
        <v>12.980999999999767</v>
      </c>
      <c r="C128">
        <f t="shared" si="2"/>
        <v>54.755286708899554</v>
      </c>
    </row>
    <row r="129" spans="2:3">
      <c r="B129">
        <v>13.494999999995343</v>
      </c>
      <c r="C129">
        <f t="shared" si="2"/>
        <v>56.923395280514427</v>
      </c>
    </row>
    <row r="130" spans="2:3">
      <c r="B130">
        <v>13.95499999999447</v>
      </c>
      <c r="C130">
        <f t="shared" si="2"/>
        <v>58.863725908820911</v>
      </c>
    </row>
    <row r="131" spans="2:3">
      <c r="B131">
        <v>14.171000000002095</v>
      </c>
      <c r="C131">
        <f t="shared" si="2"/>
        <v>59.774837682146547</v>
      </c>
    </row>
    <row r="132" spans="2:3">
      <c r="B132">
        <v>14.643000000003667</v>
      </c>
      <c r="C132">
        <f t="shared" si="2"/>
        <v>61.765785631201865</v>
      </c>
    </row>
    <row r="133" spans="2:3">
      <c r="B133">
        <v>14.906000000002678</v>
      </c>
      <c r="C133">
        <f t="shared" si="2"/>
        <v>62.875148577383719</v>
      </c>
    </row>
    <row r="134" spans="2:3">
      <c r="B134">
        <v>17.039000000004307</v>
      </c>
      <c r="C134">
        <f t="shared" si="2"/>
        <v>71.872377338663597</v>
      </c>
    </row>
    <row r="135" spans="2:3">
      <c r="B135">
        <v>17.938000000001921</v>
      </c>
      <c r="C135">
        <f t="shared" si="2"/>
        <v>75.664458283981432</v>
      </c>
    </row>
    <row r="136" spans="2:3">
      <c r="B136">
        <v>18.685000000004948</v>
      </c>
      <c r="C136">
        <f t="shared" si="2"/>
        <v>78.815386499967445</v>
      </c>
    </row>
    <row r="137" spans="2:3">
      <c r="B137">
        <v>18.915999999997439</v>
      </c>
      <c r="C137">
        <f t="shared" si="2"/>
        <v>79.789769924152409</v>
      </c>
    </row>
    <row r="138" spans="2:3">
      <c r="B138">
        <v>20.340999999993073</v>
      </c>
      <c r="C138">
        <f t="shared" si="2"/>
        <v>85.800576761833952</v>
      </c>
    </row>
    <row r="139" spans="2:3">
      <c r="B139">
        <v>20.813999999998487</v>
      </c>
      <c r="C139">
        <f t="shared" si="2"/>
        <v>87.795742820967021</v>
      </c>
    </row>
    <row r="140" spans="2:3">
      <c r="B140">
        <v>20.817999999999302</v>
      </c>
      <c r="C140">
        <f t="shared" si="2"/>
        <v>87.812615261216635</v>
      </c>
    </row>
    <row r="141" spans="2:3">
      <c r="B141">
        <v>21.036999999996624</v>
      </c>
      <c r="C141">
        <f t="shared" si="2"/>
        <v>88.736381364683439</v>
      </c>
    </row>
    <row r="142" spans="2:3">
      <c r="B142">
        <v>21.981999999996333</v>
      </c>
      <c r="C142">
        <f t="shared" si="2"/>
        <v>92.722495372841138</v>
      </c>
    </row>
    <row r="143" spans="2:3">
      <c r="B143">
        <v>24.786999999996624</v>
      </c>
      <c r="C143">
        <f t="shared" si="2"/>
        <v>104.55429409547283</v>
      </c>
    </row>
    <row r="144" spans="2:3">
      <c r="B144">
        <v>26</v>
      </c>
      <c r="C144">
        <f t="shared" si="2"/>
        <v>109.67086160013974</v>
      </c>
    </row>
    <row r="145" spans="2:3">
      <c r="B145">
        <v>26.947000000000116</v>
      </c>
      <c r="C145">
        <f t="shared" si="2"/>
        <v>113.66541182842225</v>
      </c>
    </row>
    <row r="146" spans="2:3">
      <c r="B146">
        <v>29.074000000000524</v>
      </c>
      <c r="C146">
        <f t="shared" si="2"/>
        <v>122.6373319293277</v>
      </c>
    </row>
    <row r="147" spans="2:3">
      <c r="B147">
        <v>29.957999999998719</v>
      </c>
      <c r="C147">
        <f t="shared" si="2"/>
        <v>126.36614122372485</v>
      </c>
    </row>
    <row r="148" spans="2:3">
      <c r="B148">
        <v>29.977999999995518</v>
      </c>
      <c r="C148">
        <f t="shared" si="2"/>
        <v>126.45050342494223</v>
      </c>
    </row>
    <row r="149" spans="2:3">
      <c r="B149">
        <v>31.202000000004773</v>
      </c>
      <c r="C149">
        <f t="shared" si="2"/>
        <v>131.61347014031091</v>
      </c>
    </row>
    <row r="150" spans="2:3">
      <c r="B150">
        <v>35.237999999997555</v>
      </c>
      <c r="C150">
        <f t="shared" si="2"/>
        <v>148.6377623486714</v>
      </c>
    </row>
    <row r="151" spans="2:3">
      <c r="B151">
        <v>36.198999999993248</v>
      </c>
      <c r="C151">
        <f t="shared" si="2"/>
        <v>152.69136611779686</v>
      </c>
    </row>
    <row r="152" spans="2:3">
      <c r="B152">
        <v>41.838999999999942</v>
      </c>
      <c r="C152">
        <f t="shared" si="2"/>
        <v>176.48150686493233</v>
      </c>
    </row>
    <row r="153" spans="2:3">
      <c r="B153">
        <v>41.866000000001804</v>
      </c>
      <c r="C153">
        <f t="shared" si="2"/>
        <v>176.59539583660185</v>
      </c>
    </row>
    <row r="154" spans="2:3">
      <c r="B154">
        <v>43.727000000006228</v>
      </c>
      <c r="C154">
        <f t="shared" si="2"/>
        <v>184.4452986611536</v>
      </c>
    </row>
    <row r="155" spans="2:3">
      <c r="B155">
        <v>48.190999999998894</v>
      </c>
      <c r="C155">
        <f t="shared" si="2"/>
        <v>203.27494197585435</v>
      </c>
    </row>
    <row r="156" spans="2:3">
      <c r="B156">
        <v>49.179000000003725</v>
      </c>
      <c r="C156">
        <f t="shared" si="2"/>
        <v>207.44243471668005</v>
      </c>
    </row>
    <row r="157" spans="2:3">
      <c r="B157">
        <v>51.060000000004948</v>
      </c>
      <c r="C157">
        <f t="shared" si="2"/>
        <v>215.37669974244915</v>
      </c>
    </row>
    <row r="158" spans="2:3">
      <c r="B158">
        <v>51.810000000004948</v>
      </c>
      <c r="C158">
        <f t="shared" si="2"/>
        <v>218.54028228860702</v>
      </c>
    </row>
    <row r="159" spans="2:3">
      <c r="B159">
        <v>52.94999999999709</v>
      </c>
      <c r="C159">
        <f t="shared" si="2"/>
        <v>223.34892775873385</v>
      </c>
    </row>
    <row r="160" spans="2:3">
      <c r="B160">
        <v>60.989000000001397</v>
      </c>
      <c r="C160">
        <f t="shared" si="2"/>
        <v>257.25831454350293</v>
      </c>
    </row>
    <row r="161" spans="2:3">
      <c r="B161">
        <v>62.019999999996799</v>
      </c>
      <c r="C161">
        <f t="shared" si="2"/>
        <v>261.6071860169352</v>
      </c>
    </row>
    <row r="162" spans="2:3">
      <c r="B162">
        <v>67.136999999995169</v>
      </c>
      <c r="C162">
        <f t="shared" si="2"/>
        <v>283.19125520184815</v>
      </c>
    </row>
    <row r="163" spans="2:3">
      <c r="B163">
        <v>68.076000000000931</v>
      </c>
      <c r="C163">
        <f t="shared" si="2"/>
        <v>287.15206054966211</v>
      </c>
    </row>
    <row r="164" spans="2:3">
      <c r="B164">
        <v>79.944999999999709</v>
      </c>
      <c r="C164">
        <f t="shared" si="2"/>
        <v>337.21680887012076</v>
      </c>
    </row>
    <row r="165" spans="2:3">
      <c r="B165">
        <v>83.69100000000617</v>
      </c>
      <c r="C165">
        <f t="shared" si="2"/>
        <v>353.01784916069124</v>
      </c>
    </row>
    <row r="166" spans="2:3">
      <c r="B166">
        <v>86.977999999995518</v>
      </c>
      <c r="C166">
        <f t="shared" si="2"/>
        <v>366.88277693294089</v>
      </c>
    </row>
    <row r="167" spans="2:3">
      <c r="B167">
        <v>91.919999999998254</v>
      </c>
      <c r="C167">
        <f t="shared" si="2"/>
        <v>387.72867685710207</v>
      </c>
    </row>
    <row r="168" spans="2:3">
      <c r="B168">
        <v>98.101999999998952</v>
      </c>
      <c r="C168">
        <f t="shared" si="2"/>
        <v>413.80503325756899</v>
      </c>
    </row>
    <row r="169" spans="2:3">
      <c r="B169">
        <v>100.25400000000081</v>
      </c>
      <c r="C169">
        <f t="shared" si="2"/>
        <v>422.88240611001919</v>
      </c>
    </row>
    <row r="170" spans="2:3">
      <c r="B170">
        <v>102.12900000000081</v>
      </c>
      <c r="C170">
        <f t="shared" si="2"/>
        <v>430.79136247541391</v>
      </c>
    </row>
    <row r="171" spans="2:3">
      <c r="B171">
        <v>103.08000000000175</v>
      </c>
      <c r="C171">
        <f t="shared" si="2"/>
        <v>434.80278514394604</v>
      </c>
    </row>
    <row r="172" spans="2:3">
      <c r="B172">
        <v>105.92400000000634</v>
      </c>
      <c r="C172">
        <f t="shared" si="2"/>
        <v>446.79909015899608</v>
      </c>
    </row>
    <row r="173" spans="2:3">
      <c r="B173">
        <v>106.85700000000361</v>
      </c>
      <c r="C173">
        <f t="shared" si="2"/>
        <v>450.73458684640497</v>
      </c>
    </row>
    <row r="174" spans="2:3">
      <c r="B174">
        <v>107.14500000000407</v>
      </c>
      <c r="C174">
        <f t="shared" si="2"/>
        <v>451.94940254413154</v>
      </c>
    </row>
    <row r="175" spans="2:3">
      <c r="B175">
        <v>112.06599999999889</v>
      </c>
      <c r="C175">
        <f t="shared" si="2"/>
        <v>472.70672215696692</v>
      </c>
    </row>
    <row r="176" spans="2:3">
      <c r="B176">
        <v>113.0109999999986</v>
      </c>
      <c r="C176">
        <f t="shared" si="2"/>
        <v>476.69283616512462</v>
      </c>
    </row>
    <row r="177" spans="2:3">
      <c r="B177">
        <v>116.0570000000007</v>
      </c>
      <c r="C177">
        <f t="shared" si="2"/>
        <v>489.54119941259597</v>
      </c>
    </row>
    <row r="178" spans="2:3">
      <c r="B178">
        <v>119.14299999999639</v>
      </c>
      <c r="C178">
        <f t="shared" si="2"/>
        <v>502.55828706250207</v>
      </c>
    </row>
    <row r="179" spans="2:3">
      <c r="B179">
        <v>120.04400000000169</v>
      </c>
      <c r="C179">
        <f t="shared" si="2"/>
        <v>506.35880422797538</v>
      </c>
    </row>
    <row r="180" spans="2:3">
      <c r="B180">
        <v>123.87799999999697</v>
      </c>
      <c r="C180">
        <f t="shared" si="2"/>
        <v>522.53103820391459</v>
      </c>
    </row>
    <row r="181" spans="2:3">
      <c r="B181">
        <v>126.72400000000198</v>
      </c>
      <c r="C181">
        <f t="shared" si="2"/>
        <v>534.53577943908942</v>
      </c>
    </row>
    <row r="182" spans="2:3">
      <c r="B182">
        <v>132.84399999999732</v>
      </c>
      <c r="C182">
        <f t="shared" si="2"/>
        <v>560.35061301571807</v>
      </c>
    </row>
    <row r="183" spans="2:3">
      <c r="B183">
        <v>139.96599999999307</v>
      </c>
      <c r="C183">
        <f t="shared" si="2"/>
        <v>590.39199287401539</v>
      </c>
    </row>
    <row r="184" spans="2:3">
      <c r="B184">
        <v>139.96700000000419</v>
      </c>
      <c r="C184">
        <f t="shared" si="2"/>
        <v>590.39621098412385</v>
      </c>
    </row>
    <row r="185" spans="2:3">
      <c r="B185">
        <v>148</v>
      </c>
      <c r="C185">
        <f t="shared" si="2"/>
        <v>624.28028910848775</v>
      </c>
    </row>
    <row r="186" spans="2:3">
      <c r="B186">
        <v>156.06000000000495</v>
      </c>
      <c r="C186">
        <f t="shared" ref="C186:C194" si="3">B186/$B$6</f>
        <v>658.27825620455201</v>
      </c>
    </row>
    <row r="187" spans="2:3">
      <c r="B187">
        <v>165.02300000000105</v>
      </c>
      <c r="C187">
        <f t="shared" si="3"/>
        <v>696.08517668615298</v>
      </c>
    </row>
    <row r="188" spans="2:3">
      <c r="B188">
        <v>165.96399999999994</v>
      </c>
      <c r="C188">
        <f t="shared" si="3"/>
        <v>700.05441825406103</v>
      </c>
    </row>
    <row r="189" spans="2:3">
      <c r="B189">
        <v>168.78199999999924</v>
      </c>
      <c r="C189">
        <f t="shared" si="3"/>
        <v>711.94105240748854</v>
      </c>
    </row>
    <row r="190" spans="2:3">
      <c r="B190">
        <v>170.22499999999854</v>
      </c>
      <c r="C190">
        <f t="shared" si="3"/>
        <v>718.02778522629342</v>
      </c>
    </row>
    <row r="191" spans="2:3">
      <c r="B191">
        <v>174.02000000000407</v>
      </c>
      <c r="C191">
        <f t="shared" si="3"/>
        <v>734.03551290987559</v>
      </c>
    </row>
    <row r="192" spans="2:3">
      <c r="B192">
        <v>204.25299999999697</v>
      </c>
      <c r="C192">
        <f t="shared" si="3"/>
        <v>861.56163440050045</v>
      </c>
    </row>
    <row r="193" spans="2:3">
      <c r="B193">
        <v>205.76199999999517</v>
      </c>
      <c r="C193">
        <f t="shared" si="3"/>
        <v>867.9267624833625</v>
      </c>
    </row>
    <row r="194" spans="2:3">
      <c r="B194">
        <v>207.94700000000012</v>
      </c>
      <c r="C194">
        <f t="shared" si="3"/>
        <v>877.14333296785662</v>
      </c>
    </row>
  </sheetData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39"/>
  <sheetViews>
    <sheetView topLeftCell="A181" workbookViewId="0">
      <selection activeCell="A206" sqref="A206:D223"/>
    </sheetView>
  </sheetViews>
  <sheetFormatPr defaultRowHeight="12.75"/>
  <cols>
    <col min="1" max="1" width="19.7109375" style="14" customWidth="1"/>
    <col min="2" max="2" width="4.42578125" style="10" customWidth="1"/>
    <col min="3" max="3" width="12.7109375" style="14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4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43" t="s">
        <v>115</v>
      </c>
      <c r="I1" s="44" t="s">
        <v>116</v>
      </c>
      <c r="J1" s="45" t="s">
        <v>117</v>
      </c>
    </row>
    <row r="2" spans="1:16">
      <c r="I2" s="46" t="s">
        <v>118</v>
      </c>
      <c r="J2" s="47" t="s">
        <v>119</v>
      </c>
    </row>
    <row r="3" spans="1:16">
      <c r="A3" s="48" t="s">
        <v>120</v>
      </c>
      <c r="I3" s="46" t="s">
        <v>121</v>
      </c>
      <c r="J3" s="47" t="s">
        <v>122</v>
      </c>
    </row>
    <row r="4" spans="1:16">
      <c r="I4" s="46" t="s">
        <v>123</v>
      </c>
      <c r="J4" s="47" t="s">
        <v>122</v>
      </c>
    </row>
    <row r="5" spans="1:16" ht="13.5" thickBot="1">
      <c r="I5" s="49" t="s">
        <v>124</v>
      </c>
      <c r="J5" s="50" t="s">
        <v>125</v>
      </c>
    </row>
    <row r="10" spans="1:16" ht="13.5" thickBot="1"/>
    <row r="11" spans="1:16" ht="12.75" customHeight="1" thickBot="1">
      <c r="A11" s="14" t="str">
        <f t="shared" ref="A11:A74" si="0">P11</f>
        <v> BBS 62 </v>
      </c>
      <c r="B11" s="2" t="str">
        <f t="shared" ref="B11:B74" si="1">IF(H11=INT(H11),"I","II")</f>
        <v>I</v>
      </c>
      <c r="C11" s="14">
        <f t="shared" ref="C11:C74" si="2">1*G11</f>
        <v>45232.472999999998</v>
      </c>
      <c r="D11" s="10" t="str">
        <f t="shared" ref="D11:D74" si="3">VLOOKUP(F11,I$1:J$5,2,FALSE)</f>
        <v>vis</v>
      </c>
      <c r="E11" s="51">
        <f>VLOOKUP(C11,Active!C$21:E$973,3,FALSE)</f>
        <v>-23977.108795821907</v>
      </c>
      <c r="F11" s="2" t="s">
        <v>124</v>
      </c>
      <c r="G11" s="10" t="str">
        <f t="shared" ref="G11:G74" si="4">MID(I11,3,LEN(I11)-3)</f>
        <v>45232.473</v>
      </c>
      <c r="H11" s="14">
        <f t="shared" ref="H11:H74" si="5">1*K11</f>
        <v>-15371</v>
      </c>
      <c r="I11" s="52" t="s">
        <v>127</v>
      </c>
      <c r="J11" s="53" t="s">
        <v>128</v>
      </c>
      <c r="K11" s="52">
        <v>-15371</v>
      </c>
      <c r="L11" s="52" t="s">
        <v>129</v>
      </c>
      <c r="M11" s="53" t="s">
        <v>130</v>
      </c>
      <c r="N11" s="53"/>
      <c r="O11" s="54" t="s">
        <v>131</v>
      </c>
      <c r="P11" s="54" t="s">
        <v>132</v>
      </c>
    </row>
    <row r="12" spans="1:16" ht="12.75" customHeight="1" thickBot="1">
      <c r="A12" s="14" t="str">
        <f t="shared" si="0"/>
        <v> BBS 62 </v>
      </c>
      <c r="B12" s="2" t="str">
        <f t="shared" si="1"/>
        <v>I</v>
      </c>
      <c r="C12" s="14">
        <f t="shared" si="2"/>
        <v>45238.633000000002</v>
      </c>
      <c r="D12" s="10" t="str">
        <f t="shared" si="3"/>
        <v>vis</v>
      </c>
      <c r="E12" s="51">
        <f>VLOOKUP(C12,Active!C$21:E$973,3,FALSE)</f>
        <v>-23964.080799800515</v>
      </c>
      <c r="F12" s="2" t="s">
        <v>124</v>
      </c>
      <c r="G12" s="10" t="str">
        <f t="shared" si="4"/>
        <v>45238.633</v>
      </c>
      <c r="H12" s="14">
        <f t="shared" si="5"/>
        <v>-15358</v>
      </c>
      <c r="I12" s="52" t="s">
        <v>133</v>
      </c>
      <c r="J12" s="53" t="s">
        <v>134</v>
      </c>
      <c r="K12" s="52">
        <v>-15358</v>
      </c>
      <c r="L12" s="52" t="s">
        <v>135</v>
      </c>
      <c r="M12" s="53" t="s">
        <v>130</v>
      </c>
      <c r="N12" s="53"/>
      <c r="O12" s="54" t="s">
        <v>131</v>
      </c>
      <c r="P12" s="54" t="s">
        <v>132</v>
      </c>
    </row>
    <row r="13" spans="1:16" ht="12.75" customHeight="1" thickBot="1">
      <c r="A13" s="14" t="str">
        <f t="shared" si="0"/>
        <v> BBS 63 </v>
      </c>
      <c r="B13" s="2" t="str">
        <f t="shared" si="1"/>
        <v>I</v>
      </c>
      <c r="C13" s="14">
        <f t="shared" si="2"/>
        <v>45241.468999999997</v>
      </c>
      <c r="D13" s="10" t="str">
        <f t="shared" si="3"/>
        <v>vis</v>
      </c>
      <c r="E13" s="51">
        <f>VLOOKUP(C13,Active!C$21:E$973,3,FALSE)</f>
        <v>-23958.082845788082</v>
      </c>
      <c r="F13" s="2" t="s">
        <v>124</v>
      </c>
      <c r="G13" s="10" t="str">
        <f t="shared" si="4"/>
        <v>45241.469</v>
      </c>
      <c r="H13" s="14">
        <f t="shared" si="5"/>
        <v>-15352</v>
      </c>
      <c r="I13" s="52" t="s">
        <v>136</v>
      </c>
      <c r="J13" s="53" t="s">
        <v>137</v>
      </c>
      <c r="K13" s="52">
        <v>-15352</v>
      </c>
      <c r="L13" s="52" t="s">
        <v>135</v>
      </c>
      <c r="M13" s="53" t="s">
        <v>130</v>
      </c>
      <c r="N13" s="53"/>
      <c r="O13" s="54" t="s">
        <v>131</v>
      </c>
      <c r="P13" s="54" t="s">
        <v>138</v>
      </c>
    </row>
    <row r="14" spans="1:16" ht="12.75" customHeight="1" thickBot="1">
      <c r="A14" s="14" t="str">
        <f t="shared" si="0"/>
        <v> BBS 63 </v>
      </c>
      <c r="B14" s="2" t="str">
        <f t="shared" si="1"/>
        <v>I</v>
      </c>
      <c r="C14" s="14">
        <f t="shared" si="2"/>
        <v>45253.286999999997</v>
      </c>
      <c r="D14" s="10" t="str">
        <f t="shared" si="3"/>
        <v>vis</v>
      </c>
      <c r="E14" s="51">
        <f>VLOOKUP(C14,Active!C$21:E$973,3,FALSE)</f>
        <v>-23933.088550823679</v>
      </c>
      <c r="F14" s="2" t="s">
        <v>124</v>
      </c>
      <c r="G14" s="10" t="str">
        <f t="shared" si="4"/>
        <v>45253.287</v>
      </c>
      <c r="H14" s="14">
        <f t="shared" si="5"/>
        <v>-15327</v>
      </c>
      <c r="I14" s="52" t="s">
        <v>139</v>
      </c>
      <c r="J14" s="53" t="s">
        <v>140</v>
      </c>
      <c r="K14" s="52">
        <v>-15327</v>
      </c>
      <c r="L14" s="52" t="s">
        <v>141</v>
      </c>
      <c r="M14" s="53" t="s">
        <v>130</v>
      </c>
      <c r="N14" s="53"/>
      <c r="O14" s="54" t="s">
        <v>131</v>
      </c>
      <c r="P14" s="54" t="s">
        <v>138</v>
      </c>
    </row>
    <row r="15" spans="1:16" ht="12.75" customHeight="1" thickBot="1">
      <c r="A15" s="14" t="str">
        <f t="shared" si="0"/>
        <v> BBS 63 </v>
      </c>
      <c r="B15" s="2" t="str">
        <f t="shared" si="1"/>
        <v>I</v>
      </c>
      <c r="C15" s="14">
        <f t="shared" si="2"/>
        <v>45256.6</v>
      </c>
      <c r="D15" s="10" t="str">
        <f t="shared" si="3"/>
        <v>vis</v>
      </c>
      <c r="E15" s="51">
        <f>VLOOKUP(C15,Active!C$21:E$973,3,FALSE)</f>
        <v>-23926.081773093341</v>
      </c>
      <c r="F15" s="2" t="s">
        <v>124</v>
      </c>
      <c r="G15" s="10" t="str">
        <f t="shared" si="4"/>
        <v>45256.600</v>
      </c>
      <c r="H15" s="14">
        <f t="shared" si="5"/>
        <v>-15320</v>
      </c>
      <c r="I15" s="52" t="s">
        <v>142</v>
      </c>
      <c r="J15" s="53" t="s">
        <v>143</v>
      </c>
      <c r="K15" s="52">
        <v>-15320</v>
      </c>
      <c r="L15" s="52" t="s">
        <v>135</v>
      </c>
      <c r="M15" s="53" t="s">
        <v>130</v>
      </c>
      <c r="N15" s="53"/>
      <c r="O15" s="54" t="s">
        <v>131</v>
      </c>
      <c r="P15" s="54" t="s">
        <v>138</v>
      </c>
    </row>
    <row r="16" spans="1:16" ht="12.75" customHeight="1" thickBot="1">
      <c r="A16" s="14" t="str">
        <f t="shared" si="0"/>
        <v> BBS 63 </v>
      </c>
      <c r="B16" s="2" t="str">
        <f t="shared" si="1"/>
        <v>II</v>
      </c>
      <c r="C16" s="14">
        <f t="shared" si="2"/>
        <v>45257.317999999999</v>
      </c>
      <c r="D16" s="10" t="str">
        <f t="shared" si="3"/>
        <v>vis</v>
      </c>
      <c r="E16" s="51">
        <f>VLOOKUP(C16,Active!C$21:E$973,3,FALSE)</f>
        <v>-23924.563250180458</v>
      </c>
      <c r="F16" s="2" t="s">
        <v>124</v>
      </c>
      <c r="G16" s="10" t="str">
        <f t="shared" si="4"/>
        <v>45257.318</v>
      </c>
      <c r="H16" s="14">
        <f t="shared" si="5"/>
        <v>-15318.5</v>
      </c>
      <c r="I16" s="52" t="s">
        <v>144</v>
      </c>
      <c r="J16" s="53" t="s">
        <v>145</v>
      </c>
      <c r="K16" s="52">
        <v>-15318.5</v>
      </c>
      <c r="L16" s="52" t="s">
        <v>146</v>
      </c>
      <c r="M16" s="53" t="s">
        <v>130</v>
      </c>
      <c r="N16" s="53"/>
      <c r="O16" s="54" t="s">
        <v>131</v>
      </c>
      <c r="P16" s="54" t="s">
        <v>138</v>
      </c>
    </row>
    <row r="17" spans="1:16" ht="12.75" customHeight="1" thickBot="1">
      <c r="A17" s="14" t="str">
        <f t="shared" si="0"/>
        <v> BBS 63 </v>
      </c>
      <c r="B17" s="2" t="str">
        <f t="shared" si="1"/>
        <v>II</v>
      </c>
      <c r="C17" s="14">
        <f t="shared" si="2"/>
        <v>45258.260999999999</v>
      </c>
      <c r="D17" s="10" t="str">
        <f t="shared" si="3"/>
        <v>vis</v>
      </c>
      <c r="E17" s="51">
        <f>VLOOKUP(C17,Active!C$21:E$973,3,FALSE)</f>
        <v>-23922.568867023288</v>
      </c>
      <c r="F17" s="2" t="s">
        <v>124</v>
      </c>
      <c r="G17" s="10" t="str">
        <f t="shared" si="4"/>
        <v>45258.261</v>
      </c>
      <c r="H17" s="14">
        <f t="shared" si="5"/>
        <v>-15316.5</v>
      </c>
      <c r="I17" s="52" t="s">
        <v>147</v>
      </c>
      <c r="J17" s="53" t="s">
        <v>148</v>
      </c>
      <c r="K17" s="52">
        <v>-15316.5</v>
      </c>
      <c r="L17" s="52" t="s">
        <v>149</v>
      </c>
      <c r="M17" s="53" t="s">
        <v>130</v>
      </c>
      <c r="N17" s="53"/>
      <c r="O17" s="54" t="s">
        <v>131</v>
      </c>
      <c r="P17" s="54" t="s">
        <v>138</v>
      </c>
    </row>
    <row r="18" spans="1:16" ht="12.75" customHeight="1" thickBot="1">
      <c r="A18" s="14" t="str">
        <f t="shared" si="0"/>
        <v> BBS 63 </v>
      </c>
      <c r="B18" s="2" t="str">
        <f t="shared" si="1"/>
        <v>I</v>
      </c>
      <c r="C18" s="14">
        <f t="shared" si="2"/>
        <v>45259.438999999998</v>
      </c>
      <c r="D18" s="10" t="str">
        <f t="shared" si="3"/>
        <v>vis</v>
      </c>
      <c r="E18" s="51">
        <f>VLOOKUP(C18,Active!C$21:E$973,3,FALSE)</f>
        <v>-23920.077474277641</v>
      </c>
      <c r="F18" s="2" t="s">
        <v>124</v>
      </c>
      <c r="G18" s="10" t="str">
        <f t="shared" si="4"/>
        <v>45259.439</v>
      </c>
      <c r="H18" s="14">
        <f t="shared" si="5"/>
        <v>-15314</v>
      </c>
      <c r="I18" s="52" t="s">
        <v>150</v>
      </c>
      <c r="J18" s="53" t="s">
        <v>151</v>
      </c>
      <c r="K18" s="52">
        <v>-15314</v>
      </c>
      <c r="L18" s="52" t="s">
        <v>152</v>
      </c>
      <c r="M18" s="53" t="s">
        <v>130</v>
      </c>
      <c r="N18" s="53"/>
      <c r="O18" s="54" t="s">
        <v>131</v>
      </c>
      <c r="P18" s="54" t="s">
        <v>138</v>
      </c>
    </row>
    <row r="19" spans="1:16" ht="12.75" customHeight="1" thickBot="1">
      <c r="A19" s="14" t="str">
        <f t="shared" si="0"/>
        <v> BBS 63 </v>
      </c>
      <c r="B19" s="2" t="str">
        <f t="shared" si="1"/>
        <v>II</v>
      </c>
      <c r="C19" s="14">
        <f t="shared" si="2"/>
        <v>45263.446000000004</v>
      </c>
      <c r="D19" s="10" t="str">
        <f t="shared" si="3"/>
        <v>vis</v>
      </c>
      <c r="E19" s="51">
        <f>VLOOKUP(C19,Active!C$21:E$973,3,FALSE)</f>
        <v>-23911.602932060472</v>
      </c>
      <c r="F19" s="2" t="s">
        <v>124</v>
      </c>
      <c r="G19" s="10" t="str">
        <f t="shared" si="4"/>
        <v>45263.446</v>
      </c>
      <c r="H19" s="14">
        <f t="shared" si="5"/>
        <v>-15305.5</v>
      </c>
      <c r="I19" s="52" t="s">
        <v>153</v>
      </c>
      <c r="J19" s="53" t="s">
        <v>154</v>
      </c>
      <c r="K19" s="52">
        <v>-15305.5</v>
      </c>
      <c r="L19" s="52" t="s">
        <v>155</v>
      </c>
      <c r="M19" s="53" t="s">
        <v>130</v>
      </c>
      <c r="N19" s="53"/>
      <c r="O19" s="54" t="s">
        <v>131</v>
      </c>
      <c r="P19" s="54" t="s">
        <v>138</v>
      </c>
    </row>
    <row r="20" spans="1:16" ht="12.75" customHeight="1" thickBot="1">
      <c r="A20" s="14" t="str">
        <f t="shared" si="0"/>
        <v> BBS 64 </v>
      </c>
      <c r="B20" s="2" t="str">
        <f t="shared" si="1"/>
        <v>II</v>
      </c>
      <c r="C20" s="14">
        <f t="shared" si="2"/>
        <v>45284.264000000003</v>
      </c>
      <c r="D20" s="10" t="str">
        <f t="shared" si="3"/>
        <v>vis</v>
      </c>
      <c r="E20" s="51">
        <f>VLOOKUP(C20,Active!C$21:E$973,3,FALSE)</f>
        <v>-23867.574227324567</v>
      </c>
      <c r="F20" s="2" t="s">
        <v>124</v>
      </c>
      <c r="G20" s="10" t="str">
        <f t="shared" si="4"/>
        <v>45284.264</v>
      </c>
      <c r="H20" s="14">
        <f t="shared" si="5"/>
        <v>-15261.5</v>
      </c>
      <c r="I20" s="52" t="s">
        <v>156</v>
      </c>
      <c r="J20" s="53" t="s">
        <v>157</v>
      </c>
      <c r="K20" s="52">
        <v>-15261.5</v>
      </c>
      <c r="L20" s="52" t="s">
        <v>158</v>
      </c>
      <c r="M20" s="53" t="s">
        <v>130</v>
      </c>
      <c r="N20" s="53"/>
      <c r="O20" s="54" t="s">
        <v>131</v>
      </c>
      <c r="P20" s="54" t="s">
        <v>159</v>
      </c>
    </row>
    <row r="21" spans="1:16" ht="12.75" customHeight="1" thickBot="1">
      <c r="A21" s="14" t="str">
        <f t="shared" si="0"/>
        <v> BBS 64 </v>
      </c>
      <c r="B21" s="2" t="str">
        <f t="shared" si="1"/>
        <v>I</v>
      </c>
      <c r="C21" s="14">
        <f t="shared" si="2"/>
        <v>45288.303</v>
      </c>
      <c r="D21" s="10" t="str">
        <f t="shared" si="3"/>
        <v>vis</v>
      </c>
      <c r="E21" s="51">
        <f>VLOOKUP(C21,Active!C$21:E$973,3,FALSE)</f>
        <v>-23859.032007206006</v>
      </c>
      <c r="F21" s="2" t="s">
        <v>124</v>
      </c>
      <c r="G21" s="10" t="str">
        <f t="shared" si="4"/>
        <v>45288.303</v>
      </c>
      <c r="H21" s="14">
        <f t="shared" si="5"/>
        <v>-15253</v>
      </c>
      <c r="I21" s="52" t="s">
        <v>160</v>
      </c>
      <c r="J21" s="53" t="s">
        <v>161</v>
      </c>
      <c r="K21" s="52">
        <v>-15253</v>
      </c>
      <c r="L21" s="52" t="s">
        <v>162</v>
      </c>
      <c r="M21" s="53" t="s">
        <v>130</v>
      </c>
      <c r="N21" s="53"/>
      <c r="O21" s="54" t="s">
        <v>131</v>
      </c>
      <c r="P21" s="54" t="s">
        <v>159</v>
      </c>
    </row>
    <row r="22" spans="1:16" ht="12.75" customHeight="1" thickBot="1">
      <c r="A22" s="14" t="str">
        <f t="shared" si="0"/>
        <v> BBS 64 </v>
      </c>
      <c r="B22" s="2" t="str">
        <f t="shared" si="1"/>
        <v>I</v>
      </c>
      <c r="C22" s="14">
        <f t="shared" si="2"/>
        <v>45294.425999999999</v>
      </c>
      <c r="D22" s="10" t="str">
        <f t="shared" si="3"/>
        <v>vis</v>
      </c>
      <c r="E22" s="51">
        <f>VLOOKUP(C22,Active!C$21:E$973,3,FALSE)</f>
        <v>-23846.082263758126</v>
      </c>
      <c r="F22" s="2" t="s">
        <v>124</v>
      </c>
      <c r="G22" s="10" t="str">
        <f t="shared" si="4"/>
        <v>45294.426</v>
      </c>
      <c r="H22" s="14">
        <f t="shared" si="5"/>
        <v>-15240</v>
      </c>
      <c r="I22" s="52" t="s">
        <v>163</v>
      </c>
      <c r="J22" s="53" t="s">
        <v>164</v>
      </c>
      <c r="K22" s="52">
        <v>-15240</v>
      </c>
      <c r="L22" s="52" t="s">
        <v>135</v>
      </c>
      <c r="M22" s="53" t="s">
        <v>130</v>
      </c>
      <c r="N22" s="53"/>
      <c r="O22" s="54" t="s">
        <v>131</v>
      </c>
      <c r="P22" s="54" t="s">
        <v>159</v>
      </c>
    </row>
    <row r="23" spans="1:16" ht="12.75" customHeight="1" thickBot="1">
      <c r="A23" s="14" t="str">
        <f t="shared" si="0"/>
        <v> BBS 64 </v>
      </c>
      <c r="B23" s="2" t="str">
        <f t="shared" si="1"/>
        <v>I</v>
      </c>
      <c r="C23" s="14">
        <f t="shared" si="2"/>
        <v>45295.381000000001</v>
      </c>
      <c r="D23" s="10" t="str">
        <f t="shared" si="3"/>
        <v>vis</v>
      </c>
      <c r="E23" s="51">
        <f>VLOOKUP(C23,Active!C$21:E$973,3,FALSE)</f>
        <v>-23844.062501387922</v>
      </c>
      <c r="F23" s="2" t="s">
        <v>124</v>
      </c>
      <c r="G23" s="10" t="str">
        <f t="shared" si="4"/>
        <v>45295.381</v>
      </c>
      <c r="H23" s="14">
        <f t="shared" si="5"/>
        <v>-15238</v>
      </c>
      <c r="I23" s="52" t="s">
        <v>165</v>
      </c>
      <c r="J23" s="53" t="s">
        <v>166</v>
      </c>
      <c r="K23" s="52">
        <v>-15238</v>
      </c>
      <c r="L23" s="52" t="s">
        <v>146</v>
      </c>
      <c r="M23" s="53" t="s">
        <v>130</v>
      </c>
      <c r="N23" s="53"/>
      <c r="O23" s="54" t="s">
        <v>131</v>
      </c>
      <c r="P23" s="54" t="s">
        <v>159</v>
      </c>
    </row>
    <row r="24" spans="1:16" ht="12.75" customHeight="1" thickBot="1">
      <c r="A24" s="14" t="str">
        <f t="shared" si="0"/>
        <v> BBS 64 </v>
      </c>
      <c r="B24" s="2" t="str">
        <f t="shared" si="1"/>
        <v>I</v>
      </c>
      <c r="C24" s="14">
        <f t="shared" si="2"/>
        <v>45296.332000000002</v>
      </c>
      <c r="D24" s="10" t="str">
        <f t="shared" si="3"/>
        <v>vis</v>
      </c>
      <c r="E24" s="51">
        <f>VLOOKUP(C24,Active!C$21:E$973,3,FALSE)</f>
        <v>-23842.051198755398</v>
      </c>
      <c r="F24" s="2" t="s">
        <v>124</v>
      </c>
      <c r="G24" s="10" t="str">
        <f t="shared" si="4"/>
        <v>45296.332</v>
      </c>
      <c r="H24" s="14">
        <f t="shared" si="5"/>
        <v>-15236</v>
      </c>
      <c r="I24" s="52" t="s">
        <v>167</v>
      </c>
      <c r="J24" s="53" t="s">
        <v>168</v>
      </c>
      <c r="K24" s="52">
        <v>-15236</v>
      </c>
      <c r="L24" s="52" t="s">
        <v>169</v>
      </c>
      <c r="M24" s="53" t="s">
        <v>130</v>
      </c>
      <c r="N24" s="53"/>
      <c r="O24" s="54" t="s">
        <v>131</v>
      </c>
      <c r="P24" s="54" t="s">
        <v>159</v>
      </c>
    </row>
    <row r="25" spans="1:16" ht="12.75" customHeight="1" thickBot="1">
      <c r="A25" s="14" t="str">
        <f t="shared" si="0"/>
        <v> BBS 64 </v>
      </c>
      <c r="B25" s="2" t="str">
        <f t="shared" si="1"/>
        <v>I</v>
      </c>
      <c r="C25" s="14">
        <f t="shared" si="2"/>
        <v>45297.275999999998</v>
      </c>
      <c r="D25" s="10" t="str">
        <f t="shared" si="3"/>
        <v>vis</v>
      </c>
      <c r="E25" s="51">
        <f>VLOOKUP(C25,Active!C$21:E$973,3,FALSE)</f>
        <v>-23840.054700663819</v>
      </c>
      <c r="F25" s="2" t="s">
        <v>124</v>
      </c>
      <c r="G25" s="10" t="str">
        <f t="shared" si="4"/>
        <v>45297.276</v>
      </c>
      <c r="H25" s="14">
        <f t="shared" si="5"/>
        <v>-15234</v>
      </c>
      <c r="I25" s="52" t="s">
        <v>170</v>
      </c>
      <c r="J25" s="53" t="s">
        <v>171</v>
      </c>
      <c r="K25" s="52">
        <v>-15234</v>
      </c>
      <c r="L25" s="52" t="s">
        <v>172</v>
      </c>
      <c r="M25" s="53" t="s">
        <v>130</v>
      </c>
      <c r="N25" s="53"/>
      <c r="O25" s="54" t="s">
        <v>131</v>
      </c>
      <c r="P25" s="54" t="s">
        <v>159</v>
      </c>
    </row>
    <row r="26" spans="1:16" ht="12.75" customHeight="1" thickBot="1">
      <c r="A26" s="14" t="str">
        <f t="shared" si="0"/>
        <v> BBS 64 </v>
      </c>
      <c r="B26" s="2" t="str">
        <f t="shared" si="1"/>
        <v>I</v>
      </c>
      <c r="C26" s="14">
        <f t="shared" si="2"/>
        <v>45308.63</v>
      </c>
      <c r="D26" s="10" t="str">
        <f t="shared" si="3"/>
        <v>vis</v>
      </c>
      <c r="E26" s="51">
        <f>VLOOKUP(C26,Active!C$21:E$973,3,FALSE)</f>
        <v>-23816.041735269857</v>
      </c>
      <c r="F26" s="2" t="s">
        <v>124</v>
      </c>
      <c r="G26" s="10" t="str">
        <f t="shared" si="4"/>
        <v>45308.630</v>
      </c>
      <c r="H26" s="14">
        <f t="shared" si="5"/>
        <v>-15210</v>
      </c>
      <c r="I26" s="52" t="s">
        <v>173</v>
      </c>
      <c r="J26" s="53" t="s">
        <v>174</v>
      </c>
      <c r="K26" s="52">
        <v>-15210</v>
      </c>
      <c r="L26" s="52" t="s">
        <v>175</v>
      </c>
      <c r="M26" s="53" t="s">
        <v>130</v>
      </c>
      <c r="N26" s="53"/>
      <c r="O26" s="54" t="s">
        <v>131</v>
      </c>
      <c r="P26" s="54" t="s">
        <v>159</v>
      </c>
    </row>
    <row r="27" spans="1:16" ht="12.75" customHeight="1" thickBot="1">
      <c r="A27" s="14" t="str">
        <f t="shared" si="0"/>
        <v> BBS 64 </v>
      </c>
      <c r="B27" s="2" t="str">
        <f t="shared" si="1"/>
        <v>I</v>
      </c>
      <c r="C27" s="14">
        <f t="shared" si="2"/>
        <v>45323.273000000001</v>
      </c>
      <c r="D27" s="10" t="str">
        <f t="shared" si="3"/>
        <v>vis</v>
      </c>
      <c r="E27" s="51">
        <f>VLOOKUP(C27,Active!C$21:E$973,3,FALSE)</f>
        <v>-23785.07275057161</v>
      </c>
      <c r="F27" s="2" t="s">
        <v>124</v>
      </c>
      <c r="G27" s="10" t="str">
        <f t="shared" si="4"/>
        <v>45323.273</v>
      </c>
      <c r="H27" s="14">
        <f t="shared" si="5"/>
        <v>-15179</v>
      </c>
      <c r="I27" s="52" t="s">
        <v>176</v>
      </c>
      <c r="J27" s="53" t="s">
        <v>177</v>
      </c>
      <c r="K27" s="52">
        <v>-15179</v>
      </c>
      <c r="L27" s="52" t="s">
        <v>158</v>
      </c>
      <c r="M27" s="53" t="s">
        <v>130</v>
      </c>
      <c r="N27" s="53"/>
      <c r="O27" s="54" t="s">
        <v>131</v>
      </c>
      <c r="P27" s="54" t="s">
        <v>159</v>
      </c>
    </row>
    <row r="28" spans="1:16" ht="12.75" customHeight="1" thickBot="1">
      <c r="A28" s="14" t="str">
        <f t="shared" si="0"/>
        <v> BBS 64 </v>
      </c>
      <c r="B28" s="2" t="str">
        <f t="shared" si="1"/>
        <v>II</v>
      </c>
      <c r="C28" s="14">
        <f t="shared" si="2"/>
        <v>45333.43</v>
      </c>
      <c r="D28" s="10" t="str">
        <f t="shared" si="3"/>
        <v>vis</v>
      </c>
      <c r="E28" s="51">
        <f>VLOOKUP(C28,Active!C$21:E$973,3,FALSE)</f>
        <v>-23763.59136167726</v>
      </c>
      <c r="F28" s="2" t="s">
        <v>124</v>
      </c>
      <c r="G28" s="10" t="str">
        <f t="shared" si="4"/>
        <v>45333.430</v>
      </c>
      <c r="H28" s="14">
        <f t="shared" si="5"/>
        <v>-15157.5</v>
      </c>
      <c r="I28" s="52" t="s">
        <v>180</v>
      </c>
      <c r="J28" s="53" t="s">
        <v>181</v>
      </c>
      <c r="K28" s="52">
        <v>-15157.5</v>
      </c>
      <c r="L28" s="52" t="s">
        <v>182</v>
      </c>
      <c r="M28" s="53" t="s">
        <v>130</v>
      </c>
      <c r="N28" s="53"/>
      <c r="O28" s="54" t="s">
        <v>131</v>
      </c>
      <c r="P28" s="54" t="s">
        <v>159</v>
      </c>
    </row>
    <row r="29" spans="1:16" ht="12.75" customHeight="1" thickBot="1">
      <c r="A29" s="14" t="str">
        <f t="shared" si="0"/>
        <v> BBS 64 </v>
      </c>
      <c r="B29" s="2" t="str">
        <f t="shared" si="1"/>
        <v>I</v>
      </c>
      <c r="C29" s="14">
        <f t="shared" si="2"/>
        <v>45333.671999999999</v>
      </c>
      <c r="D29" s="10" t="str">
        <f t="shared" si="3"/>
        <v>vis</v>
      </c>
      <c r="E29" s="51">
        <f>VLOOKUP(C29,Active!C$21:E$973,3,FALSE)</f>
        <v>-23763.079547547852</v>
      </c>
      <c r="F29" s="2" t="s">
        <v>124</v>
      </c>
      <c r="G29" s="10" t="str">
        <f t="shared" si="4"/>
        <v>45333.672</v>
      </c>
      <c r="H29" s="14">
        <f t="shared" si="5"/>
        <v>-15157</v>
      </c>
      <c r="I29" s="52" t="s">
        <v>183</v>
      </c>
      <c r="J29" s="53" t="s">
        <v>184</v>
      </c>
      <c r="K29" s="52">
        <v>-15157</v>
      </c>
      <c r="L29" s="52" t="s">
        <v>185</v>
      </c>
      <c r="M29" s="53" t="s">
        <v>130</v>
      </c>
      <c r="N29" s="53"/>
      <c r="O29" s="54" t="s">
        <v>131</v>
      </c>
      <c r="P29" s="54" t="s">
        <v>159</v>
      </c>
    </row>
    <row r="30" spans="1:16" ht="12.75" customHeight="1" thickBot="1">
      <c r="A30" s="14" t="str">
        <f t="shared" si="0"/>
        <v> BBS 64 </v>
      </c>
      <c r="B30" s="2" t="str">
        <f t="shared" si="1"/>
        <v>II</v>
      </c>
      <c r="C30" s="14">
        <f t="shared" si="2"/>
        <v>45336.277000000002</v>
      </c>
      <c r="D30" s="10" t="str">
        <f t="shared" si="3"/>
        <v>vis</v>
      </c>
      <c r="E30" s="51">
        <f>VLOOKUP(C30,Active!C$21:E$973,3,FALSE)</f>
        <v>-23757.570143386205</v>
      </c>
      <c r="F30" s="2" t="s">
        <v>124</v>
      </c>
      <c r="G30" s="10" t="str">
        <f t="shared" si="4"/>
        <v>45336.277</v>
      </c>
      <c r="H30" s="14">
        <f t="shared" si="5"/>
        <v>-15151.5</v>
      </c>
      <c r="I30" s="52" t="s">
        <v>186</v>
      </c>
      <c r="J30" s="53" t="s">
        <v>187</v>
      </c>
      <c r="K30" s="52">
        <v>-15151.5</v>
      </c>
      <c r="L30" s="52" t="s">
        <v>188</v>
      </c>
      <c r="M30" s="53" t="s">
        <v>130</v>
      </c>
      <c r="N30" s="53"/>
      <c r="O30" s="54" t="s">
        <v>131</v>
      </c>
      <c r="P30" s="54" t="s">
        <v>159</v>
      </c>
    </row>
    <row r="31" spans="1:16" ht="12.75" customHeight="1" thickBot="1">
      <c r="A31" s="14" t="str">
        <f t="shared" si="0"/>
        <v> BBS 64 </v>
      </c>
      <c r="B31" s="2" t="str">
        <f t="shared" si="1"/>
        <v>I</v>
      </c>
      <c r="C31" s="14">
        <f t="shared" si="2"/>
        <v>45344.553999999996</v>
      </c>
      <c r="D31" s="10" t="str">
        <f t="shared" si="3"/>
        <v>vis</v>
      </c>
      <c r="E31" s="51">
        <f>VLOOKUP(C31,Active!C$21:E$973,3,FALSE)</f>
        <v>-23740.064831199688</v>
      </c>
      <c r="F31" s="2" t="s">
        <v>124</v>
      </c>
      <c r="G31" s="10" t="str">
        <f t="shared" si="4"/>
        <v>45344.554</v>
      </c>
      <c r="H31" s="14">
        <f t="shared" si="5"/>
        <v>-15134</v>
      </c>
      <c r="I31" s="52" t="s">
        <v>189</v>
      </c>
      <c r="J31" s="53" t="s">
        <v>190</v>
      </c>
      <c r="K31" s="52">
        <v>-15134</v>
      </c>
      <c r="L31" s="52" t="s">
        <v>191</v>
      </c>
      <c r="M31" s="53" t="s">
        <v>130</v>
      </c>
      <c r="N31" s="53"/>
      <c r="O31" s="54" t="s">
        <v>131</v>
      </c>
      <c r="P31" s="54" t="s">
        <v>159</v>
      </c>
    </row>
    <row r="32" spans="1:16" ht="12.75" customHeight="1" thickBot="1">
      <c r="A32" s="14" t="str">
        <f t="shared" si="0"/>
        <v> BBS 64 </v>
      </c>
      <c r="B32" s="2" t="str">
        <f t="shared" si="1"/>
        <v>II</v>
      </c>
      <c r="C32" s="14">
        <f t="shared" si="2"/>
        <v>45345.27</v>
      </c>
      <c r="D32" s="10" t="str">
        <f t="shared" si="3"/>
        <v>vis</v>
      </c>
      <c r="E32" s="51">
        <f>VLOOKUP(C32,Active!C$21:E$973,3,FALSE)</f>
        <v>-23738.550538155643</v>
      </c>
      <c r="F32" s="2" t="s">
        <v>124</v>
      </c>
      <c r="G32" s="10" t="str">
        <f t="shared" si="4"/>
        <v>45345.270</v>
      </c>
      <c r="H32" s="14">
        <f t="shared" si="5"/>
        <v>-15132.5</v>
      </c>
      <c r="I32" s="52" t="s">
        <v>192</v>
      </c>
      <c r="J32" s="53" t="s">
        <v>193</v>
      </c>
      <c r="K32" s="52">
        <v>-15132.5</v>
      </c>
      <c r="L32" s="52" t="s">
        <v>194</v>
      </c>
      <c r="M32" s="53" t="s">
        <v>130</v>
      </c>
      <c r="N32" s="53"/>
      <c r="O32" s="54" t="s">
        <v>131</v>
      </c>
      <c r="P32" s="54" t="s">
        <v>159</v>
      </c>
    </row>
    <row r="33" spans="1:16" ht="12.75" customHeight="1" thickBot="1">
      <c r="A33" s="14" t="str">
        <f t="shared" si="0"/>
        <v> BBS 64 </v>
      </c>
      <c r="B33" s="2" t="str">
        <f t="shared" si="1"/>
        <v>I</v>
      </c>
      <c r="C33" s="14">
        <f t="shared" si="2"/>
        <v>45345.493999999999</v>
      </c>
      <c r="D33" s="10" t="str">
        <f t="shared" si="3"/>
        <v>vis</v>
      </c>
      <c r="E33" s="51">
        <f>VLOOKUP(C33,Active!C$21:E$973,3,FALSE)</f>
        <v>-23738.076792845772</v>
      </c>
      <c r="F33" s="2" t="s">
        <v>124</v>
      </c>
      <c r="G33" s="10" t="str">
        <f t="shared" si="4"/>
        <v>45345.494</v>
      </c>
      <c r="H33" s="14">
        <f t="shared" si="5"/>
        <v>-15132</v>
      </c>
      <c r="I33" s="52" t="s">
        <v>195</v>
      </c>
      <c r="J33" s="53" t="s">
        <v>196</v>
      </c>
      <c r="K33" s="52">
        <v>-15132</v>
      </c>
      <c r="L33" s="52" t="s">
        <v>152</v>
      </c>
      <c r="M33" s="53" t="s">
        <v>130</v>
      </c>
      <c r="N33" s="53"/>
      <c r="O33" s="54" t="s">
        <v>131</v>
      </c>
      <c r="P33" s="54" t="s">
        <v>159</v>
      </c>
    </row>
    <row r="34" spans="1:16" ht="12.75" customHeight="1" thickBot="1">
      <c r="A34" s="14" t="str">
        <f t="shared" si="0"/>
        <v> BBS 64 </v>
      </c>
      <c r="B34" s="2" t="str">
        <f t="shared" si="1"/>
        <v>II</v>
      </c>
      <c r="C34" s="14">
        <f t="shared" si="2"/>
        <v>45345.707000000002</v>
      </c>
      <c r="D34" s="10" t="str">
        <f t="shared" si="3"/>
        <v>vis</v>
      </c>
      <c r="E34" s="51">
        <f>VLOOKUP(C34,Active!C$21:E$973,3,FALSE)</f>
        <v>-23737.626311814503</v>
      </c>
      <c r="F34" s="2" t="s">
        <v>124</v>
      </c>
      <c r="G34" s="10" t="str">
        <f t="shared" si="4"/>
        <v>45345.707</v>
      </c>
      <c r="H34" s="14">
        <f t="shared" si="5"/>
        <v>-15131.5</v>
      </c>
      <c r="I34" s="52" t="s">
        <v>197</v>
      </c>
      <c r="J34" s="53" t="s">
        <v>198</v>
      </c>
      <c r="K34" s="52">
        <v>-15131.5</v>
      </c>
      <c r="L34" s="52" t="s">
        <v>199</v>
      </c>
      <c r="M34" s="53" t="s">
        <v>130</v>
      </c>
      <c r="N34" s="53"/>
      <c r="O34" s="54" t="s">
        <v>131</v>
      </c>
      <c r="P34" s="54" t="s">
        <v>159</v>
      </c>
    </row>
    <row r="35" spans="1:16" ht="12.75" customHeight="1" thickBot="1">
      <c r="A35" s="14" t="str">
        <f t="shared" si="0"/>
        <v> BBS 64 </v>
      </c>
      <c r="B35" s="2" t="str">
        <f t="shared" si="1"/>
        <v>I</v>
      </c>
      <c r="C35" s="14">
        <f t="shared" si="2"/>
        <v>45346.434999999998</v>
      </c>
      <c r="D35" s="10" t="str">
        <f t="shared" si="3"/>
        <v>vis</v>
      </c>
      <c r="E35" s="51">
        <f>VLOOKUP(C35,Active!C$21:E$973,3,FALSE)</f>
        <v>-23736.086639557441</v>
      </c>
      <c r="F35" s="2" t="s">
        <v>124</v>
      </c>
      <c r="G35" s="10" t="str">
        <f t="shared" si="4"/>
        <v>45346.435</v>
      </c>
      <c r="H35" s="14">
        <f t="shared" si="5"/>
        <v>-15130</v>
      </c>
      <c r="I35" s="52" t="s">
        <v>200</v>
      </c>
      <c r="J35" s="53" t="s">
        <v>201</v>
      </c>
      <c r="K35" s="52">
        <v>-15130</v>
      </c>
      <c r="L35" s="52" t="s">
        <v>202</v>
      </c>
      <c r="M35" s="53" t="s">
        <v>130</v>
      </c>
      <c r="N35" s="53"/>
      <c r="O35" s="54" t="s">
        <v>131</v>
      </c>
      <c r="P35" s="54" t="s">
        <v>159</v>
      </c>
    </row>
    <row r="36" spans="1:16" ht="12.75" customHeight="1" thickBot="1">
      <c r="A36" s="14" t="str">
        <f t="shared" si="0"/>
        <v> BBS 64 </v>
      </c>
      <c r="B36" s="2" t="str">
        <f t="shared" si="1"/>
        <v>I</v>
      </c>
      <c r="C36" s="14">
        <f t="shared" si="2"/>
        <v>45347.377</v>
      </c>
      <c r="D36" s="10" t="str">
        <f t="shared" si="3"/>
        <v>vis</v>
      </c>
      <c r="E36" s="51">
        <f>VLOOKUP(C36,Active!C$21:E$973,3,FALSE)</f>
        <v>-23734.094371334686</v>
      </c>
      <c r="F36" s="2" t="s">
        <v>124</v>
      </c>
      <c r="G36" s="10" t="str">
        <f t="shared" si="4"/>
        <v>45347.377</v>
      </c>
      <c r="H36" s="14">
        <f t="shared" si="5"/>
        <v>-15128</v>
      </c>
      <c r="I36" s="52" t="s">
        <v>203</v>
      </c>
      <c r="J36" s="53" t="s">
        <v>204</v>
      </c>
      <c r="K36" s="52">
        <v>-15128</v>
      </c>
      <c r="L36" s="52" t="s">
        <v>205</v>
      </c>
      <c r="M36" s="53" t="s">
        <v>130</v>
      </c>
      <c r="N36" s="53"/>
      <c r="O36" s="54" t="s">
        <v>131</v>
      </c>
      <c r="P36" s="54" t="s">
        <v>159</v>
      </c>
    </row>
    <row r="37" spans="1:16" ht="12.75" customHeight="1" thickBot="1">
      <c r="A37" s="14" t="str">
        <f t="shared" si="0"/>
        <v> BBS 64 </v>
      </c>
      <c r="B37" s="2" t="str">
        <f t="shared" si="1"/>
        <v>II</v>
      </c>
      <c r="C37" s="14">
        <f t="shared" si="2"/>
        <v>45352.336000000003</v>
      </c>
      <c r="D37" s="10" t="str">
        <f t="shared" si="3"/>
        <v>vis</v>
      </c>
      <c r="E37" s="51">
        <f>VLOOKUP(C37,Active!C$21:E$973,3,FALSE)</f>
        <v>-23723.60641155058</v>
      </c>
      <c r="F37" s="2" t="s">
        <v>124</v>
      </c>
      <c r="G37" s="10" t="str">
        <f t="shared" si="4"/>
        <v>45352.336</v>
      </c>
      <c r="H37" s="14">
        <f t="shared" si="5"/>
        <v>-15117.5</v>
      </c>
      <c r="I37" s="52" t="s">
        <v>206</v>
      </c>
      <c r="J37" s="53" t="s">
        <v>207</v>
      </c>
      <c r="K37" s="52">
        <v>-15117.5</v>
      </c>
      <c r="L37" s="52" t="s">
        <v>208</v>
      </c>
      <c r="M37" s="53" t="s">
        <v>130</v>
      </c>
      <c r="N37" s="53"/>
      <c r="O37" s="54" t="s">
        <v>131</v>
      </c>
      <c r="P37" s="54" t="s">
        <v>159</v>
      </c>
    </row>
    <row r="38" spans="1:16" ht="12.75" customHeight="1" thickBot="1">
      <c r="A38" s="14" t="str">
        <f t="shared" si="0"/>
        <v> BBS 64 </v>
      </c>
      <c r="B38" s="2" t="str">
        <f t="shared" si="1"/>
        <v>I</v>
      </c>
      <c r="C38" s="14">
        <f t="shared" si="2"/>
        <v>45352.595999999998</v>
      </c>
      <c r="D38" s="10" t="str">
        <f t="shared" si="3"/>
        <v>vis</v>
      </c>
      <c r="E38" s="51">
        <f>VLOOKUP(C38,Active!C$21:E$973,3,FALSE)</f>
        <v>-23723.056528601635</v>
      </c>
      <c r="F38" s="2" t="s">
        <v>124</v>
      </c>
      <c r="G38" s="10" t="str">
        <f t="shared" si="4"/>
        <v>45352.596</v>
      </c>
      <c r="H38" s="14">
        <f t="shared" si="5"/>
        <v>-15117</v>
      </c>
      <c r="I38" s="52" t="s">
        <v>209</v>
      </c>
      <c r="J38" s="53" t="s">
        <v>210</v>
      </c>
      <c r="K38" s="52">
        <v>-15117</v>
      </c>
      <c r="L38" s="52" t="s">
        <v>211</v>
      </c>
      <c r="M38" s="53" t="s">
        <v>130</v>
      </c>
      <c r="N38" s="53"/>
      <c r="O38" s="54" t="s">
        <v>131</v>
      </c>
      <c r="P38" s="54" t="s">
        <v>159</v>
      </c>
    </row>
    <row r="39" spans="1:16" ht="12.75" customHeight="1" thickBot="1">
      <c r="A39" s="14" t="str">
        <f t="shared" si="0"/>
        <v> BBS 64 </v>
      </c>
      <c r="B39" s="2" t="str">
        <f t="shared" si="1"/>
        <v>II</v>
      </c>
      <c r="C39" s="14">
        <f t="shared" si="2"/>
        <v>45353.288</v>
      </c>
      <c r="D39" s="10" t="str">
        <f t="shared" si="3"/>
        <v>vis</v>
      </c>
      <c r="E39" s="51">
        <f>VLOOKUP(C39,Active!C$21:E$973,3,FALSE)</f>
        <v>-23721.592993983646</v>
      </c>
      <c r="F39" s="2" t="s">
        <v>124</v>
      </c>
      <c r="G39" s="10" t="str">
        <f t="shared" si="4"/>
        <v>45353.288</v>
      </c>
      <c r="H39" s="14">
        <f t="shared" si="5"/>
        <v>-15115.5</v>
      </c>
      <c r="I39" s="52" t="s">
        <v>212</v>
      </c>
      <c r="J39" s="53" t="s">
        <v>213</v>
      </c>
      <c r="K39" s="52">
        <v>-15115.5</v>
      </c>
      <c r="L39" s="52" t="s">
        <v>182</v>
      </c>
      <c r="M39" s="53" t="s">
        <v>130</v>
      </c>
      <c r="N39" s="53"/>
      <c r="O39" s="54" t="s">
        <v>131</v>
      </c>
      <c r="P39" s="54" t="s">
        <v>159</v>
      </c>
    </row>
    <row r="40" spans="1:16" ht="12.75" customHeight="1" thickBot="1">
      <c r="A40" s="14" t="str">
        <f t="shared" si="0"/>
        <v> BBS 64 </v>
      </c>
      <c r="B40" s="2" t="str">
        <f t="shared" si="1"/>
        <v>I</v>
      </c>
      <c r="C40" s="14">
        <f t="shared" si="2"/>
        <v>45356.375999999997</v>
      </c>
      <c r="D40" s="10" t="str">
        <f t="shared" si="3"/>
        <v>vis</v>
      </c>
      <c r="E40" s="51">
        <f>VLOOKUP(C40,Active!C$21:E$973,3,FALSE)</f>
        <v>-23715.062076497608</v>
      </c>
      <c r="F40" s="2" t="s">
        <v>124</v>
      </c>
      <c r="G40" s="10" t="str">
        <f t="shared" si="4"/>
        <v>45356.376</v>
      </c>
      <c r="H40" s="14">
        <f t="shared" si="5"/>
        <v>-15109</v>
      </c>
      <c r="I40" s="52" t="s">
        <v>214</v>
      </c>
      <c r="J40" s="53" t="s">
        <v>215</v>
      </c>
      <c r="K40" s="52">
        <v>-15109</v>
      </c>
      <c r="L40" s="52" t="s">
        <v>146</v>
      </c>
      <c r="M40" s="53" t="s">
        <v>130</v>
      </c>
      <c r="N40" s="53"/>
      <c r="O40" s="54" t="s">
        <v>131</v>
      </c>
      <c r="P40" s="54" t="s">
        <v>159</v>
      </c>
    </row>
    <row r="41" spans="1:16" ht="12.75" customHeight="1" thickBot="1">
      <c r="A41" s="14" t="str">
        <f t="shared" si="0"/>
        <v> BBS 64 </v>
      </c>
      <c r="B41" s="2" t="str">
        <f t="shared" si="1"/>
        <v>I</v>
      </c>
      <c r="C41" s="14">
        <f t="shared" si="2"/>
        <v>45358.264999999999</v>
      </c>
      <c r="D41" s="10" t="str">
        <f t="shared" si="3"/>
        <v>vis</v>
      </c>
      <c r="E41" s="51">
        <f>VLOOKUP(C41,Active!C$21:E$973,3,FALSE)</f>
        <v>-23711.066965380003</v>
      </c>
      <c r="F41" s="2" t="s">
        <v>124</v>
      </c>
      <c r="G41" s="10" t="str">
        <f t="shared" si="4"/>
        <v>45358.265</v>
      </c>
      <c r="H41" s="14">
        <f t="shared" si="5"/>
        <v>-15105</v>
      </c>
      <c r="I41" s="52" t="s">
        <v>216</v>
      </c>
      <c r="J41" s="53" t="s">
        <v>217</v>
      </c>
      <c r="K41" s="52">
        <v>-15105</v>
      </c>
      <c r="L41" s="52" t="s">
        <v>218</v>
      </c>
      <c r="M41" s="53" t="s">
        <v>130</v>
      </c>
      <c r="N41" s="53"/>
      <c r="O41" s="54" t="s">
        <v>131</v>
      </c>
      <c r="P41" s="54" t="s">
        <v>159</v>
      </c>
    </row>
    <row r="42" spans="1:16" ht="12.75" customHeight="1" thickBot="1">
      <c r="A42" s="14" t="str">
        <f t="shared" si="0"/>
        <v> BBS 65 </v>
      </c>
      <c r="B42" s="2" t="str">
        <f t="shared" si="1"/>
        <v>II</v>
      </c>
      <c r="C42" s="14">
        <f t="shared" si="2"/>
        <v>45368.42</v>
      </c>
      <c r="D42" s="10" t="str">
        <f t="shared" si="3"/>
        <v>vis</v>
      </c>
      <c r="E42" s="51">
        <f>VLOOKUP(C42,Active!C$21:E$973,3,FALSE)</f>
        <v>-23689.589806354492</v>
      </c>
      <c r="F42" s="2" t="s">
        <v>124</v>
      </c>
      <c r="G42" s="10" t="str">
        <f t="shared" si="4"/>
        <v>45368.420</v>
      </c>
      <c r="H42" s="14">
        <f t="shared" si="5"/>
        <v>-15083.5</v>
      </c>
      <c r="I42" s="52" t="s">
        <v>219</v>
      </c>
      <c r="J42" s="53" t="s">
        <v>220</v>
      </c>
      <c r="K42" s="52">
        <v>-15083.5</v>
      </c>
      <c r="L42" s="52" t="s">
        <v>221</v>
      </c>
      <c r="M42" s="53" t="s">
        <v>130</v>
      </c>
      <c r="N42" s="53"/>
      <c r="O42" s="54" t="s">
        <v>131</v>
      </c>
      <c r="P42" s="54" t="s">
        <v>222</v>
      </c>
    </row>
    <row r="43" spans="1:16" ht="12.75" customHeight="1" thickBot="1">
      <c r="A43" s="14" t="str">
        <f t="shared" si="0"/>
        <v> BBS 65 </v>
      </c>
      <c r="B43" s="2" t="str">
        <f t="shared" si="1"/>
        <v>I</v>
      </c>
      <c r="C43" s="14">
        <f t="shared" si="2"/>
        <v>45385.692999999999</v>
      </c>
      <c r="D43" s="10" t="str">
        <f t="shared" si="3"/>
        <v>vis</v>
      </c>
      <c r="E43" s="51">
        <f>VLOOKUP(C43,Active!C$21:E$973,3,FALSE)</f>
        <v>-23653.058544134135</v>
      </c>
      <c r="F43" s="2" t="s">
        <v>124</v>
      </c>
      <c r="G43" s="10" t="str">
        <f t="shared" si="4"/>
        <v>45385.693</v>
      </c>
      <c r="H43" s="14">
        <f t="shared" si="5"/>
        <v>-15047</v>
      </c>
      <c r="I43" s="52" t="s">
        <v>223</v>
      </c>
      <c r="J43" s="53" t="s">
        <v>224</v>
      </c>
      <c r="K43" s="52">
        <v>-15047</v>
      </c>
      <c r="L43" s="52" t="s">
        <v>225</v>
      </c>
      <c r="M43" s="53" t="s">
        <v>130</v>
      </c>
      <c r="N43" s="53"/>
      <c r="O43" s="54" t="s">
        <v>131</v>
      </c>
      <c r="P43" s="54" t="s">
        <v>222</v>
      </c>
    </row>
    <row r="44" spans="1:16" ht="12.75" customHeight="1" thickBot="1">
      <c r="A44" s="14" t="str">
        <f t="shared" si="0"/>
        <v> BBS 65 </v>
      </c>
      <c r="B44" s="2" t="str">
        <f t="shared" si="1"/>
        <v>I</v>
      </c>
      <c r="C44" s="14">
        <f t="shared" si="2"/>
        <v>45390.413999999997</v>
      </c>
      <c r="D44" s="10" t="str">
        <f t="shared" si="3"/>
        <v>vis</v>
      </c>
      <c r="E44" s="51">
        <f>VLOOKUP(C44,Active!C$21:E$973,3,FALSE)</f>
        <v>-23643.073938741774</v>
      </c>
      <c r="F44" s="2" t="s">
        <v>124</v>
      </c>
      <c r="G44" s="10" t="str">
        <f t="shared" si="4"/>
        <v>45390.414</v>
      </c>
      <c r="H44" s="14">
        <f t="shared" si="5"/>
        <v>-15037</v>
      </c>
      <c r="I44" s="52" t="s">
        <v>226</v>
      </c>
      <c r="J44" s="53" t="s">
        <v>227</v>
      </c>
      <c r="K44" s="52">
        <v>-15037</v>
      </c>
      <c r="L44" s="52" t="s">
        <v>228</v>
      </c>
      <c r="M44" s="53" t="s">
        <v>130</v>
      </c>
      <c r="N44" s="53"/>
      <c r="O44" s="54" t="s">
        <v>131</v>
      </c>
      <c r="P44" s="54" t="s">
        <v>222</v>
      </c>
    </row>
    <row r="45" spans="1:16" ht="12.75" customHeight="1" thickBot="1">
      <c r="A45" s="14" t="str">
        <f t="shared" si="0"/>
        <v> BBS 65 </v>
      </c>
      <c r="B45" s="2" t="str">
        <f t="shared" si="1"/>
        <v>II</v>
      </c>
      <c r="C45" s="14">
        <f t="shared" si="2"/>
        <v>45397.288</v>
      </c>
      <c r="D45" s="10" t="str">
        <f t="shared" si="3"/>
        <v>vis</v>
      </c>
      <c r="E45" s="51">
        <f>VLOOKUP(C45,Active!C$21:E$973,3,FALSE)</f>
        <v>-23628.535879545176</v>
      </c>
      <c r="F45" s="2" t="s">
        <v>124</v>
      </c>
      <c r="G45" s="10" t="str">
        <f t="shared" si="4"/>
        <v>45397.288</v>
      </c>
      <c r="H45" s="14">
        <f t="shared" si="5"/>
        <v>-15022.5</v>
      </c>
      <c r="I45" s="52" t="s">
        <v>229</v>
      </c>
      <c r="J45" s="53" t="s">
        <v>230</v>
      </c>
      <c r="K45" s="52">
        <v>-15022.5</v>
      </c>
      <c r="L45" s="52" t="s">
        <v>231</v>
      </c>
      <c r="M45" s="53" t="s">
        <v>130</v>
      </c>
      <c r="N45" s="53"/>
      <c r="O45" s="54" t="s">
        <v>131</v>
      </c>
      <c r="P45" s="54" t="s">
        <v>222</v>
      </c>
    </row>
    <row r="46" spans="1:16" ht="12.75" customHeight="1" thickBot="1">
      <c r="A46" s="14" t="str">
        <f t="shared" si="0"/>
        <v> BBS 65 </v>
      </c>
      <c r="B46" s="2" t="str">
        <f t="shared" si="1"/>
        <v>I</v>
      </c>
      <c r="C46" s="14">
        <f t="shared" si="2"/>
        <v>45398.46</v>
      </c>
      <c r="D46" s="10" t="str">
        <f t="shared" si="3"/>
        <v>vis</v>
      </c>
      <c r="E46" s="51">
        <f>VLOOKUP(C46,Active!C$21:E$973,3,FALSE)</f>
        <v>-23626.057176406048</v>
      </c>
      <c r="F46" s="2" t="s">
        <v>124</v>
      </c>
      <c r="G46" s="10" t="str">
        <f t="shared" si="4"/>
        <v>45398.460</v>
      </c>
      <c r="H46" s="14">
        <f t="shared" si="5"/>
        <v>-15020</v>
      </c>
      <c r="I46" s="52" t="s">
        <v>232</v>
      </c>
      <c r="J46" s="53" t="s">
        <v>233</v>
      </c>
      <c r="K46" s="52">
        <v>-15020</v>
      </c>
      <c r="L46" s="52" t="s">
        <v>225</v>
      </c>
      <c r="M46" s="53" t="s">
        <v>130</v>
      </c>
      <c r="N46" s="53"/>
      <c r="O46" s="54" t="s">
        <v>131</v>
      </c>
      <c r="P46" s="54" t="s">
        <v>222</v>
      </c>
    </row>
    <row r="47" spans="1:16" ht="12.75" customHeight="1" thickBot="1">
      <c r="A47" s="14" t="str">
        <f t="shared" si="0"/>
        <v> BBS 65 </v>
      </c>
      <c r="B47" s="2" t="str">
        <f t="shared" si="1"/>
        <v>I</v>
      </c>
      <c r="C47" s="14">
        <f t="shared" si="2"/>
        <v>45399.402999999998</v>
      </c>
      <c r="D47" s="10" t="str">
        <f t="shared" si="3"/>
        <v>vis</v>
      </c>
      <c r="E47" s="51">
        <f>VLOOKUP(C47,Active!C$21:E$973,3,FALSE)</f>
        <v>-23624.062793248879</v>
      </c>
      <c r="F47" s="2" t="s">
        <v>124</v>
      </c>
      <c r="G47" s="10" t="str">
        <f t="shared" si="4"/>
        <v>45399.403</v>
      </c>
      <c r="H47" s="14">
        <f t="shared" si="5"/>
        <v>-15018</v>
      </c>
      <c r="I47" s="52" t="s">
        <v>234</v>
      </c>
      <c r="J47" s="53" t="s">
        <v>235</v>
      </c>
      <c r="K47" s="52">
        <v>-15018</v>
      </c>
      <c r="L47" s="52" t="s">
        <v>146</v>
      </c>
      <c r="M47" s="53" t="s">
        <v>130</v>
      </c>
      <c r="N47" s="53"/>
      <c r="O47" s="54" t="s">
        <v>131</v>
      </c>
      <c r="P47" s="54" t="s">
        <v>222</v>
      </c>
    </row>
    <row r="48" spans="1:16" ht="12.75" customHeight="1" thickBot="1">
      <c r="A48" s="14" t="str">
        <f t="shared" si="0"/>
        <v> BBS 65 </v>
      </c>
      <c r="B48" s="2" t="str">
        <f t="shared" si="1"/>
        <v>I</v>
      </c>
      <c r="C48" s="14">
        <f t="shared" si="2"/>
        <v>45404.597000000002</v>
      </c>
      <c r="D48" s="10" t="str">
        <f t="shared" si="3"/>
        <v>vis</v>
      </c>
      <c r="E48" s="51">
        <f>VLOOKUP(C48,Active!C$21:E$973,3,FALSE)</f>
        <v>-23613.077823876294</v>
      </c>
      <c r="F48" s="2" t="s">
        <v>124</v>
      </c>
      <c r="G48" s="10" t="str">
        <f t="shared" si="4"/>
        <v>45404.597</v>
      </c>
      <c r="H48" s="14">
        <f t="shared" si="5"/>
        <v>-15007</v>
      </c>
      <c r="I48" s="52" t="s">
        <v>236</v>
      </c>
      <c r="J48" s="53" t="s">
        <v>237</v>
      </c>
      <c r="K48" s="52">
        <v>-15007</v>
      </c>
      <c r="L48" s="52" t="s">
        <v>152</v>
      </c>
      <c r="M48" s="53" t="s">
        <v>130</v>
      </c>
      <c r="N48" s="53"/>
      <c r="O48" s="54" t="s">
        <v>131</v>
      </c>
      <c r="P48" s="54" t="s">
        <v>222</v>
      </c>
    </row>
    <row r="49" spans="1:16" ht="12.75" customHeight="1" thickBot="1">
      <c r="A49" s="14" t="str">
        <f t="shared" si="0"/>
        <v> BBS 65 </v>
      </c>
      <c r="B49" s="2" t="str">
        <f t="shared" si="1"/>
        <v>I</v>
      </c>
      <c r="C49" s="14">
        <f t="shared" si="2"/>
        <v>45407.432000000001</v>
      </c>
      <c r="D49" s="10" t="str">
        <f t="shared" si="3"/>
        <v>vis</v>
      </c>
      <c r="E49" s="51">
        <f>VLOOKUP(C49,Active!C$21:E$973,3,FALSE)</f>
        <v>-23607.081984798271</v>
      </c>
      <c r="F49" s="2" t="s">
        <v>124</v>
      </c>
      <c r="G49" s="10" t="str">
        <f t="shared" si="4"/>
        <v>45407.432</v>
      </c>
      <c r="H49" s="14">
        <f t="shared" si="5"/>
        <v>-15001</v>
      </c>
      <c r="I49" s="52" t="s">
        <v>238</v>
      </c>
      <c r="J49" s="53" t="s">
        <v>239</v>
      </c>
      <c r="K49" s="52">
        <v>-15001</v>
      </c>
      <c r="L49" s="52" t="s">
        <v>135</v>
      </c>
      <c r="M49" s="53" t="s">
        <v>130</v>
      </c>
      <c r="N49" s="53"/>
      <c r="O49" s="54" t="s">
        <v>131</v>
      </c>
      <c r="P49" s="54" t="s">
        <v>222</v>
      </c>
    </row>
    <row r="50" spans="1:16" ht="12.75" customHeight="1" thickBot="1">
      <c r="A50" s="14" t="str">
        <f t="shared" si="0"/>
        <v> BBS 65 </v>
      </c>
      <c r="B50" s="2" t="str">
        <f t="shared" si="1"/>
        <v>I</v>
      </c>
      <c r="C50" s="14">
        <f t="shared" si="2"/>
        <v>45414.536999999997</v>
      </c>
      <c r="D50" s="10" t="str">
        <f t="shared" si="3"/>
        <v>vis</v>
      </c>
      <c r="E50" s="51">
        <f>VLOOKUP(C50,Active!C$21:E$973,3,FALSE)</f>
        <v>-23592.055375750886</v>
      </c>
      <c r="F50" s="2" t="s">
        <v>124</v>
      </c>
      <c r="G50" s="10" t="str">
        <f t="shared" si="4"/>
        <v>45414.537</v>
      </c>
      <c r="H50" s="14">
        <f t="shared" si="5"/>
        <v>-14986</v>
      </c>
      <c r="I50" s="52" t="s">
        <v>240</v>
      </c>
      <c r="J50" s="53" t="s">
        <v>241</v>
      </c>
      <c r="K50" s="52">
        <v>-14986</v>
      </c>
      <c r="L50" s="52" t="s">
        <v>211</v>
      </c>
      <c r="M50" s="53" t="s">
        <v>130</v>
      </c>
      <c r="N50" s="53"/>
      <c r="O50" s="54" t="s">
        <v>131</v>
      </c>
      <c r="P50" s="54" t="s">
        <v>222</v>
      </c>
    </row>
    <row r="51" spans="1:16" ht="12.75" customHeight="1" thickBot="1">
      <c r="A51" s="14" t="str">
        <f t="shared" si="0"/>
        <v> BBS 66 </v>
      </c>
      <c r="B51" s="2" t="str">
        <f t="shared" si="1"/>
        <v>I</v>
      </c>
      <c r="C51" s="14">
        <f t="shared" si="2"/>
        <v>45427.285000000003</v>
      </c>
      <c r="D51" s="10" t="str">
        <f t="shared" si="3"/>
        <v>vis</v>
      </c>
      <c r="E51" s="51">
        <f>VLOOKUP(C51,Active!C$21:E$973,3,FALSE)</f>
        <v>-23565.094191776745</v>
      </c>
      <c r="F51" s="2" t="s">
        <v>124</v>
      </c>
      <c r="G51" s="10" t="str">
        <f t="shared" si="4"/>
        <v>45427.285</v>
      </c>
      <c r="H51" s="14">
        <f t="shared" si="5"/>
        <v>-14959</v>
      </c>
      <c r="I51" s="52" t="s">
        <v>242</v>
      </c>
      <c r="J51" s="53" t="s">
        <v>243</v>
      </c>
      <c r="K51" s="52">
        <v>-14959</v>
      </c>
      <c r="L51" s="52" t="s">
        <v>205</v>
      </c>
      <c r="M51" s="53" t="s">
        <v>130</v>
      </c>
      <c r="N51" s="53"/>
      <c r="O51" s="54" t="s">
        <v>131</v>
      </c>
      <c r="P51" s="54" t="s">
        <v>244</v>
      </c>
    </row>
    <row r="52" spans="1:16" ht="12.75" customHeight="1" thickBot="1">
      <c r="A52" s="14" t="str">
        <f t="shared" si="0"/>
        <v> BBS 66 </v>
      </c>
      <c r="B52" s="2" t="str">
        <f t="shared" si="1"/>
        <v>I</v>
      </c>
      <c r="C52" s="14">
        <f t="shared" si="2"/>
        <v>45433.451000000001</v>
      </c>
      <c r="D52" s="10" t="str">
        <f t="shared" si="3"/>
        <v>vis</v>
      </c>
      <c r="E52" s="51">
        <f>VLOOKUP(C52,Active!C$21:E$973,3,FALSE)</f>
        <v>-23552.053506148852</v>
      </c>
      <c r="F52" s="2" t="s">
        <v>124</v>
      </c>
      <c r="G52" s="10" t="str">
        <f t="shared" si="4"/>
        <v>45433.451</v>
      </c>
      <c r="H52" s="14">
        <f t="shared" si="5"/>
        <v>-14946</v>
      </c>
      <c r="I52" s="52" t="s">
        <v>245</v>
      </c>
      <c r="J52" s="53" t="s">
        <v>246</v>
      </c>
      <c r="K52" s="52">
        <v>-14946</v>
      </c>
      <c r="L52" s="52" t="s">
        <v>172</v>
      </c>
      <c r="M52" s="53" t="s">
        <v>130</v>
      </c>
      <c r="N52" s="53"/>
      <c r="O52" s="54" t="s">
        <v>131</v>
      </c>
      <c r="P52" s="54" t="s">
        <v>244</v>
      </c>
    </row>
    <row r="53" spans="1:16" ht="12.75" customHeight="1" thickBot="1">
      <c r="A53" s="14" t="str">
        <f t="shared" si="0"/>
        <v> BBS 66 </v>
      </c>
      <c r="B53" s="2" t="str">
        <f t="shared" si="1"/>
        <v>I</v>
      </c>
      <c r="C53" s="14">
        <f t="shared" si="2"/>
        <v>45433.459000000003</v>
      </c>
      <c r="D53" s="10" t="str">
        <f t="shared" si="3"/>
        <v>vis</v>
      </c>
      <c r="E53" s="51">
        <f>VLOOKUP(C53,Active!C$21:E$973,3,FALSE)</f>
        <v>-23552.036586673497</v>
      </c>
      <c r="F53" s="2" t="s">
        <v>124</v>
      </c>
      <c r="G53" s="10" t="str">
        <f t="shared" si="4"/>
        <v>45433.459</v>
      </c>
      <c r="H53" s="14">
        <f t="shared" si="5"/>
        <v>-14946</v>
      </c>
      <c r="I53" s="52" t="s">
        <v>247</v>
      </c>
      <c r="J53" s="53" t="s">
        <v>248</v>
      </c>
      <c r="K53" s="52">
        <v>-14946</v>
      </c>
      <c r="L53" s="52" t="s">
        <v>231</v>
      </c>
      <c r="M53" s="53" t="s">
        <v>130</v>
      </c>
      <c r="N53" s="53"/>
      <c r="O53" s="54" t="s">
        <v>249</v>
      </c>
      <c r="P53" s="54" t="s">
        <v>244</v>
      </c>
    </row>
    <row r="54" spans="1:16" ht="12.75" customHeight="1" thickBot="1">
      <c r="A54" s="14" t="str">
        <f t="shared" si="0"/>
        <v> BBS 66 </v>
      </c>
      <c r="B54" s="2" t="str">
        <f t="shared" si="1"/>
        <v>I</v>
      </c>
      <c r="C54" s="14">
        <f t="shared" si="2"/>
        <v>45459.459000000003</v>
      </c>
      <c r="D54" s="10" t="str">
        <f t="shared" si="3"/>
        <v>vis</v>
      </c>
      <c r="E54" s="51">
        <f>VLOOKUP(C54,Active!C$21:E$973,3,FALSE)</f>
        <v>-23497.048291778039</v>
      </c>
      <c r="F54" s="2" t="s">
        <v>124</v>
      </c>
      <c r="G54" s="10" t="str">
        <f t="shared" si="4"/>
        <v>45459.459</v>
      </c>
      <c r="H54" s="14">
        <f t="shared" si="5"/>
        <v>-14891</v>
      </c>
      <c r="I54" s="52" t="s">
        <v>250</v>
      </c>
      <c r="J54" s="53" t="s">
        <v>251</v>
      </c>
      <c r="K54" s="52">
        <v>-14891</v>
      </c>
      <c r="L54" s="52" t="s">
        <v>194</v>
      </c>
      <c r="M54" s="53" t="s">
        <v>130</v>
      </c>
      <c r="N54" s="53"/>
      <c r="O54" s="54" t="s">
        <v>131</v>
      </c>
      <c r="P54" s="54" t="s">
        <v>244</v>
      </c>
    </row>
    <row r="55" spans="1:16" ht="12.75" customHeight="1" thickBot="1">
      <c r="A55" s="14" t="str">
        <f t="shared" si="0"/>
        <v> BBS 66 </v>
      </c>
      <c r="B55" s="2" t="str">
        <f t="shared" si="1"/>
        <v>I</v>
      </c>
      <c r="C55" s="14">
        <f t="shared" si="2"/>
        <v>45460.391000000003</v>
      </c>
      <c r="D55" s="10" t="str">
        <f t="shared" si="3"/>
        <v>vis</v>
      </c>
      <c r="E55" s="51">
        <f>VLOOKUP(C55,Active!C$21:E$973,3,FALSE)</f>
        <v>-23495.077172899477</v>
      </c>
      <c r="F55" s="2" t="s">
        <v>124</v>
      </c>
      <c r="G55" s="10" t="str">
        <f t="shared" si="4"/>
        <v>45460.391</v>
      </c>
      <c r="H55" s="14">
        <f t="shared" si="5"/>
        <v>-14889</v>
      </c>
      <c r="I55" s="52" t="s">
        <v>252</v>
      </c>
      <c r="J55" s="53" t="s">
        <v>253</v>
      </c>
      <c r="K55" s="52">
        <v>-14889</v>
      </c>
      <c r="L55" s="52" t="s">
        <v>152</v>
      </c>
      <c r="M55" s="53" t="s">
        <v>130</v>
      </c>
      <c r="N55" s="53"/>
      <c r="O55" s="54" t="s">
        <v>131</v>
      </c>
      <c r="P55" s="54" t="s">
        <v>244</v>
      </c>
    </row>
    <row r="56" spans="1:16" ht="12.75" customHeight="1" thickBot="1">
      <c r="A56" s="14" t="str">
        <f t="shared" si="0"/>
        <v> BBS 66 </v>
      </c>
      <c r="B56" s="2" t="str">
        <f t="shared" si="1"/>
        <v>I</v>
      </c>
      <c r="C56" s="14">
        <f t="shared" si="2"/>
        <v>45466.555999999997</v>
      </c>
      <c r="D56" s="10" t="str">
        <f t="shared" si="3"/>
        <v>vis</v>
      </c>
      <c r="E56" s="51">
        <f>VLOOKUP(C56,Active!C$21:E$973,3,FALSE)</f>
        <v>-23482.038602206008</v>
      </c>
      <c r="F56" s="2" t="s">
        <v>124</v>
      </c>
      <c r="G56" s="10" t="str">
        <f t="shared" si="4"/>
        <v>45466.556</v>
      </c>
      <c r="H56" s="14">
        <f t="shared" si="5"/>
        <v>-14876</v>
      </c>
      <c r="I56" s="52" t="s">
        <v>254</v>
      </c>
      <c r="J56" s="53" t="s">
        <v>255</v>
      </c>
      <c r="K56" s="52">
        <v>-14876</v>
      </c>
      <c r="L56" s="52" t="s">
        <v>256</v>
      </c>
      <c r="M56" s="53" t="s">
        <v>130</v>
      </c>
      <c r="N56" s="53"/>
      <c r="O56" s="54" t="s">
        <v>131</v>
      </c>
      <c r="P56" s="54" t="s">
        <v>244</v>
      </c>
    </row>
    <row r="57" spans="1:16" ht="12.75" customHeight="1" thickBot="1">
      <c r="A57" s="14" t="str">
        <f t="shared" si="0"/>
        <v> BBS 66 </v>
      </c>
      <c r="B57" s="2" t="str">
        <f t="shared" si="1"/>
        <v>II</v>
      </c>
      <c r="C57" s="14">
        <f t="shared" si="2"/>
        <v>45471.499000000003</v>
      </c>
      <c r="D57" s="10" t="str">
        <f t="shared" si="3"/>
        <v>vis</v>
      </c>
      <c r="E57" s="51">
        <f>VLOOKUP(C57,Active!C$21:E$973,3,FALSE)</f>
        <v>-23471.5844813726</v>
      </c>
      <c r="F57" s="2" t="s">
        <v>124</v>
      </c>
      <c r="G57" s="10" t="str">
        <f t="shared" si="4"/>
        <v>45471.499</v>
      </c>
      <c r="H57" s="14">
        <f t="shared" si="5"/>
        <v>-14865.5</v>
      </c>
      <c r="I57" s="52" t="s">
        <v>257</v>
      </c>
      <c r="J57" s="53" t="s">
        <v>258</v>
      </c>
      <c r="K57" s="52">
        <v>-14865.5</v>
      </c>
      <c r="L57" s="52" t="s">
        <v>202</v>
      </c>
      <c r="M57" s="53" t="s">
        <v>130</v>
      </c>
      <c r="N57" s="53"/>
      <c r="O57" s="54" t="s">
        <v>131</v>
      </c>
      <c r="P57" s="54" t="s">
        <v>244</v>
      </c>
    </row>
    <row r="58" spans="1:16" ht="12.75" customHeight="1" thickBot="1">
      <c r="A58" s="14" t="str">
        <f t="shared" si="0"/>
        <v> BBS 66 </v>
      </c>
      <c r="B58" s="2" t="str">
        <f t="shared" si="1"/>
        <v>I</v>
      </c>
      <c r="C58" s="14">
        <f t="shared" si="2"/>
        <v>45485.453999999998</v>
      </c>
      <c r="D58" s="10" t="str">
        <f t="shared" si="3"/>
        <v>vis</v>
      </c>
      <c r="E58" s="51">
        <f>VLOOKUP(C58,Active!C$21:E$973,3,FALSE)</f>
        <v>-23442.070571554686</v>
      </c>
      <c r="F58" s="2" t="s">
        <v>124</v>
      </c>
      <c r="G58" s="10" t="str">
        <f t="shared" si="4"/>
        <v>45485.454</v>
      </c>
      <c r="H58" s="14">
        <f t="shared" si="5"/>
        <v>-14836</v>
      </c>
      <c r="I58" s="52" t="s">
        <v>259</v>
      </c>
      <c r="J58" s="53" t="s">
        <v>260</v>
      </c>
      <c r="K58" s="52">
        <v>-14836</v>
      </c>
      <c r="L58" s="52" t="s">
        <v>188</v>
      </c>
      <c r="M58" s="53" t="s">
        <v>130</v>
      </c>
      <c r="N58" s="53"/>
      <c r="O58" s="54" t="s">
        <v>131</v>
      </c>
      <c r="P58" s="54" t="s">
        <v>244</v>
      </c>
    </row>
    <row r="59" spans="1:16" ht="12.75" customHeight="1" thickBot="1">
      <c r="A59" s="14" t="str">
        <f t="shared" si="0"/>
        <v> BBS 67 </v>
      </c>
      <c r="B59" s="2" t="str">
        <f t="shared" si="1"/>
        <v>II</v>
      </c>
      <c r="C59" s="14">
        <f t="shared" si="2"/>
        <v>45489.457999999999</v>
      </c>
      <c r="D59" s="10" t="str">
        <f t="shared" si="3"/>
        <v>vis</v>
      </c>
      <c r="E59" s="51">
        <f>VLOOKUP(C59,Active!C$21:E$973,3,FALSE)</f>
        <v>-23433.602374140784</v>
      </c>
      <c r="F59" s="2" t="s">
        <v>124</v>
      </c>
      <c r="G59" s="10" t="str">
        <f t="shared" si="4"/>
        <v>45489.458</v>
      </c>
      <c r="H59" s="14">
        <f t="shared" si="5"/>
        <v>-14827.5</v>
      </c>
      <c r="I59" s="52" t="s">
        <v>261</v>
      </c>
      <c r="J59" s="53" t="s">
        <v>262</v>
      </c>
      <c r="K59" s="52">
        <v>-14827.5</v>
      </c>
      <c r="L59" s="52" t="s">
        <v>155</v>
      </c>
      <c r="M59" s="53" t="s">
        <v>130</v>
      </c>
      <c r="N59" s="53"/>
      <c r="O59" s="54" t="s">
        <v>131</v>
      </c>
      <c r="P59" s="54" t="s">
        <v>263</v>
      </c>
    </row>
    <row r="60" spans="1:16" ht="12.75" customHeight="1" thickBot="1">
      <c r="A60" s="14" t="str">
        <f t="shared" si="0"/>
        <v> BBS 67 </v>
      </c>
      <c r="B60" s="2" t="str">
        <f t="shared" si="1"/>
        <v>I</v>
      </c>
      <c r="C60" s="14">
        <f t="shared" si="2"/>
        <v>45493.497000000003</v>
      </c>
      <c r="D60" s="10" t="str">
        <f t="shared" si="3"/>
        <v>vis</v>
      </c>
      <c r="E60" s="51">
        <f>VLOOKUP(C60,Active!C$21:E$973,3,FALSE)</f>
        <v>-23425.060154022209</v>
      </c>
      <c r="F60" s="2" t="s">
        <v>124</v>
      </c>
      <c r="G60" s="10" t="str">
        <f t="shared" si="4"/>
        <v>45493.497</v>
      </c>
      <c r="H60" s="14">
        <f t="shared" si="5"/>
        <v>-14819</v>
      </c>
      <c r="I60" s="52" t="s">
        <v>264</v>
      </c>
      <c r="J60" s="53" t="s">
        <v>265</v>
      </c>
      <c r="K60" s="52">
        <v>-14819</v>
      </c>
      <c r="L60" s="52" t="s">
        <v>266</v>
      </c>
      <c r="M60" s="53" t="s">
        <v>130</v>
      </c>
      <c r="N60" s="53"/>
      <c r="O60" s="54" t="s">
        <v>131</v>
      </c>
      <c r="P60" s="54" t="s">
        <v>263</v>
      </c>
    </row>
    <row r="61" spans="1:16" ht="12.75" customHeight="1" thickBot="1">
      <c r="A61" s="14" t="str">
        <f t="shared" si="0"/>
        <v> BBS 67 </v>
      </c>
      <c r="B61" s="2" t="str">
        <f t="shared" si="1"/>
        <v>I</v>
      </c>
      <c r="C61" s="14">
        <f t="shared" si="2"/>
        <v>45502.455999999998</v>
      </c>
      <c r="D61" s="10" t="str">
        <f t="shared" si="3"/>
        <v>vis</v>
      </c>
      <c r="E61" s="51">
        <f>VLOOKUP(C61,Active!C$21:E$973,3,FALSE)</f>
        <v>-23406.112456561892</v>
      </c>
      <c r="F61" s="2" t="s">
        <v>124</v>
      </c>
      <c r="G61" s="10" t="str">
        <f t="shared" si="4"/>
        <v>45502.456</v>
      </c>
      <c r="H61" s="14">
        <f t="shared" si="5"/>
        <v>-14800</v>
      </c>
      <c r="I61" s="52" t="s">
        <v>267</v>
      </c>
      <c r="J61" s="53" t="s">
        <v>268</v>
      </c>
      <c r="K61" s="52">
        <v>-14800</v>
      </c>
      <c r="L61" s="52" t="s">
        <v>269</v>
      </c>
      <c r="M61" s="53" t="s">
        <v>130</v>
      </c>
      <c r="N61" s="53"/>
      <c r="O61" s="54" t="s">
        <v>131</v>
      </c>
      <c r="P61" s="54" t="s">
        <v>263</v>
      </c>
    </row>
    <row r="62" spans="1:16" ht="12.75" customHeight="1" thickBot="1">
      <c r="A62" s="14" t="str">
        <f t="shared" si="0"/>
        <v> BBS 67 </v>
      </c>
      <c r="B62" s="2" t="str">
        <f t="shared" si="1"/>
        <v>I</v>
      </c>
      <c r="C62" s="14">
        <f t="shared" si="2"/>
        <v>45519.495000000003</v>
      </c>
      <c r="D62" s="10" t="str">
        <f t="shared" si="3"/>
        <v>vis</v>
      </c>
      <c r="E62" s="51">
        <f>VLOOKUP(C62,Active!C$21:E$973,3,FALSE)</f>
        <v>-23370.076088995589</v>
      </c>
      <c r="F62" s="2" t="s">
        <v>124</v>
      </c>
      <c r="G62" s="10" t="str">
        <f t="shared" si="4"/>
        <v>45519.495</v>
      </c>
      <c r="H62" s="14">
        <f t="shared" si="5"/>
        <v>-14764</v>
      </c>
      <c r="I62" s="52" t="s">
        <v>270</v>
      </c>
      <c r="J62" s="53" t="s">
        <v>271</v>
      </c>
      <c r="K62" s="52">
        <v>-14764</v>
      </c>
      <c r="L62" s="52" t="s">
        <v>152</v>
      </c>
      <c r="M62" s="53" t="s">
        <v>130</v>
      </c>
      <c r="N62" s="53"/>
      <c r="O62" s="54" t="s">
        <v>131</v>
      </c>
      <c r="P62" s="54" t="s">
        <v>263</v>
      </c>
    </row>
    <row r="63" spans="1:16" ht="12.75" customHeight="1" thickBot="1">
      <c r="A63" s="14" t="str">
        <f t="shared" si="0"/>
        <v> BBS 68 </v>
      </c>
      <c r="B63" s="2" t="str">
        <f t="shared" si="1"/>
        <v>II</v>
      </c>
      <c r="C63" s="14">
        <f t="shared" si="2"/>
        <v>45549.453000000001</v>
      </c>
      <c r="D63" s="10" t="str">
        <f t="shared" si="3"/>
        <v>vis</v>
      </c>
      <c r="E63" s="51">
        <f>VLOOKUP(C63,Active!C$21:E$973,3,FALSE)</f>
        <v>-23306.716883669509</v>
      </c>
      <c r="F63" s="2" t="s">
        <v>124</v>
      </c>
      <c r="G63" s="10" t="str">
        <f t="shared" si="4"/>
        <v>45549.453</v>
      </c>
      <c r="H63" s="14">
        <f t="shared" si="5"/>
        <v>-14700.5</v>
      </c>
      <c r="I63" s="52" t="s">
        <v>272</v>
      </c>
      <c r="J63" s="53" t="s">
        <v>273</v>
      </c>
      <c r="K63" s="52">
        <v>-14700.5</v>
      </c>
      <c r="L63" s="52" t="s">
        <v>274</v>
      </c>
      <c r="M63" s="53" t="s">
        <v>130</v>
      </c>
      <c r="N63" s="53"/>
      <c r="O63" s="54" t="s">
        <v>275</v>
      </c>
      <c r="P63" s="54" t="s">
        <v>276</v>
      </c>
    </row>
    <row r="64" spans="1:16" ht="12.75" customHeight="1" thickBot="1">
      <c r="A64" s="14" t="str">
        <f t="shared" si="0"/>
        <v> BBS 68 </v>
      </c>
      <c r="B64" s="2" t="str">
        <f t="shared" si="1"/>
        <v>I</v>
      </c>
      <c r="C64" s="14">
        <f t="shared" si="2"/>
        <v>45555.432999999997</v>
      </c>
      <c r="D64" s="10" t="str">
        <f t="shared" si="3"/>
        <v>vis</v>
      </c>
      <c r="E64" s="51">
        <f>VLOOKUP(C64,Active!C$21:E$973,3,FALSE)</f>
        <v>-23294.069575843561</v>
      </c>
      <c r="F64" s="2" t="s">
        <v>124</v>
      </c>
      <c r="G64" s="10" t="str">
        <f t="shared" si="4"/>
        <v>45555.433</v>
      </c>
      <c r="H64" s="14">
        <f t="shared" si="5"/>
        <v>-14688</v>
      </c>
      <c r="I64" s="52" t="s">
        <v>277</v>
      </c>
      <c r="J64" s="53" t="s">
        <v>278</v>
      </c>
      <c r="K64" s="52">
        <v>-14688</v>
      </c>
      <c r="L64" s="52" t="s">
        <v>188</v>
      </c>
      <c r="M64" s="53" t="s">
        <v>130</v>
      </c>
      <c r="N64" s="53"/>
      <c r="O64" s="54" t="s">
        <v>131</v>
      </c>
      <c r="P64" s="54" t="s">
        <v>276</v>
      </c>
    </row>
    <row r="65" spans="1:16" ht="12.75" customHeight="1" thickBot="1">
      <c r="A65" s="14" t="str">
        <f t="shared" si="0"/>
        <v> BBS 68 </v>
      </c>
      <c r="B65" s="2" t="str">
        <f t="shared" si="1"/>
        <v>I</v>
      </c>
      <c r="C65" s="14">
        <f t="shared" si="2"/>
        <v>45556.381999999998</v>
      </c>
      <c r="D65" s="10" t="str">
        <f t="shared" si="3"/>
        <v>vis</v>
      </c>
      <c r="E65" s="51">
        <f>VLOOKUP(C65,Active!C$21:E$973,3,FALSE)</f>
        <v>-23292.062503079876</v>
      </c>
      <c r="F65" s="2" t="s">
        <v>124</v>
      </c>
      <c r="G65" s="10" t="str">
        <f t="shared" si="4"/>
        <v>45556.382</v>
      </c>
      <c r="H65" s="14">
        <f t="shared" si="5"/>
        <v>-14686</v>
      </c>
      <c r="I65" s="52" t="s">
        <v>279</v>
      </c>
      <c r="J65" s="53" t="s">
        <v>280</v>
      </c>
      <c r="K65" s="52">
        <v>-14686</v>
      </c>
      <c r="L65" s="52" t="s">
        <v>146</v>
      </c>
      <c r="M65" s="53" t="s">
        <v>130</v>
      </c>
      <c r="N65" s="53"/>
      <c r="O65" s="54" t="s">
        <v>131</v>
      </c>
      <c r="P65" s="54" t="s">
        <v>276</v>
      </c>
    </row>
    <row r="66" spans="1:16" ht="12.75" customHeight="1" thickBot="1">
      <c r="A66" s="14" t="str">
        <f t="shared" si="0"/>
        <v> BBS 68 </v>
      </c>
      <c r="B66" s="2" t="str">
        <f t="shared" si="1"/>
        <v>I</v>
      </c>
      <c r="C66" s="14">
        <f t="shared" si="2"/>
        <v>45561.591999999997</v>
      </c>
      <c r="D66" s="10" t="str">
        <f t="shared" si="3"/>
        <v>vis</v>
      </c>
      <c r="E66" s="51">
        <f>VLOOKUP(C66,Active!C$21:E$973,3,FALSE)</f>
        <v>-23281.043694756598</v>
      </c>
      <c r="F66" s="2" t="s">
        <v>124</v>
      </c>
      <c r="G66" s="10" t="str">
        <f t="shared" si="4"/>
        <v>45561.592</v>
      </c>
      <c r="H66" s="14">
        <f t="shared" si="5"/>
        <v>-14675</v>
      </c>
      <c r="I66" s="52" t="s">
        <v>281</v>
      </c>
      <c r="J66" s="53" t="s">
        <v>282</v>
      </c>
      <c r="K66" s="52">
        <v>-14675</v>
      </c>
      <c r="L66" s="52" t="s">
        <v>283</v>
      </c>
      <c r="M66" s="53" t="s">
        <v>130</v>
      </c>
      <c r="N66" s="53"/>
      <c r="O66" s="54" t="s">
        <v>131</v>
      </c>
      <c r="P66" s="54" t="s">
        <v>276</v>
      </c>
    </row>
    <row r="67" spans="1:16" ht="12.75" customHeight="1" thickBot="1">
      <c r="A67" s="14" t="str">
        <f t="shared" si="0"/>
        <v> BBS 68 </v>
      </c>
      <c r="B67" s="2" t="str">
        <f t="shared" si="1"/>
        <v>I</v>
      </c>
      <c r="C67" s="14">
        <f t="shared" si="2"/>
        <v>45562.527000000002</v>
      </c>
      <c r="D67" s="10" t="str">
        <f t="shared" si="3"/>
        <v>vis</v>
      </c>
      <c r="E67" s="51">
        <f>VLOOKUP(C67,Active!C$21:E$973,3,FALSE)</f>
        <v>-23279.066231074768</v>
      </c>
      <c r="F67" s="2" t="s">
        <v>124</v>
      </c>
      <c r="G67" s="10" t="str">
        <f t="shared" si="4"/>
        <v>45562.527</v>
      </c>
      <c r="H67" s="14">
        <f t="shared" si="5"/>
        <v>-14673</v>
      </c>
      <c r="I67" s="52" t="s">
        <v>284</v>
      </c>
      <c r="J67" s="53" t="s">
        <v>285</v>
      </c>
      <c r="K67" s="52">
        <v>-14673</v>
      </c>
      <c r="L67" s="52" t="s">
        <v>218</v>
      </c>
      <c r="M67" s="53" t="s">
        <v>130</v>
      </c>
      <c r="N67" s="53"/>
      <c r="O67" s="54" t="s">
        <v>131</v>
      </c>
      <c r="P67" s="54" t="s">
        <v>276</v>
      </c>
    </row>
    <row r="68" spans="1:16" ht="12.75" customHeight="1" thickBot="1">
      <c r="A68" s="14" t="str">
        <f t="shared" si="0"/>
        <v> BBS 68 </v>
      </c>
      <c r="B68" s="2" t="str">
        <f t="shared" si="1"/>
        <v>II</v>
      </c>
      <c r="C68" s="14">
        <f t="shared" si="2"/>
        <v>45565.589</v>
      </c>
      <c r="D68" s="10" t="str">
        <f t="shared" si="3"/>
        <v>vis</v>
      </c>
      <c r="E68" s="51">
        <f>VLOOKUP(C68,Active!C$21:E$973,3,FALSE)</f>
        <v>-23272.590301883625</v>
      </c>
      <c r="F68" s="2" t="s">
        <v>124</v>
      </c>
      <c r="G68" s="10" t="str">
        <f t="shared" si="4"/>
        <v>45565.589</v>
      </c>
      <c r="H68" s="14">
        <f t="shared" si="5"/>
        <v>-14666.5</v>
      </c>
      <c r="I68" s="52" t="s">
        <v>286</v>
      </c>
      <c r="J68" s="53" t="s">
        <v>287</v>
      </c>
      <c r="K68" s="52">
        <v>-14666.5</v>
      </c>
      <c r="L68" s="52" t="s">
        <v>182</v>
      </c>
      <c r="M68" s="53" t="s">
        <v>130</v>
      </c>
      <c r="N68" s="53"/>
      <c r="O68" s="54" t="s">
        <v>131</v>
      </c>
      <c r="P68" s="54" t="s">
        <v>276</v>
      </c>
    </row>
    <row r="69" spans="1:16" ht="12.75" customHeight="1" thickBot="1">
      <c r="A69" s="14" t="str">
        <f t="shared" si="0"/>
        <v> BBS 68 </v>
      </c>
      <c r="B69" s="2" t="str">
        <f t="shared" si="1"/>
        <v>II</v>
      </c>
      <c r="C69" s="14">
        <f t="shared" si="2"/>
        <v>45586.402999999998</v>
      </c>
      <c r="D69" s="10" t="str">
        <f t="shared" si="3"/>
        <v>vis</v>
      </c>
      <c r="E69" s="51">
        <f>VLOOKUP(C69,Active!C$21:E$973,3,FALSE)</f>
        <v>-23228.570056885394</v>
      </c>
      <c r="F69" s="2" t="s">
        <v>124</v>
      </c>
      <c r="G69" s="10" t="str">
        <f t="shared" si="4"/>
        <v>45586.403</v>
      </c>
      <c r="H69" s="14">
        <f t="shared" si="5"/>
        <v>-14622.5</v>
      </c>
      <c r="I69" s="52" t="s">
        <v>288</v>
      </c>
      <c r="J69" s="53" t="s">
        <v>289</v>
      </c>
      <c r="K69" s="52">
        <v>-14622.5</v>
      </c>
      <c r="L69" s="52" t="s">
        <v>188</v>
      </c>
      <c r="M69" s="53" t="s">
        <v>130</v>
      </c>
      <c r="N69" s="53"/>
      <c r="O69" s="54" t="s">
        <v>131</v>
      </c>
      <c r="P69" s="54" t="s">
        <v>276</v>
      </c>
    </row>
    <row r="70" spans="1:16" ht="12.75" customHeight="1" thickBot="1">
      <c r="A70" s="14" t="str">
        <f t="shared" si="0"/>
        <v> BBS 68 </v>
      </c>
      <c r="B70" s="2" t="str">
        <f t="shared" si="1"/>
        <v>II</v>
      </c>
      <c r="C70" s="14">
        <f t="shared" si="2"/>
        <v>45587.347000000002</v>
      </c>
      <c r="D70" s="10" t="str">
        <f t="shared" si="3"/>
        <v>vis</v>
      </c>
      <c r="E70" s="51">
        <f>VLOOKUP(C70,Active!C$21:E$973,3,FALSE)</f>
        <v>-23226.5735587938</v>
      </c>
      <c r="F70" s="2" t="s">
        <v>124</v>
      </c>
      <c r="G70" s="10" t="str">
        <f t="shared" si="4"/>
        <v>45587.347</v>
      </c>
      <c r="H70" s="14">
        <f t="shared" si="5"/>
        <v>-14620.5</v>
      </c>
      <c r="I70" s="52" t="s">
        <v>290</v>
      </c>
      <c r="J70" s="53" t="s">
        <v>291</v>
      </c>
      <c r="K70" s="52">
        <v>-14620.5</v>
      </c>
      <c r="L70" s="52" t="s">
        <v>228</v>
      </c>
      <c r="M70" s="53" t="s">
        <v>130</v>
      </c>
      <c r="N70" s="53"/>
      <c r="O70" s="54" t="s">
        <v>131</v>
      </c>
      <c r="P70" s="54" t="s">
        <v>276</v>
      </c>
    </row>
    <row r="71" spans="1:16" ht="12.75" customHeight="1" thickBot="1">
      <c r="A71" s="14" t="str">
        <f t="shared" si="0"/>
        <v> BBS 68 </v>
      </c>
      <c r="B71" s="2" t="str">
        <f t="shared" si="1"/>
        <v>II</v>
      </c>
      <c r="C71" s="14">
        <f t="shared" si="2"/>
        <v>45592.546999999999</v>
      </c>
      <c r="D71" s="10" t="str">
        <f t="shared" si="3"/>
        <v>vis</v>
      </c>
      <c r="E71" s="51">
        <f>VLOOKUP(C71,Active!C$21:E$973,3,FALSE)</f>
        <v>-23215.575899814714</v>
      </c>
      <c r="F71" s="2" t="s">
        <v>124</v>
      </c>
      <c r="G71" s="10" t="str">
        <f t="shared" si="4"/>
        <v>45592.547</v>
      </c>
      <c r="H71" s="14">
        <f t="shared" si="5"/>
        <v>-14609.5</v>
      </c>
      <c r="I71" s="52" t="s">
        <v>292</v>
      </c>
      <c r="J71" s="53" t="s">
        <v>293</v>
      </c>
      <c r="K71" s="52">
        <v>-14609.5</v>
      </c>
      <c r="L71" s="52" t="s">
        <v>152</v>
      </c>
      <c r="M71" s="53" t="s">
        <v>130</v>
      </c>
      <c r="N71" s="53"/>
      <c r="O71" s="54" t="s">
        <v>131</v>
      </c>
      <c r="P71" s="54" t="s">
        <v>276</v>
      </c>
    </row>
    <row r="72" spans="1:16" ht="12.75" customHeight="1" thickBot="1">
      <c r="A72" s="14" t="str">
        <f t="shared" si="0"/>
        <v> BBS 68 </v>
      </c>
      <c r="B72" s="2" t="str">
        <f t="shared" si="1"/>
        <v>I</v>
      </c>
      <c r="C72" s="14">
        <f t="shared" si="2"/>
        <v>45600.356</v>
      </c>
      <c r="D72" s="10" t="str">
        <f t="shared" si="3"/>
        <v>vis</v>
      </c>
      <c r="E72" s="51">
        <f>VLOOKUP(C72,Active!C$21:E$973,3,FALSE)</f>
        <v>-23199.060376936301</v>
      </c>
      <c r="F72" s="2" t="s">
        <v>124</v>
      </c>
      <c r="G72" s="10" t="str">
        <f t="shared" si="4"/>
        <v>45600.356</v>
      </c>
      <c r="H72" s="14">
        <f t="shared" si="5"/>
        <v>-14593</v>
      </c>
      <c r="I72" s="52" t="s">
        <v>294</v>
      </c>
      <c r="J72" s="53" t="s">
        <v>295</v>
      </c>
      <c r="K72" s="52">
        <v>-14593</v>
      </c>
      <c r="L72" s="52" t="s">
        <v>266</v>
      </c>
      <c r="M72" s="53" t="s">
        <v>130</v>
      </c>
      <c r="N72" s="53"/>
      <c r="O72" s="54" t="s">
        <v>131</v>
      </c>
      <c r="P72" s="54" t="s">
        <v>276</v>
      </c>
    </row>
    <row r="73" spans="1:16" ht="12.75" customHeight="1" thickBot="1">
      <c r="A73" s="14" t="str">
        <f t="shared" si="0"/>
        <v> BBS 69 </v>
      </c>
      <c r="B73" s="2" t="str">
        <f t="shared" si="1"/>
        <v>II</v>
      </c>
      <c r="C73" s="14">
        <f t="shared" si="2"/>
        <v>45603.43</v>
      </c>
      <c r="D73" s="10" t="str">
        <f t="shared" si="3"/>
        <v>vis</v>
      </c>
      <c r="E73" s="51">
        <f>VLOOKUP(C73,Active!C$21:E$973,3,FALSE)</f>
        <v>-23192.559068532122</v>
      </c>
      <c r="F73" s="2" t="s">
        <v>124</v>
      </c>
      <c r="G73" s="10" t="str">
        <f t="shared" si="4"/>
        <v>45603.430</v>
      </c>
      <c r="H73" s="14">
        <f t="shared" si="5"/>
        <v>-14586.5</v>
      </c>
      <c r="I73" s="52" t="s">
        <v>296</v>
      </c>
      <c r="J73" s="53" t="s">
        <v>297</v>
      </c>
      <c r="K73" s="52">
        <v>-14586.5</v>
      </c>
      <c r="L73" s="52" t="s">
        <v>266</v>
      </c>
      <c r="M73" s="53" t="s">
        <v>130</v>
      </c>
      <c r="N73" s="53"/>
      <c r="O73" s="54" t="s">
        <v>298</v>
      </c>
      <c r="P73" s="54" t="s">
        <v>299</v>
      </c>
    </row>
    <row r="74" spans="1:16" ht="12.75" customHeight="1" thickBot="1">
      <c r="A74" s="14" t="str">
        <f t="shared" si="0"/>
        <v> BBS 68 </v>
      </c>
      <c r="B74" s="2" t="str">
        <f t="shared" si="1"/>
        <v>II</v>
      </c>
      <c r="C74" s="14">
        <f t="shared" si="2"/>
        <v>45604.341</v>
      </c>
      <c r="D74" s="10" t="str">
        <f t="shared" si="3"/>
        <v>vis</v>
      </c>
      <c r="E74" s="51">
        <f>VLOOKUP(C74,Active!C$21:E$973,3,FALSE)</f>
        <v>-23190.632363276363</v>
      </c>
      <c r="F74" s="2" t="s">
        <v>124</v>
      </c>
      <c r="G74" s="10" t="str">
        <f t="shared" si="4"/>
        <v>45604.341</v>
      </c>
      <c r="H74" s="14">
        <f t="shared" si="5"/>
        <v>-14584.5</v>
      </c>
      <c r="I74" s="52" t="s">
        <v>300</v>
      </c>
      <c r="J74" s="53" t="s">
        <v>301</v>
      </c>
      <c r="K74" s="52">
        <v>-14584.5</v>
      </c>
      <c r="L74" s="52" t="s">
        <v>302</v>
      </c>
      <c r="M74" s="53" t="s">
        <v>130</v>
      </c>
      <c r="N74" s="53"/>
      <c r="O74" s="54" t="s">
        <v>131</v>
      </c>
      <c r="P74" s="54" t="s">
        <v>276</v>
      </c>
    </row>
    <row r="75" spans="1:16" ht="12.75" customHeight="1" thickBot="1">
      <c r="A75" s="14" t="str">
        <f t="shared" ref="A75:A138" si="6">P75</f>
        <v> BBS 69 </v>
      </c>
      <c r="B75" s="2" t="str">
        <f t="shared" ref="B75:B138" si="7">IF(H75=INT(H75),"I","II")</f>
        <v>II</v>
      </c>
      <c r="C75" s="14">
        <f t="shared" ref="C75:C138" si="8">1*G75</f>
        <v>45604.351000000002</v>
      </c>
      <c r="D75" s="10" t="str">
        <f t="shared" ref="D75:D138" si="9">VLOOKUP(F75,I$1:J$5,2,FALSE)</f>
        <v>vis</v>
      </c>
      <c r="E75" s="51">
        <f>VLOOKUP(C75,Active!C$21:E$973,3,FALSE)</f>
        <v>-23190.611213932167</v>
      </c>
      <c r="F75" s="2" t="s">
        <v>124</v>
      </c>
      <c r="G75" s="10" t="str">
        <f t="shared" ref="G75:G138" si="10">MID(I75,3,LEN(I75)-3)</f>
        <v>45604.351</v>
      </c>
      <c r="H75" s="14">
        <f t="shared" ref="H75:H138" si="11">1*K75</f>
        <v>-14584.5</v>
      </c>
      <c r="I75" s="52" t="s">
        <v>303</v>
      </c>
      <c r="J75" s="53" t="s">
        <v>304</v>
      </c>
      <c r="K75" s="52">
        <v>-14584.5</v>
      </c>
      <c r="L75" s="52" t="s">
        <v>269</v>
      </c>
      <c r="M75" s="53" t="s">
        <v>130</v>
      </c>
      <c r="N75" s="53"/>
      <c r="O75" s="54" t="s">
        <v>298</v>
      </c>
      <c r="P75" s="54" t="s">
        <v>299</v>
      </c>
    </row>
    <row r="76" spans="1:16" ht="12.75" customHeight="1" thickBot="1">
      <c r="A76" s="14" t="str">
        <f t="shared" si="6"/>
        <v> BBS 68 </v>
      </c>
      <c r="B76" s="2" t="str">
        <f t="shared" si="7"/>
        <v>II</v>
      </c>
      <c r="C76" s="14">
        <f t="shared" si="8"/>
        <v>45605.313000000002</v>
      </c>
      <c r="D76" s="10" t="str">
        <f t="shared" si="9"/>
        <v>vis</v>
      </c>
      <c r="E76" s="51">
        <f>VLOOKUP(C76,Active!C$21:E$973,3,FALSE)</f>
        <v>-23188.576647021036</v>
      </c>
      <c r="F76" s="2" t="s">
        <v>124</v>
      </c>
      <c r="G76" s="10" t="str">
        <f t="shared" si="10"/>
        <v>45605.313</v>
      </c>
      <c r="H76" s="14">
        <f t="shared" si="11"/>
        <v>-14582.5</v>
      </c>
      <c r="I76" s="52" t="s">
        <v>305</v>
      </c>
      <c r="J76" s="53" t="s">
        <v>306</v>
      </c>
      <c r="K76" s="52">
        <v>-14582.5</v>
      </c>
      <c r="L76" s="52" t="s">
        <v>152</v>
      </c>
      <c r="M76" s="53" t="s">
        <v>130</v>
      </c>
      <c r="N76" s="53"/>
      <c r="O76" s="54" t="s">
        <v>131</v>
      </c>
      <c r="P76" s="54" t="s">
        <v>276</v>
      </c>
    </row>
    <row r="77" spans="1:16" ht="12.75" customHeight="1" thickBot="1">
      <c r="A77" s="14" t="str">
        <f t="shared" si="6"/>
        <v> BBS 68 </v>
      </c>
      <c r="B77" s="2" t="str">
        <f t="shared" si="7"/>
        <v>I</v>
      </c>
      <c r="C77" s="14">
        <f t="shared" si="8"/>
        <v>45607.434000000001</v>
      </c>
      <c r="D77" s="10" t="str">
        <f t="shared" si="9"/>
        <v>vis</v>
      </c>
      <c r="E77" s="51">
        <f>VLOOKUP(C77,Active!C$21:E$973,3,FALSE)</f>
        <v>-23184.09087111822</v>
      </c>
      <c r="F77" s="2" t="str">
        <f>LEFT(M77,1)</f>
        <v>V</v>
      </c>
      <c r="G77" s="10" t="str">
        <f t="shared" si="10"/>
        <v>45607.434</v>
      </c>
      <c r="H77" s="14">
        <f t="shared" si="11"/>
        <v>-14578</v>
      </c>
      <c r="I77" s="52" t="s">
        <v>307</v>
      </c>
      <c r="J77" s="53" t="s">
        <v>308</v>
      </c>
      <c r="K77" s="52">
        <v>-14578</v>
      </c>
      <c r="L77" s="52" t="s">
        <v>182</v>
      </c>
      <c r="M77" s="53" t="s">
        <v>130</v>
      </c>
      <c r="N77" s="53"/>
      <c r="O77" s="54" t="s">
        <v>131</v>
      </c>
      <c r="P77" s="54" t="s">
        <v>276</v>
      </c>
    </row>
    <row r="78" spans="1:16" ht="12.75" customHeight="1" thickBot="1">
      <c r="A78" s="14" t="str">
        <f t="shared" si="6"/>
        <v> BBS 69 </v>
      </c>
      <c r="B78" s="2" t="str">
        <f t="shared" si="7"/>
        <v>II</v>
      </c>
      <c r="C78" s="14">
        <f t="shared" si="8"/>
        <v>45617.629000000001</v>
      </c>
      <c r="D78" s="10" t="str">
        <f t="shared" si="9"/>
        <v>vis</v>
      </c>
      <c r="E78" s="51">
        <f>VLOOKUP(C78,Active!C$21:E$973,3,FALSE)</f>
        <v>-23162.529114715944</v>
      </c>
      <c r="F78" s="2" t="str">
        <f>LEFT(M78,1)</f>
        <v>V</v>
      </c>
      <c r="G78" s="10" t="str">
        <f t="shared" si="10"/>
        <v>45617.629</v>
      </c>
      <c r="H78" s="14">
        <f t="shared" si="11"/>
        <v>-14556.5</v>
      </c>
      <c r="I78" s="52" t="s">
        <v>309</v>
      </c>
      <c r="J78" s="53" t="s">
        <v>310</v>
      </c>
      <c r="K78" s="52">
        <v>-14556.5</v>
      </c>
      <c r="L78" s="52" t="s">
        <v>311</v>
      </c>
      <c r="M78" s="53" t="s">
        <v>130</v>
      </c>
      <c r="N78" s="53"/>
      <c r="O78" s="54" t="s">
        <v>131</v>
      </c>
      <c r="P78" s="54" t="s">
        <v>299</v>
      </c>
    </row>
    <row r="79" spans="1:16" ht="12.75" customHeight="1" thickBot="1">
      <c r="A79" s="14" t="str">
        <f t="shared" si="6"/>
        <v> BBS 69 </v>
      </c>
      <c r="B79" s="2" t="str">
        <f t="shared" si="7"/>
        <v>I</v>
      </c>
      <c r="C79" s="14">
        <f t="shared" si="8"/>
        <v>45629.652999999998</v>
      </c>
      <c r="D79" s="10" t="str">
        <f t="shared" si="9"/>
        <v>vis</v>
      </c>
      <c r="E79" s="51">
        <f>VLOOKUP(C79,Active!C$21:E$973,3,FALSE)</f>
        <v>-23137.099143261217</v>
      </c>
      <c r="F79" s="2" t="str">
        <f>LEFT(M79,1)</f>
        <v>V</v>
      </c>
      <c r="G79" s="10" t="str">
        <f t="shared" si="10"/>
        <v>45629.653</v>
      </c>
      <c r="H79" s="14">
        <f t="shared" si="11"/>
        <v>-14531</v>
      </c>
      <c r="I79" s="52" t="s">
        <v>312</v>
      </c>
      <c r="J79" s="53" t="s">
        <v>313</v>
      </c>
      <c r="K79" s="52">
        <v>-14531</v>
      </c>
      <c r="L79" s="52" t="s">
        <v>314</v>
      </c>
      <c r="M79" s="53" t="s">
        <v>130</v>
      </c>
      <c r="N79" s="53"/>
      <c r="O79" s="54" t="s">
        <v>131</v>
      </c>
      <c r="P79" s="54" t="s">
        <v>299</v>
      </c>
    </row>
    <row r="80" spans="1:16" ht="12.75" customHeight="1" thickBot="1">
      <c r="A80" s="14" t="str">
        <f t="shared" si="6"/>
        <v> BBS 69 </v>
      </c>
      <c r="B80" s="2" t="str">
        <f t="shared" si="7"/>
        <v>I</v>
      </c>
      <c r="C80" s="14">
        <f t="shared" si="8"/>
        <v>45634.394999999997</v>
      </c>
      <c r="D80" s="10" t="str">
        <f t="shared" si="9"/>
        <v>vis</v>
      </c>
      <c r="E80" s="51">
        <f>VLOOKUP(C80,Active!C$21:E$973,3,FALSE)</f>
        <v>-23127.07012424606</v>
      </c>
      <c r="F80" s="2" t="str">
        <f>LEFT(M80,1)</f>
        <v>V</v>
      </c>
      <c r="G80" s="10" t="str">
        <f t="shared" si="10"/>
        <v>45634.395</v>
      </c>
      <c r="H80" s="14">
        <f t="shared" si="11"/>
        <v>-14521</v>
      </c>
      <c r="I80" s="52" t="s">
        <v>315</v>
      </c>
      <c r="J80" s="53" t="s">
        <v>316</v>
      </c>
      <c r="K80" s="52">
        <v>-14521</v>
      </c>
      <c r="L80" s="52" t="s">
        <v>188</v>
      </c>
      <c r="M80" s="53" t="s">
        <v>130</v>
      </c>
      <c r="N80" s="53"/>
      <c r="O80" s="54" t="s">
        <v>131</v>
      </c>
      <c r="P80" s="54" t="s">
        <v>299</v>
      </c>
    </row>
    <row r="81" spans="1:16" ht="12.75" customHeight="1" thickBot="1">
      <c r="A81" s="14" t="str">
        <f t="shared" si="6"/>
        <v> BBS 69 </v>
      </c>
      <c r="B81" s="2" t="str">
        <f t="shared" si="7"/>
        <v>I</v>
      </c>
      <c r="C81" s="14">
        <f t="shared" si="8"/>
        <v>45641.489000000001</v>
      </c>
      <c r="D81" s="10" t="str">
        <f t="shared" si="9"/>
        <v>vis</v>
      </c>
      <c r="E81" s="51">
        <f>VLOOKUP(C81,Active!C$21:E$973,3,FALSE)</f>
        <v>-23112.066779477263</v>
      </c>
      <c r="F81" s="2" t="str">
        <f>LEFT(M81,1)</f>
        <v>V</v>
      </c>
      <c r="G81" s="10" t="str">
        <f t="shared" si="10"/>
        <v>45641.489</v>
      </c>
      <c r="H81" s="14">
        <f t="shared" si="11"/>
        <v>-14506</v>
      </c>
      <c r="I81" s="52" t="s">
        <v>317</v>
      </c>
      <c r="J81" s="53" t="s">
        <v>318</v>
      </c>
      <c r="K81" s="52">
        <v>-14506</v>
      </c>
      <c r="L81" s="52" t="s">
        <v>149</v>
      </c>
      <c r="M81" s="53" t="s">
        <v>130</v>
      </c>
      <c r="N81" s="53"/>
      <c r="O81" s="54" t="s">
        <v>131</v>
      </c>
      <c r="P81" s="54" t="s">
        <v>299</v>
      </c>
    </row>
    <row r="82" spans="1:16" ht="12.75" customHeight="1" thickBot="1">
      <c r="A82" s="14" t="str">
        <f t="shared" si="6"/>
        <v> BBS 69 </v>
      </c>
      <c r="B82" s="2" t="str">
        <f t="shared" si="7"/>
        <v>I</v>
      </c>
      <c r="C82" s="14">
        <f t="shared" si="8"/>
        <v>45644.334000000003</v>
      </c>
      <c r="D82" s="10" t="str">
        <f t="shared" si="9"/>
        <v>vis</v>
      </c>
      <c r="E82" s="51">
        <f>VLOOKUP(C82,Active!C$21:E$973,3,FALSE)</f>
        <v>-23106.049791055048</v>
      </c>
      <c r="F82" s="2" t="s">
        <v>124</v>
      </c>
      <c r="G82" s="10" t="str">
        <f t="shared" si="10"/>
        <v>45644.334</v>
      </c>
      <c r="H82" s="14">
        <f t="shared" si="11"/>
        <v>-14500</v>
      </c>
      <c r="I82" s="52" t="s">
        <v>319</v>
      </c>
      <c r="J82" s="53" t="s">
        <v>320</v>
      </c>
      <c r="K82" s="52">
        <v>-14500</v>
      </c>
      <c r="L82" s="52" t="s">
        <v>169</v>
      </c>
      <c r="M82" s="53" t="s">
        <v>130</v>
      </c>
      <c r="N82" s="53"/>
      <c r="O82" s="54" t="s">
        <v>131</v>
      </c>
      <c r="P82" s="54" t="s">
        <v>299</v>
      </c>
    </row>
    <row r="83" spans="1:16" ht="12.75" customHeight="1" thickBot="1">
      <c r="A83" s="14" t="str">
        <f t="shared" si="6"/>
        <v> BBS 69 </v>
      </c>
      <c r="B83" s="2" t="str">
        <f t="shared" si="7"/>
        <v>II</v>
      </c>
      <c r="C83" s="14">
        <f t="shared" si="8"/>
        <v>45647.396000000001</v>
      </c>
      <c r="D83" s="10" t="str">
        <f t="shared" si="9"/>
        <v>vis</v>
      </c>
      <c r="E83" s="51">
        <f>VLOOKUP(C83,Active!C$21:E$973,3,FALSE)</f>
        <v>-23099.573861863901</v>
      </c>
      <c r="F83" s="2" t="s">
        <v>124</v>
      </c>
      <c r="G83" s="10" t="str">
        <f t="shared" si="10"/>
        <v>45647.396</v>
      </c>
      <c r="H83" s="14">
        <f t="shared" si="11"/>
        <v>-14493.5</v>
      </c>
      <c r="I83" s="52" t="s">
        <v>321</v>
      </c>
      <c r="J83" s="53" t="s">
        <v>322</v>
      </c>
      <c r="K83" s="52">
        <v>-14493.5</v>
      </c>
      <c r="L83" s="52" t="s">
        <v>228</v>
      </c>
      <c r="M83" s="53" t="s">
        <v>130</v>
      </c>
      <c r="N83" s="53"/>
      <c r="O83" s="54" t="s">
        <v>131</v>
      </c>
      <c r="P83" s="54" t="s">
        <v>299</v>
      </c>
    </row>
    <row r="84" spans="1:16" ht="12.75" customHeight="1" thickBot="1">
      <c r="A84" s="14" t="str">
        <f t="shared" si="6"/>
        <v> BBS 69 </v>
      </c>
      <c r="B84" s="2" t="str">
        <f t="shared" si="7"/>
        <v>I</v>
      </c>
      <c r="C84" s="14">
        <f t="shared" si="8"/>
        <v>45649.5</v>
      </c>
      <c r="D84" s="10" t="str">
        <f t="shared" si="9"/>
        <v>vis</v>
      </c>
      <c r="E84" s="51">
        <f>VLOOKUP(C84,Active!C$21:E$973,3,FALSE)</f>
        <v>-23095.124039846211</v>
      </c>
      <c r="F84" s="2" t="s">
        <v>124</v>
      </c>
      <c r="G84" s="10" t="str">
        <f t="shared" si="10"/>
        <v>45649.500</v>
      </c>
      <c r="H84" s="14">
        <f t="shared" si="11"/>
        <v>-14489</v>
      </c>
      <c r="I84" s="52" t="s">
        <v>323</v>
      </c>
      <c r="J84" s="53" t="s">
        <v>324</v>
      </c>
      <c r="K84" s="52">
        <v>-14489</v>
      </c>
      <c r="L84" s="52" t="s">
        <v>199</v>
      </c>
      <c r="M84" s="53" t="s">
        <v>130</v>
      </c>
      <c r="N84" s="53"/>
      <c r="O84" s="54" t="s">
        <v>131</v>
      </c>
      <c r="P84" s="54" t="s">
        <v>299</v>
      </c>
    </row>
    <row r="85" spans="1:16" ht="12.75" customHeight="1" thickBot="1">
      <c r="A85" s="14" t="str">
        <f t="shared" si="6"/>
        <v> BBS 69 </v>
      </c>
      <c r="B85" s="2" t="str">
        <f t="shared" si="7"/>
        <v>I</v>
      </c>
      <c r="C85" s="14">
        <f t="shared" si="8"/>
        <v>45659.464</v>
      </c>
      <c r="D85" s="10" t="str">
        <f t="shared" si="9"/>
        <v>vis</v>
      </c>
      <c r="E85" s="51">
        <f>VLOOKUP(C85,Active!C$21:E$973,3,FALSE)</f>
        <v>-23074.050833294736</v>
      </c>
      <c r="F85" s="2" t="s">
        <v>124</v>
      </c>
      <c r="G85" s="10" t="str">
        <f t="shared" si="10"/>
        <v>45659.464</v>
      </c>
      <c r="H85" s="14">
        <f t="shared" si="11"/>
        <v>-14468</v>
      </c>
      <c r="I85" s="52" t="s">
        <v>325</v>
      </c>
      <c r="J85" s="53" t="s">
        <v>326</v>
      </c>
      <c r="K85" s="52">
        <v>-14468</v>
      </c>
      <c r="L85" s="52" t="s">
        <v>169</v>
      </c>
      <c r="M85" s="53" t="s">
        <v>130</v>
      </c>
      <c r="N85" s="53"/>
      <c r="O85" s="54" t="s">
        <v>131</v>
      </c>
      <c r="P85" s="54" t="s">
        <v>299</v>
      </c>
    </row>
    <row r="86" spans="1:16" ht="12.75" customHeight="1" thickBot="1">
      <c r="A86" s="14" t="str">
        <f t="shared" si="6"/>
        <v> BBS 70 </v>
      </c>
      <c r="B86" s="2" t="str">
        <f t="shared" si="7"/>
        <v>I</v>
      </c>
      <c r="C86" s="14">
        <f t="shared" si="8"/>
        <v>45670.328999999998</v>
      </c>
      <c r="D86" s="10" t="str">
        <f t="shared" si="9"/>
        <v>vis</v>
      </c>
      <c r="E86" s="51">
        <f>VLOOKUP(C86,Active!C$21:E$973,3,FALSE)</f>
        <v>-23051.072070831695</v>
      </c>
      <c r="F86" s="2" t="s">
        <v>124</v>
      </c>
      <c r="G86" s="10" t="str">
        <f t="shared" si="10"/>
        <v>45670.329</v>
      </c>
      <c r="H86" s="14">
        <f t="shared" si="11"/>
        <v>-14445</v>
      </c>
      <c r="I86" s="52" t="s">
        <v>327</v>
      </c>
      <c r="J86" s="53" t="s">
        <v>328</v>
      </c>
      <c r="K86" s="52">
        <v>-14445</v>
      </c>
      <c r="L86" s="52" t="s">
        <v>158</v>
      </c>
      <c r="M86" s="53" t="s">
        <v>130</v>
      </c>
      <c r="N86" s="53"/>
      <c r="O86" s="54" t="s">
        <v>131</v>
      </c>
      <c r="P86" s="54" t="s">
        <v>329</v>
      </c>
    </row>
    <row r="87" spans="1:16" ht="12.75" customHeight="1" thickBot="1">
      <c r="A87" s="14" t="str">
        <f t="shared" si="6"/>
        <v> BBS 70 </v>
      </c>
      <c r="B87" s="2" t="str">
        <f t="shared" si="7"/>
        <v>I</v>
      </c>
      <c r="C87" s="14">
        <f t="shared" si="8"/>
        <v>45680.258000000002</v>
      </c>
      <c r="D87" s="10" t="str">
        <f t="shared" si="9"/>
        <v>vis</v>
      </c>
      <c r="E87" s="51">
        <f>VLOOKUP(C87,Active!C$21:E$973,3,FALSE)</f>
        <v>-23030.072886984879</v>
      </c>
      <c r="F87" s="2" t="s">
        <v>124</v>
      </c>
      <c r="G87" s="10" t="str">
        <f t="shared" si="10"/>
        <v>45680.258</v>
      </c>
      <c r="H87" s="14">
        <f t="shared" si="11"/>
        <v>-14424</v>
      </c>
      <c r="I87" s="52" t="s">
        <v>330</v>
      </c>
      <c r="J87" s="53" t="s">
        <v>331</v>
      </c>
      <c r="K87" s="52">
        <v>-14424</v>
      </c>
      <c r="L87" s="52" t="s">
        <v>228</v>
      </c>
      <c r="M87" s="53" t="s">
        <v>130</v>
      </c>
      <c r="N87" s="53"/>
      <c r="O87" s="54" t="s">
        <v>131</v>
      </c>
      <c r="P87" s="54" t="s">
        <v>329</v>
      </c>
    </row>
    <row r="88" spans="1:16" ht="12.75" customHeight="1" thickBot="1">
      <c r="A88" s="14" t="str">
        <f t="shared" si="6"/>
        <v> BBS 70 </v>
      </c>
      <c r="B88" s="2" t="str">
        <f t="shared" si="7"/>
        <v>II</v>
      </c>
      <c r="C88" s="14">
        <f t="shared" si="8"/>
        <v>45693.752999999997</v>
      </c>
      <c r="D88" s="10" t="str">
        <f t="shared" si="9"/>
        <v>vis</v>
      </c>
      <c r="E88" s="51">
        <f>VLOOKUP(C88,Active!C$21:E$973,3,FALSE)</f>
        <v>-23001.531846999729</v>
      </c>
      <c r="F88" s="2" t="s">
        <v>124</v>
      </c>
      <c r="G88" s="10" t="str">
        <f t="shared" si="10"/>
        <v>45693.753</v>
      </c>
      <c r="H88" s="14">
        <f t="shared" si="11"/>
        <v>-14395.5</v>
      </c>
      <c r="I88" s="52" t="s">
        <v>332</v>
      </c>
      <c r="J88" s="53" t="s">
        <v>333</v>
      </c>
      <c r="K88" s="52">
        <v>-14395.5</v>
      </c>
      <c r="L88" s="52" t="s">
        <v>162</v>
      </c>
      <c r="M88" s="53" t="s">
        <v>130</v>
      </c>
      <c r="N88" s="53"/>
      <c r="O88" s="54" t="s">
        <v>131</v>
      </c>
      <c r="P88" s="54" t="s">
        <v>329</v>
      </c>
    </row>
    <row r="89" spans="1:16" ht="12.75" customHeight="1" thickBot="1">
      <c r="A89" s="14" t="str">
        <f t="shared" si="6"/>
        <v> BBS 70 </v>
      </c>
      <c r="B89" s="2" t="str">
        <f t="shared" si="7"/>
        <v>I</v>
      </c>
      <c r="C89" s="14">
        <f t="shared" si="8"/>
        <v>45694.444000000003</v>
      </c>
      <c r="D89" s="10" t="str">
        <f t="shared" si="9"/>
        <v>vis</v>
      </c>
      <c r="E89" s="51">
        <f>VLOOKUP(C89,Active!C$21:E$973,3,FALSE)</f>
        <v>-23000.070427316146</v>
      </c>
      <c r="F89" s="2" t="s">
        <v>124</v>
      </c>
      <c r="G89" s="10" t="str">
        <f t="shared" si="10"/>
        <v>45694.444</v>
      </c>
      <c r="H89" s="14">
        <f t="shared" si="11"/>
        <v>-14394</v>
      </c>
      <c r="I89" s="52" t="s">
        <v>334</v>
      </c>
      <c r="J89" s="53" t="s">
        <v>335</v>
      </c>
      <c r="K89" s="52">
        <v>-14394</v>
      </c>
      <c r="L89" s="52" t="s">
        <v>188</v>
      </c>
      <c r="M89" s="53" t="s">
        <v>130</v>
      </c>
      <c r="N89" s="53"/>
      <c r="O89" s="54" t="s">
        <v>131</v>
      </c>
      <c r="P89" s="54" t="s">
        <v>329</v>
      </c>
    </row>
    <row r="90" spans="1:16" ht="12.75" customHeight="1" thickBot="1">
      <c r="A90" s="14" t="str">
        <f t="shared" si="6"/>
        <v> BBS 70 </v>
      </c>
      <c r="B90" s="2" t="str">
        <f t="shared" si="7"/>
        <v>I</v>
      </c>
      <c r="C90" s="14">
        <f t="shared" si="8"/>
        <v>45697.273000000001</v>
      </c>
      <c r="D90" s="10" t="str">
        <f t="shared" si="9"/>
        <v>vis</v>
      </c>
      <c r="E90" s="51">
        <f>VLOOKUP(C90,Active!C$21:E$973,3,FALSE)</f>
        <v>-22994.087277844643</v>
      </c>
      <c r="F90" s="2" t="s">
        <v>124</v>
      </c>
      <c r="G90" s="10" t="str">
        <f t="shared" si="10"/>
        <v>45697.273</v>
      </c>
      <c r="H90" s="14">
        <f t="shared" si="11"/>
        <v>-14388</v>
      </c>
      <c r="I90" s="52" t="s">
        <v>336</v>
      </c>
      <c r="J90" s="53" t="s">
        <v>337</v>
      </c>
      <c r="K90" s="52">
        <v>-14388</v>
      </c>
      <c r="L90" s="52" t="s">
        <v>141</v>
      </c>
      <c r="M90" s="53" t="s">
        <v>130</v>
      </c>
      <c r="N90" s="53"/>
      <c r="O90" s="54" t="s">
        <v>131</v>
      </c>
      <c r="P90" s="54" t="s">
        <v>329</v>
      </c>
    </row>
    <row r="91" spans="1:16" ht="12.75" customHeight="1" thickBot="1">
      <c r="A91" s="14" t="str">
        <f t="shared" si="6"/>
        <v> BBS 70 </v>
      </c>
      <c r="B91" s="2" t="str">
        <f t="shared" si="7"/>
        <v>I</v>
      </c>
      <c r="C91" s="14">
        <f t="shared" si="8"/>
        <v>45700.589</v>
      </c>
      <c r="D91" s="10" t="str">
        <f t="shared" si="9"/>
        <v>vis</v>
      </c>
      <c r="E91" s="51">
        <f>VLOOKUP(C91,Active!C$21:E$973,3,FALSE)</f>
        <v>-22987.074155311053</v>
      </c>
      <c r="F91" s="2" t="s">
        <v>124</v>
      </c>
      <c r="G91" s="10" t="str">
        <f t="shared" si="10"/>
        <v>45700.589</v>
      </c>
      <c r="H91" s="14">
        <f t="shared" si="11"/>
        <v>-14381</v>
      </c>
      <c r="I91" s="52" t="s">
        <v>338</v>
      </c>
      <c r="J91" s="53" t="s">
        <v>339</v>
      </c>
      <c r="K91" s="52">
        <v>-14381</v>
      </c>
      <c r="L91" s="52" t="s">
        <v>228</v>
      </c>
      <c r="M91" s="53" t="s">
        <v>130</v>
      </c>
      <c r="N91" s="53"/>
      <c r="O91" s="54" t="s">
        <v>131</v>
      </c>
      <c r="P91" s="54" t="s">
        <v>329</v>
      </c>
    </row>
    <row r="92" spans="1:16" ht="12.75" customHeight="1" thickBot="1">
      <c r="A92" s="14" t="str">
        <f t="shared" si="6"/>
        <v> BBS 70 </v>
      </c>
      <c r="B92" s="2" t="str">
        <f t="shared" si="7"/>
        <v>I</v>
      </c>
      <c r="C92" s="14">
        <f t="shared" si="8"/>
        <v>45702.499000000003</v>
      </c>
      <c r="D92" s="10" t="str">
        <f t="shared" si="9"/>
        <v>vis</v>
      </c>
      <c r="E92" s="51">
        <f>VLOOKUP(C92,Active!C$21:E$973,3,FALSE)</f>
        <v>-22983.034630570652</v>
      </c>
      <c r="F92" s="2" t="s">
        <v>124</v>
      </c>
      <c r="G92" s="10" t="str">
        <f t="shared" si="10"/>
        <v>45702.499</v>
      </c>
      <c r="H92" s="14">
        <f t="shared" si="11"/>
        <v>-14377</v>
      </c>
      <c r="I92" s="52" t="s">
        <v>340</v>
      </c>
      <c r="J92" s="53" t="s">
        <v>341</v>
      </c>
      <c r="K92" s="52">
        <v>-14377</v>
      </c>
      <c r="L92" s="52" t="s">
        <v>342</v>
      </c>
      <c r="M92" s="53" t="s">
        <v>130</v>
      </c>
      <c r="N92" s="53"/>
      <c r="O92" s="54" t="s">
        <v>131</v>
      </c>
      <c r="P92" s="54" t="s">
        <v>329</v>
      </c>
    </row>
    <row r="93" spans="1:16" ht="12.75" customHeight="1" thickBot="1">
      <c r="A93" s="14" t="str">
        <f t="shared" si="6"/>
        <v> BBS 70 </v>
      </c>
      <c r="B93" s="2" t="str">
        <f t="shared" si="7"/>
        <v>I</v>
      </c>
      <c r="C93" s="14">
        <f t="shared" si="8"/>
        <v>45705.307000000001</v>
      </c>
      <c r="D93" s="10" t="str">
        <f t="shared" si="9"/>
        <v>vis</v>
      </c>
      <c r="E93" s="51">
        <f>VLOOKUP(C93,Active!C$21:E$973,3,FALSE)</f>
        <v>-22977.095894721948</v>
      </c>
      <c r="F93" s="2" t="s">
        <v>124</v>
      </c>
      <c r="G93" s="10" t="str">
        <f t="shared" si="10"/>
        <v>45705.307</v>
      </c>
      <c r="H93" s="14">
        <f t="shared" si="11"/>
        <v>-14371</v>
      </c>
      <c r="I93" s="52" t="s">
        <v>343</v>
      </c>
      <c r="J93" s="53" t="s">
        <v>344</v>
      </c>
      <c r="K93" s="52">
        <v>-14371</v>
      </c>
      <c r="L93" s="52" t="s">
        <v>345</v>
      </c>
      <c r="M93" s="53" t="s">
        <v>130</v>
      </c>
      <c r="N93" s="53"/>
      <c r="O93" s="54" t="s">
        <v>131</v>
      </c>
      <c r="P93" s="54" t="s">
        <v>329</v>
      </c>
    </row>
    <row r="94" spans="1:16" ht="12.75" customHeight="1" thickBot="1">
      <c r="A94" s="14" t="str">
        <f t="shared" si="6"/>
        <v> BBS 70 </v>
      </c>
      <c r="B94" s="2" t="str">
        <f t="shared" si="7"/>
        <v>II</v>
      </c>
      <c r="C94" s="14">
        <f t="shared" si="8"/>
        <v>45727.288999999997</v>
      </c>
      <c r="D94" s="10" t="str">
        <f t="shared" si="9"/>
        <v>vis</v>
      </c>
      <c r="E94" s="51">
        <f>VLOOKUP(C94,Active!C$21:E$973,3,FALSE)</f>
        <v>-22930.605406322265</v>
      </c>
      <c r="F94" s="2" t="s">
        <v>124</v>
      </c>
      <c r="G94" s="10" t="str">
        <f t="shared" si="10"/>
        <v>45727.289</v>
      </c>
      <c r="H94" s="14">
        <f t="shared" si="11"/>
        <v>-14324.5</v>
      </c>
      <c r="I94" s="52" t="s">
        <v>346</v>
      </c>
      <c r="J94" s="53" t="s">
        <v>347</v>
      </c>
      <c r="K94" s="52">
        <v>-14324.5</v>
      </c>
      <c r="L94" s="52" t="s">
        <v>208</v>
      </c>
      <c r="M94" s="53" t="s">
        <v>130</v>
      </c>
      <c r="N94" s="53"/>
      <c r="O94" s="54" t="s">
        <v>131</v>
      </c>
      <c r="P94" s="54" t="s">
        <v>329</v>
      </c>
    </row>
    <row r="95" spans="1:16" ht="12.75" customHeight="1" thickBot="1">
      <c r="A95" s="14" t="str">
        <f t="shared" si="6"/>
        <v> BBS 70 </v>
      </c>
      <c r="B95" s="2" t="str">
        <f t="shared" si="7"/>
        <v>I</v>
      </c>
      <c r="C95" s="14">
        <f t="shared" si="8"/>
        <v>45730.377999999997</v>
      </c>
      <c r="D95" s="10" t="str">
        <f t="shared" si="9"/>
        <v>vis</v>
      </c>
      <c r="E95" s="51">
        <f>VLOOKUP(C95,Active!C$21:E$973,3,FALSE)</f>
        <v>-22924.072373901799</v>
      </c>
      <c r="F95" s="2" t="s">
        <v>124</v>
      </c>
      <c r="G95" s="10" t="str">
        <f t="shared" si="10"/>
        <v>45730.378</v>
      </c>
      <c r="H95" s="14">
        <f t="shared" si="11"/>
        <v>-14318</v>
      </c>
      <c r="I95" s="52" t="s">
        <v>348</v>
      </c>
      <c r="J95" s="53" t="s">
        <v>349</v>
      </c>
      <c r="K95" s="52">
        <v>-14318</v>
      </c>
      <c r="L95" s="52" t="s">
        <v>158</v>
      </c>
      <c r="M95" s="53" t="s">
        <v>130</v>
      </c>
      <c r="N95" s="53"/>
      <c r="O95" s="54" t="s">
        <v>131</v>
      </c>
      <c r="P95" s="54" t="s">
        <v>329</v>
      </c>
    </row>
    <row r="96" spans="1:16" ht="12.75" customHeight="1" thickBot="1">
      <c r="A96" s="14" t="str">
        <f t="shared" si="6"/>
        <v> BBS 70 </v>
      </c>
      <c r="B96" s="2" t="str">
        <f t="shared" si="7"/>
        <v>I</v>
      </c>
      <c r="C96" s="14">
        <f t="shared" si="8"/>
        <v>45731.328000000001</v>
      </c>
      <c r="D96" s="10" t="str">
        <f t="shared" si="9"/>
        <v>vis</v>
      </c>
      <c r="E96" s="51">
        <f>VLOOKUP(C96,Active!C$21:E$973,3,FALSE)</f>
        <v>-22922.063186203686</v>
      </c>
      <c r="F96" s="2" t="s">
        <v>124</v>
      </c>
      <c r="G96" s="10" t="str">
        <f t="shared" si="10"/>
        <v>45731.328</v>
      </c>
      <c r="H96" s="14">
        <f t="shared" si="11"/>
        <v>-14316</v>
      </c>
      <c r="I96" s="52" t="s">
        <v>350</v>
      </c>
      <c r="J96" s="53" t="s">
        <v>351</v>
      </c>
      <c r="K96" s="52">
        <v>-14316</v>
      </c>
      <c r="L96" s="52" t="s">
        <v>191</v>
      </c>
      <c r="M96" s="53" t="s">
        <v>130</v>
      </c>
      <c r="N96" s="53"/>
      <c r="O96" s="54" t="s">
        <v>131</v>
      </c>
      <c r="P96" s="54" t="s">
        <v>329</v>
      </c>
    </row>
    <row r="97" spans="1:16" ht="12.75" customHeight="1" thickBot="1">
      <c r="A97" s="14" t="str">
        <f t="shared" si="6"/>
        <v> BBS 71 </v>
      </c>
      <c r="B97" s="2" t="str">
        <f t="shared" si="7"/>
        <v>I</v>
      </c>
      <c r="C97" s="14">
        <f t="shared" si="8"/>
        <v>45741.258999999998</v>
      </c>
      <c r="D97" s="10" t="str">
        <f t="shared" si="9"/>
        <v>vis</v>
      </c>
      <c r="E97" s="51">
        <f>VLOOKUP(C97,Active!C$21:E$973,3,FALSE)</f>
        <v>-22901.059772488046</v>
      </c>
      <c r="F97" s="2" t="s">
        <v>124</v>
      </c>
      <c r="G97" s="10" t="str">
        <f t="shared" si="10"/>
        <v>45741.259</v>
      </c>
      <c r="H97" s="14">
        <f t="shared" si="11"/>
        <v>-14295</v>
      </c>
      <c r="I97" s="52" t="s">
        <v>352</v>
      </c>
      <c r="J97" s="53" t="s">
        <v>353</v>
      </c>
      <c r="K97" s="52">
        <v>-14295</v>
      </c>
      <c r="L97" s="52" t="s">
        <v>266</v>
      </c>
      <c r="M97" s="53" t="s">
        <v>130</v>
      </c>
      <c r="N97" s="53"/>
      <c r="O97" s="54" t="s">
        <v>131</v>
      </c>
      <c r="P97" s="54" t="s">
        <v>354</v>
      </c>
    </row>
    <row r="98" spans="1:16" ht="12.75" customHeight="1" thickBot="1">
      <c r="A98" s="14" t="str">
        <f t="shared" si="6"/>
        <v> BBS 71 </v>
      </c>
      <c r="B98" s="2" t="str">
        <f t="shared" si="7"/>
        <v>I</v>
      </c>
      <c r="C98" s="14">
        <f t="shared" si="8"/>
        <v>45755.43</v>
      </c>
      <c r="D98" s="10" t="str">
        <f t="shared" si="9"/>
        <v>vis</v>
      </c>
      <c r="E98" s="51">
        <f>VLOOKUP(C98,Active!C$21:E$973,3,FALSE)</f>
        <v>-22871.089036835601</v>
      </c>
      <c r="F98" s="2" t="s">
        <v>124</v>
      </c>
      <c r="G98" s="10" t="str">
        <f t="shared" si="10"/>
        <v>45755.430</v>
      </c>
      <c r="H98" s="14">
        <f t="shared" si="11"/>
        <v>-14265</v>
      </c>
      <c r="I98" s="52" t="s">
        <v>355</v>
      </c>
      <c r="J98" s="53" t="s">
        <v>356</v>
      </c>
      <c r="K98" s="52">
        <v>-14265</v>
      </c>
      <c r="L98" s="52" t="s">
        <v>221</v>
      </c>
      <c r="M98" s="53" t="s">
        <v>130</v>
      </c>
      <c r="N98" s="53"/>
      <c r="O98" s="54" t="s">
        <v>357</v>
      </c>
      <c r="P98" s="54" t="s">
        <v>354</v>
      </c>
    </row>
    <row r="99" spans="1:16" ht="12.75" customHeight="1" thickBot="1">
      <c r="A99" s="14" t="str">
        <f t="shared" si="6"/>
        <v> BBS 71 </v>
      </c>
      <c r="B99" s="2" t="str">
        <f t="shared" si="7"/>
        <v>I</v>
      </c>
      <c r="C99" s="14">
        <f t="shared" si="8"/>
        <v>45756.377999999997</v>
      </c>
      <c r="D99" s="10" t="str">
        <f t="shared" si="9"/>
        <v>vis</v>
      </c>
      <c r="E99" s="51">
        <f>VLOOKUP(C99,Active!C$21:E$973,3,FALSE)</f>
        <v>-22869.084079006341</v>
      </c>
      <c r="F99" s="2" t="s">
        <v>124</v>
      </c>
      <c r="G99" s="10" t="str">
        <f t="shared" si="10"/>
        <v>45756.378</v>
      </c>
      <c r="H99" s="14">
        <f t="shared" si="11"/>
        <v>-14263</v>
      </c>
      <c r="I99" s="52" t="s">
        <v>358</v>
      </c>
      <c r="J99" s="53" t="s">
        <v>359</v>
      </c>
      <c r="K99" s="52">
        <v>-14263</v>
      </c>
      <c r="L99" s="52" t="s">
        <v>202</v>
      </c>
      <c r="M99" s="53" t="s">
        <v>130</v>
      </c>
      <c r="N99" s="53"/>
      <c r="O99" s="54" t="s">
        <v>357</v>
      </c>
      <c r="P99" s="54" t="s">
        <v>354</v>
      </c>
    </row>
    <row r="100" spans="1:16" ht="12.75" customHeight="1" thickBot="1">
      <c r="A100" s="14" t="str">
        <f t="shared" si="6"/>
        <v> BBS 71 </v>
      </c>
      <c r="B100" s="2" t="str">
        <f t="shared" si="7"/>
        <v>I</v>
      </c>
      <c r="C100" s="14">
        <f t="shared" si="8"/>
        <v>45763.482000000004</v>
      </c>
      <c r="D100" s="10" t="str">
        <f t="shared" si="9"/>
        <v>vis</v>
      </c>
      <c r="E100" s="51">
        <f>VLOOKUP(C100,Active!C$21:E$973,3,FALSE)</f>
        <v>-22854.059584893355</v>
      </c>
      <c r="F100" s="2" t="s">
        <v>124</v>
      </c>
      <c r="G100" s="10" t="str">
        <f t="shared" si="10"/>
        <v>45763.482</v>
      </c>
      <c r="H100" s="14">
        <f t="shared" si="11"/>
        <v>-14248</v>
      </c>
      <c r="I100" s="52" t="s">
        <v>360</v>
      </c>
      <c r="J100" s="53" t="s">
        <v>361</v>
      </c>
      <c r="K100" s="52">
        <v>-14248</v>
      </c>
      <c r="L100" s="52" t="s">
        <v>266</v>
      </c>
      <c r="M100" s="53" t="s">
        <v>130</v>
      </c>
      <c r="N100" s="53"/>
      <c r="O100" s="54" t="s">
        <v>357</v>
      </c>
      <c r="P100" s="54" t="s">
        <v>354</v>
      </c>
    </row>
    <row r="101" spans="1:16" ht="12.75" customHeight="1" thickBot="1">
      <c r="A101" s="14" t="str">
        <f t="shared" si="6"/>
        <v> BBS 71 </v>
      </c>
      <c r="B101" s="2" t="str">
        <f t="shared" si="7"/>
        <v>II</v>
      </c>
      <c r="C101" s="14">
        <f t="shared" si="8"/>
        <v>45776.463000000003</v>
      </c>
      <c r="D101" s="10" t="str">
        <f t="shared" si="9"/>
        <v>vis</v>
      </c>
      <c r="E101" s="51">
        <f>VLOOKUP(C101,Active!C$21:E$973,3,FALSE)</f>
        <v>-22826.605621199586</v>
      </c>
      <c r="F101" s="2" t="s">
        <v>124</v>
      </c>
      <c r="G101" s="10" t="str">
        <f t="shared" si="10"/>
        <v>45776.463</v>
      </c>
      <c r="H101" s="14">
        <f t="shared" si="11"/>
        <v>-14220.5</v>
      </c>
      <c r="I101" s="52" t="s">
        <v>362</v>
      </c>
      <c r="J101" s="53" t="s">
        <v>363</v>
      </c>
      <c r="K101" s="52">
        <v>-14220.5</v>
      </c>
      <c r="L101" s="52" t="s">
        <v>208</v>
      </c>
      <c r="M101" s="53" t="s">
        <v>130</v>
      </c>
      <c r="N101" s="53"/>
      <c r="O101" s="54" t="s">
        <v>131</v>
      </c>
      <c r="P101" s="54" t="s">
        <v>354</v>
      </c>
    </row>
    <row r="102" spans="1:16" ht="12.75" customHeight="1" thickBot="1">
      <c r="A102" s="14" t="str">
        <f t="shared" si="6"/>
        <v> BBS 71 </v>
      </c>
      <c r="B102" s="2" t="str">
        <f t="shared" si="7"/>
        <v>II</v>
      </c>
      <c r="C102" s="14">
        <f t="shared" si="8"/>
        <v>45785.442000000003</v>
      </c>
      <c r="D102" s="10" t="str">
        <f t="shared" si="9"/>
        <v>vis</v>
      </c>
      <c r="E102" s="51">
        <f>VLOOKUP(C102,Active!C$21:E$973,3,FALSE)</f>
        <v>-22807.615625050883</v>
      </c>
      <c r="F102" s="2" t="s">
        <v>124</v>
      </c>
      <c r="G102" s="10" t="str">
        <f t="shared" si="10"/>
        <v>45785.442</v>
      </c>
      <c r="H102" s="14">
        <f t="shared" si="11"/>
        <v>-14201.5</v>
      </c>
      <c r="I102" s="52" t="s">
        <v>364</v>
      </c>
      <c r="J102" s="53" t="s">
        <v>365</v>
      </c>
      <c r="K102" s="52">
        <v>-14201.5</v>
      </c>
      <c r="L102" s="52" t="s">
        <v>366</v>
      </c>
      <c r="M102" s="53" t="s">
        <v>130</v>
      </c>
      <c r="N102" s="53"/>
      <c r="O102" s="54" t="s">
        <v>131</v>
      </c>
      <c r="P102" s="54" t="s">
        <v>354</v>
      </c>
    </row>
    <row r="103" spans="1:16" ht="12.75" customHeight="1" thickBot="1">
      <c r="A103" s="14" t="str">
        <f t="shared" si="6"/>
        <v> BBS 71 </v>
      </c>
      <c r="B103" s="2" t="str">
        <f t="shared" si="7"/>
        <v>I</v>
      </c>
      <c r="C103" s="14">
        <f t="shared" si="8"/>
        <v>45790.423999999999</v>
      </c>
      <c r="D103" s="10" t="str">
        <f t="shared" si="9"/>
        <v>vis</v>
      </c>
      <c r="E103" s="51">
        <f>VLOOKUP(C103,Active!C$21:E$973,3,FALSE)</f>
        <v>-22797.079021775156</v>
      </c>
      <c r="F103" s="2" t="s">
        <v>124</v>
      </c>
      <c r="G103" s="10" t="str">
        <f t="shared" si="10"/>
        <v>45790.424</v>
      </c>
      <c r="H103" s="14">
        <f t="shared" si="11"/>
        <v>-14191</v>
      </c>
      <c r="I103" s="52" t="s">
        <v>367</v>
      </c>
      <c r="J103" s="53" t="s">
        <v>368</v>
      </c>
      <c r="K103" s="52">
        <v>-14191</v>
      </c>
      <c r="L103" s="52" t="s">
        <v>135</v>
      </c>
      <c r="M103" s="53" t="s">
        <v>130</v>
      </c>
      <c r="N103" s="53"/>
      <c r="O103" s="54" t="s">
        <v>131</v>
      </c>
      <c r="P103" s="54" t="s">
        <v>354</v>
      </c>
    </row>
    <row r="104" spans="1:16" ht="12.75" customHeight="1" thickBot="1">
      <c r="A104" s="14" t="str">
        <f t="shared" si="6"/>
        <v> BBS 73 </v>
      </c>
      <c r="B104" s="2" t="str">
        <f t="shared" si="7"/>
        <v>I</v>
      </c>
      <c r="C104" s="14">
        <f t="shared" si="8"/>
        <v>45797.514000000003</v>
      </c>
      <c r="D104" s="10" t="str">
        <f t="shared" si="9"/>
        <v>vis</v>
      </c>
      <c r="E104" s="51">
        <f>VLOOKUP(C104,Active!C$21:E$973,3,FALSE)</f>
        <v>-22782.084136744041</v>
      </c>
      <c r="F104" s="2" t="s">
        <v>124</v>
      </c>
      <c r="G104" s="10" t="str">
        <f t="shared" si="10"/>
        <v>45797.514</v>
      </c>
      <c r="H104" s="14">
        <f t="shared" si="11"/>
        <v>-14176</v>
      </c>
      <c r="I104" s="52" t="s">
        <v>369</v>
      </c>
      <c r="J104" s="53" t="s">
        <v>370</v>
      </c>
      <c r="K104" s="52">
        <v>-14176</v>
      </c>
      <c r="L104" s="52" t="s">
        <v>202</v>
      </c>
      <c r="M104" s="53" t="s">
        <v>130</v>
      </c>
      <c r="N104" s="53"/>
      <c r="O104" s="54" t="s">
        <v>357</v>
      </c>
      <c r="P104" s="54" t="s">
        <v>371</v>
      </c>
    </row>
    <row r="105" spans="1:16" ht="12.75" customHeight="1" thickBot="1">
      <c r="A105" s="14" t="str">
        <f t="shared" si="6"/>
        <v> BBS 73 </v>
      </c>
      <c r="B105" s="2" t="str">
        <f t="shared" si="7"/>
        <v>I</v>
      </c>
      <c r="C105" s="14">
        <f t="shared" si="8"/>
        <v>45798.46</v>
      </c>
      <c r="D105" s="10" t="str">
        <f t="shared" si="9"/>
        <v>vis</v>
      </c>
      <c r="E105" s="51">
        <f>VLOOKUP(C105,Active!C$21:E$973,3,FALSE)</f>
        <v>-22780.083408783619</v>
      </c>
      <c r="F105" s="2" t="s">
        <v>124</v>
      </c>
      <c r="G105" s="10" t="str">
        <f t="shared" si="10"/>
        <v>45798.460</v>
      </c>
      <c r="H105" s="14">
        <f t="shared" si="11"/>
        <v>-14174</v>
      </c>
      <c r="I105" s="52" t="s">
        <v>372</v>
      </c>
      <c r="J105" s="53" t="s">
        <v>373</v>
      </c>
      <c r="K105" s="52">
        <v>-14174</v>
      </c>
      <c r="L105" s="52" t="s">
        <v>202</v>
      </c>
      <c r="M105" s="53" t="s">
        <v>130</v>
      </c>
      <c r="N105" s="53"/>
      <c r="O105" s="54" t="s">
        <v>357</v>
      </c>
      <c r="P105" s="54" t="s">
        <v>371</v>
      </c>
    </row>
    <row r="106" spans="1:16" ht="12.75" customHeight="1" thickBot="1">
      <c r="A106" s="14" t="str">
        <f t="shared" si="6"/>
        <v> BBS 73 </v>
      </c>
      <c r="B106" s="2" t="str">
        <f t="shared" si="7"/>
        <v>I</v>
      </c>
      <c r="C106" s="14">
        <f t="shared" si="8"/>
        <v>45825.406999999999</v>
      </c>
      <c r="D106" s="10" t="str">
        <f t="shared" si="9"/>
        <v>vis</v>
      </c>
      <c r="E106" s="51">
        <f>VLOOKUP(C106,Active!C$21:E$973,3,FALSE)</f>
        <v>-22723.092270993315</v>
      </c>
      <c r="F106" s="2" t="s">
        <v>124</v>
      </c>
      <c r="G106" s="10" t="str">
        <f t="shared" si="10"/>
        <v>45825.407</v>
      </c>
      <c r="H106" s="14">
        <f t="shared" si="11"/>
        <v>-14117</v>
      </c>
      <c r="I106" s="52" t="s">
        <v>374</v>
      </c>
      <c r="J106" s="53" t="s">
        <v>375</v>
      </c>
      <c r="K106" s="52">
        <v>-14117</v>
      </c>
      <c r="L106" s="52" t="s">
        <v>205</v>
      </c>
      <c r="M106" s="53" t="s">
        <v>130</v>
      </c>
      <c r="N106" s="53"/>
      <c r="O106" s="54" t="s">
        <v>357</v>
      </c>
      <c r="P106" s="54" t="s">
        <v>371</v>
      </c>
    </row>
    <row r="107" spans="1:16" ht="12.75" customHeight="1" thickBot="1">
      <c r="A107" s="14" t="str">
        <f t="shared" si="6"/>
        <v> BBS 72 </v>
      </c>
      <c r="B107" s="2" t="str">
        <f t="shared" si="7"/>
        <v>II</v>
      </c>
      <c r="C107" s="14">
        <f t="shared" si="8"/>
        <v>45826.567999999999</v>
      </c>
      <c r="D107" s="10" t="str">
        <f t="shared" si="9"/>
        <v>vis</v>
      </c>
      <c r="E107" s="51">
        <f>VLOOKUP(C107,Active!C$21:E$973,3,FALSE)</f>
        <v>-22720.63683213279</v>
      </c>
      <c r="F107" s="2" t="s">
        <v>124</v>
      </c>
      <c r="G107" s="10" t="str">
        <f t="shared" si="10"/>
        <v>45826.568</v>
      </c>
      <c r="H107" s="14">
        <f t="shared" si="11"/>
        <v>-14114.5</v>
      </c>
      <c r="I107" s="52" t="s">
        <v>376</v>
      </c>
      <c r="J107" s="53" t="s">
        <v>377</v>
      </c>
      <c r="K107" s="52">
        <v>-14114.5</v>
      </c>
      <c r="L107" s="52" t="s">
        <v>378</v>
      </c>
      <c r="M107" s="53" t="s">
        <v>130</v>
      </c>
      <c r="N107" s="53"/>
      <c r="O107" s="54" t="s">
        <v>131</v>
      </c>
      <c r="P107" s="54" t="s">
        <v>379</v>
      </c>
    </row>
    <row r="108" spans="1:16" ht="12.75" customHeight="1" thickBot="1">
      <c r="A108" s="14" t="str">
        <f t="shared" si="6"/>
        <v> BBS 72 </v>
      </c>
      <c r="B108" s="2" t="str">
        <f t="shared" si="7"/>
        <v>II</v>
      </c>
      <c r="C108" s="14">
        <f t="shared" si="8"/>
        <v>45830.349000000002</v>
      </c>
      <c r="D108" s="10" t="str">
        <f t="shared" si="9"/>
        <v>vis</v>
      </c>
      <c r="E108" s="51">
        <f>VLOOKUP(C108,Active!C$21:E$973,3,FALSE)</f>
        <v>-22712.640265094335</v>
      </c>
      <c r="F108" s="2" t="s">
        <v>124</v>
      </c>
      <c r="G108" s="10" t="str">
        <f t="shared" si="10"/>
        <v>45830.349</v>
      </c>
      <c r="H108" s="14">
        <f t="shared" si="11"/>
        <v>-14106.5</v>
      </c>
      <c r="I108" s="52" t="s">
        <v>380</v>
      </c>
      <c r="J108" s="53" t="s">
        <v>381</v>
      </c>
      <c r="K108" s="52">
        <v>-14106.5</v>
      </c>
      <c r="L108" s="52" t="s">
        <v>382</v>
      </c>
      <c r="M108" s="53" t="s">
        <v>130</v>
      </c>
      <c r="N108" s="53"/>
      <c r="O108" s="54" t="s">
        <v>131</v>
      </c>
      <c r="P108" s="54" t="s">
        <v>379</v>
      </c>
    </row>
    <row r="109" spans="1:16" ht="12.75" customHeight="1" thickBot="1">
      <c r="A109" s="14" t="str">
        <f t="shared" si="6"/>
        <v> BBS 72 </v>
      </c>
      <c r="B109" s="2" t="str">
        <f t="shared" si="7"/>
        <v>I</v>
      </c>
      <c r="C109" s="14">
        <f t="shared" si="8"/>
        <v>45865.587</v>
      </c>
      <c r="D109" s="10" t="str">
        <f t="shared" si="9"/>
        <v>vis</v>
      </c>
      <c r="E109" s="51">
        <f>VLOOKUP(C109,Active!C$21:E$973,3,FALSE)</f>
        <v>-22638.114206035643</v>
      </c>
      <c r="F109" s="2" t="s">
        <v>124</v>
      </c>
      <c r="G109" s="10" t="str">
        <f t="shared" si="10"/>
        <v>45865.587</v>
      </c>
      <c r="H109" s="14">
        <f t="shared" si="11"/>
        <v>-14032</v>
      </c>
      <c r="I109" s="52" t="s">
        <v>383</v>
      </c>
      <c r="J109" s="53" t="s">
        <v>384</v>
      </c>
      <c r="K109" s="52">
        <v>-14032</v>
      </c>
      <c r="L109" s="52" t="s">
        <v>385</v>
      </c>
      <c r="M109" s="53" t="s">
        <v>130</v>
      </c>
      <c r="N109" s="53"/>
      <c r="O109" s="54" t="s">
        <v>131</v>
      </c>
      <c r="P109" s="54" t="s">
        <v>379</v>
      </c>
    </row>
    <row r="110" spans="1:16" ht="12.75" customHeight="1" thickBot="1">
      <c r="A110" s="14" t="str">
        <f t="shared" si="6"/>
        <v> BBS 72 </v>
      </c>
      <c r="B110" s="2" t="str">
        <f t="shared" si="7"/>
        <v>I</v>
      </c>
      <c r="C110" s="14">
        <f t="shared" si="8"/>
        <v>45868.432000000001</v>
      </c>
      <c r="D110" s="10" t="str">
        <f t="shared" si="9"/>
        <v>vis</v>
      </c>
      <c r="E110" s="51">
        <f>VLOOKUP(C110,Active!C$21:E$973,3,FALSE)</f>
        <v>-22632.097217613427</v>
      </c>
      <c r="F110" s="2" t="s">
        <v>124</v>
      </c>
      <c r="G110" s="10" t="str">
        <f t="shared" si="10"/>
        <v>45868.432</v>
      </c>
      <c r="H110" s="14">
        <f t="shared" si="11"/>
        <v>-14026</v>
      </c>
      <c r="I110" s="52" t="s">
        <v>386</v>
      </c>
      <c r="J110" s="53" t="s">
        <v>387</v>
      </c>
      <c r="K110" s="52">
        <v>-14026</v>
      </c>
      <c r="L110" s="52" t="s">
        <v>388</v>
      </c>
      <c r="M110" s="53" t="s">
        <v>130</v>
      </c>
      <c r="N110" s="53"/>
      <c r="O110" s="54" t="s">
        <v>131</v>
      </c>
      <c r="P110" s="54" t="s">
        <v>379</v>
      </c>
    </row>
    <row r="111" spans="1:16" ht="12.75" customHeight="1" thickBot="1">
      <c r="A111" s="14" t="str">
        <f t="shared" si="6"/>
        <v> BBS 72 </v>
      </c>
      <c r="B111" s="2" t="str">
        <f t="shared" si="7"/>
        <v>II</v>
      </c>
      <c r="C111" s="14">
        <f t="shared" si="8"/>
        <v>45871.487999999998</v>
      </c>
      <c r="D111" s="10" t="str">
        <f t="shared" si="9"/>
        <v>vis</v>
      </c>
      <c r="E111" s="51">
        <f>VLOOKUP(C111,Active!C$21:E$973,3,FALSE)</f>
        <v>-22625.633978028796</v>
      </c>
      <c r="F111" s="2" t="s">
        <v>124</v>
      </c>
      <c r="G111" s="10" t="str">
        <f t="shared" si="10"/>
        <v>45871.488</v>
      </c>
      <c r="H111" s="14">
        <f t="shared" si="11"/>
        <v>-14019.5</v>
      </c>
      <c r="I111" s="52" t="s">
        <v>389</v>
      </c>
      <c r="J111" s="53" t="s">
        <v>390</v>
      </c>
      <c r="K111" s="52">
        <v>-14019.5</v>
      </c>
      <c r="L111" s="52" t="s">
        <v>391</v>
      </c>
      <c r="M111" s="53" t="s">
        <v>130</v>
      </c>
      <c r="N111" s="53"/>
      <c r="O111" s="54" t="s">
        <v>131</v>
      </c>
      <c r="P111" s="54" t="s">
        <v>379</v>
      </c>
    </row>
    <row r="112" spans="1:16" ht="12.75" customHeight="1" thickBot="1">
      <c r="A112" s="14" t="str">
        <f t="shared" si="6"/>
        <v> BBS 72 </v>
      </c>
      <c r="B112" s="2" t="str">
        <f t="shared" si="7"/>
        <v>II</v>
      </c>
      <c r="C112" s="14">
        <f t="shared" si="8"/>
        <v>45878.559999999998</v>
      </c>
      <c r="D112" s="10" t="str">
        <f t="shared" si="9"/>
        <v>vis</v>
      </c>
      <c r="E112" s="51">
        <f>VLOOKUP(C112,Active!C$21:E$973,3,FALSE)</f>
        <v>-22610.677161817232</v>
      </c>
      <c r="F112" s="2" t="s">
        <v>124</v>
      </c>
      <c r="G112" s="10" t="str">
        <f t="shared" si="10"/>
        <v>45878.560</v>
      </c>
      <c r="H112" s="14">
        <f t="shared" si="11"/>
        <v>-14004.5</v>
      </c>
      <c r="I112" s="52" t="s">
        <v>392</v>
      </c>
      <c r="J112" s="53" t="s">
        <v>393</v>
      </c>
      <c r="K112" s="52">
        <v>-14004.5</v>
      </c>
      <c r="L112" s="52" t="s">
        <v>394</v>
      </c>
      <c r="M112" s="53" t="s">
        <v>130</v>
      </c>
      <c r="N112" s="53"/>
      <c r="O112" s="54" t="s">
        <v>131</v>
      </c>
      <c r="P112" s="54" t="s">
        <v>379</v>
      </c>
    </row>
    <row r="113" spans="1:16" ht="12.75" customHeight="1" thickBot="1">
      <c r="A113" s="14" t="str">
        <f t="shared" si="6"/>
        <v> BBS 73 </v>
      </c>
      <c r="B113" s="2" t="str">
        <f t="shared" si="7"/>
        <v>II</v>
      </c>
      <c r="C113" s="14">
        <f t="shared" si="8"/>
        <v>45888.521999999997</v>
      </c>
      <c r="D113" s="10" t="str">
        <f t="shared" si="9"/>
        <v>vis</v>
      </c>
      <c r="E113" s="51">
        <f>VLOOKUP(C113,Active!C$21:E$973,3,FALSE)</f>
        <v>-22589.608185134595</v>
      </c>
      <c r="F113" s="2" t="s">
        <v>124</v>
      </c>
      <c r="G113" s="10" t="str">
        <f t="shared" si="10"/>
        <v>45888.522</v>
      </c>
      <c r="H113" s="14">
        <f t="shared" si="11"/>
        <v>-13983.5</v>
      </c>
      <c r="I113" s="52" t="s">
        <v>395</v>
      </c>
      <c r="J113" s="53" t="s">
        <v>396</v>
      </c>
      <c r="K113" s="52">
        <v>-13983.5</v>
      </c>
      <c r="L113" s="52" t="s">
        <v>397</v>
      </c>
      <c r="M113" s="53" t="s">
        <v>130</v>
      </c>
      <c r="N113" s="53"/>
      <c r="O113" s="54" t="s">
        <v>131</v>
      </c>
      <c r="P113" s="54" t="s">
        <v>371</v>
      </c>
    </row>
    <row r="114" spans="1:16" ht="12.75" customHeight="1" thickBot="1">
      <c r="A114" s="14" t="str">
        <f t="shared" si="6"/>
        <v> BBS 73 </v>
      </c>
      <c r="B114" s="2" t="str">
        <f t="shared" si="7"/>
        <v>II</v>
      </c>
      <c r="C114" s="14">
        <f t="shared" si="8"/>
        <v>45889.504000000001</v>
      </c>
      <c r="D114" s="10" t="str">
        <f t="shared" si="9"/>
        <v>vis</v>
      </c>
      <c r="E114" s="51">
        <f>VLOOKUP(C114,Active!C$21:E$973,3,FALSE)</f>
        <v>-22587.531319535075</v>
      </c>
      <c r="F114" s="2" t="s">
        <v>124</v>
      </c>
      <c r="G114" s="10" t="str">
        <f t="shared" si="10"/>
        <v>45889.504</v>
      </c>
      <c r="H114" s="14">
        <f t="shared" si="11"/>
        <v>-13981.5</v>
      </c>
      <c r="I114" s="52" t="s">
        <v>398</v>
      </c>
      <c r="J114" s="53" t="s">
        <v>399</v>
      </c>
      <c r="K114" s="52">
        <v>-13981.5</v>
      </c>
      <c r="L114" s="52" t="s">
        <v>162</v>
      </c>
      <c r="M114" s="53" t="s">
        <v>130</v>
      </c>
      <c r="N114" s="53"/>
      <c r="O114" s="54" t="s">
        <v>131</v>
      </c>
      <c r="P114" s="54" t="s">
        <v>371</v>
      </c>
    </row>
    <row r="115" spans="1:16" ht="12.75" customHeight="1" thickBot="1">
      <c r="A115" s="14" t="str">
        <f t="shared" si="6"/>
        <v> BBS 73 </v>
      </c>
      <c r="B115" s="2" t="str">
        <f t="shared" si="7"/>
        <v>I</v>
      </c>
      <c r="C115" s="14">
        <f t="shared" si="8"/>
        <v>45894.442999999999</v>
      </c>
      <c r="D115" s="10" t="str">
        <f t="shared" si="9"/>
        <v>vis</v>
      </c>
      <c r="E115" s="51">
        <f>VLOOKUP(C115,Active!C$21:E$973,3,FALSE)</f>
        <v>-22577.085658439362</v>
      </c>
      <c r="F115" s="2" t="s">
        <v>124</v>
      </c>
      <c r="G115" s="10" t="str">
        <f t="shared" si="10"/>
        <v>45894.443</v>
      </c>
      <c r="H115" s="14">
        <f t="shared" si="11"/>
        <v>-13971</v>
      </c>
      <c r="I115" s="52" t="s">
        <v>400</v>
      </c>
      <c r="J115" s="53" t="s">
        <v>401</v>
      </c>
      <c r="K115" s="52">
        <v>-13971</v>
      </c>
      <c r="L115" s="52" t="s">
        <v>141</v>
      </c>
      <c r="M115" s="53" t="s">
        <v>130</v>
      </c>
      <c r="N115" s="53"/>
      <c r="O115" s="54" t="s">
        <v>275</v>
      </c>
      <c r="P115" s="54" t="s">
        <v>371</v>
      </c>
    </row>
    <row r="116" spans="1:16" ht="12.75" customHeight="1" thickBot="1">
      <c r="A116" s="14" t="str">
        <f t="shared" si="6"/>
        <v> BBS 73 </v>
      </c>
      <c r="B116" s="2" t="str">
        <f t="shared" si="7"/>
        <v>I</v>
      </c>
      <c r="C116" s="14">
        <f t="shared" si="8"/>
        <v>45894.447999999997</v>
      </c>
      <c r="D116" s="10" t="str">
        <f t="shared" si="9"/>
        <v>vis</v>
      </c>
      <c r="E116" s="51">
        <f>VLOOKUP(C116,Active!C$21:E$973,3,FALSE)</f>
        <v>-22577.075083767271</v>
      </c>
      <c r="F116" s="2" t="s">
        <v>124</v>
      </c>
      <c r="G116" s="10" t="str">
        <f t="shared" si="10"/>
        <v>45894.448</v>
      </c>
      <c r="H116" s="14">
        <f t="shared" si="11"/>
        <v>-13971</v>
      </c>
      <c r="I116" s="52" t="s">
        <v>402</v>
      </c>
      <c r="J116" s="53" t="s">
        <v>403</v>
      </c>
      <c r="K116" s="52">
        <v>-13971</v>
      </c>
      <c r="L116" s="52" t="s">
        <v>152</v>
      </c>
      <c r="M116" s="53" t="s">
        <v>130</v>
      </c>
      <c r="N116" s="53"/>
      <c r="O116" s="54" t="s">
        <v>131</v>
      </c>
      <c r="P116" s="54" t="s">
        <v>371</v>
      </c>
    </row>
    <row r="117" spans="1:16" ht="12.75" customHeight="1" thickBot="1">
      <c r="A117" s="14" t="str">
        <f t="shared" si="6"/>
        <v> BBS 73 </v>
      </c>
      <c r="B117" s="2" t="str">
        <f t="shared" si="7"/>
        <v>II</v>
      </c>
      <c r="C117" s="14">
        <f t="shared" si="8"/>
        <v>45896.567000000003</v>
      </c>
      <c r="D117" s="10" t="str">
        <f t="shared" si="9"/>
        <v>vis</v>
      </c>
      <c r="E117" s="51">
        <f>VLOOKUP(C117,Active!C$21:E$973,3,FALSE)</f>
        <v>-22572.593537733279</v>
      </c>
      <c r="F117" s="2" t="s">
        <v>124</v>
      </c>
      <c r="G117" s="10" t="str">
        <f t="shared" si="10"/>
        <v>45896.567</v>
      </c>
      <c r="H117" s="14">
        <f t="shared" si="11"/>
        <v>-13966.5</v>
      </c>
      <c r="I117" s="52" t="s">
        <v>404</v>
      </c>
      <c r="J117" s="53" t="s">
        <v>405</v>
      </c>
      <c r="K117" s="52">
        <v>-13966.5</v>
      </c>
      <c r="L117" s="52" t="s">
        <v>345</v>
      </c>
      <c r="M117" s="53" t="s">
        <v>130</v>
      </c>
      <c r="N117" s="53"/>
      <c r="O117" s="54" t="s">
        <v>131</v>
      </c>
      <c r="P117" s="54" t="s">
        <v>371</v>
      </c>
    </row>
    <row r="118" spans="1:16" ht="12.75" customHeight="1" thickBot="1">
      <c r="A118" s="14" t="str">
        <f t="shared" si="6"/>
        <v> BBS 73 </v>
      </c>
      <c r="B118" s="2" t="str">
        <f t="shared" si="7"/>
        <v>I</v>
      </c>
      <c r="C118" s="14">
        <f t="shared" si="8"/>
        <v>45921.353999999999</v>
      </c>
      <c r="D118" s="10" t="str">
        <f t="shared" si="9"/>
        <v>vis</v>
      </c>
      <c r="E118" s="51">
        <f>VLOOKUP(C118,Active!C$21:E$973,3,FALSE)</f>
        <v>-22520.170658288142</v>
      </c>
      <c r="F118" s="2" t="s">
        <v>124</v>
      </c>
      <c r="G118" s="10" t="str">
        <f t="shared" si="10"/>
        <v>45921.354</v>
      </c>
      <c r="H118" s="14">
        <f t="shared" si="11"/>
        <v>-13914</v>
      </c>
      <c r="I118" s="52" t="s">
        <v>406</v>
      </c>
      <c r="J118" s="53" t="s">
        <v>407</v>
      </c>
      <c r="K118" s="52">
        <v>-13914</v>
      </c>
      <c r="L118" s="52" t="s">
        <v>408</v>
      </c>
      <c r="M118" s="53" t="s">
        <v>130</v>
      </c>
      <c r="N118" s="53"/>
      <c r="O118" s="54" t="s">
        <v>131</v>
      </c>
      <c r="P118" s="54" t="s">
        <v>371</v>
      </c>
    </row>
    <row r="119" spans="1:16" ht="12.75" customHeight="1" thickBot="1">
      <c r="A119" s="14" t="str">
        <f t="shared" si="6"/>
        <v> BBS 73 </v>
      </c>
      <c r="B119" s="2" t="str">
        <f t="shared" si="7"/>
        <v>II</v>
      </c>
      <c r="C119" s="14">
        <f t="shared" si="8"/>
        <v>45930.61</v>
      </c>
      <c r="D119" s="10" t="str">
        <f t="shared" si="9"/>
        <v>vis</v>
      </c>
      <c r="E119" s="51">
        <f>VLOOKUP(C119,Active!C$21:E$973,3,FALSE)</f>
        <v>-22500.594825305358</v>
      </c>
      <c r="F119" s="2" t="s">
        <v>124</v>
      </c>
      <c r="G119" s="10" t="str">
        <f t="shared" si="10"/>
        <v>45930.610</v>
      </c>
      <c r="H119" s="14">
        <f t="shared" si="11"/>
        <v>-13894.5</v>
      </c>
      <c r="I119" s="52" t="s">
        <v>409</v>
      </c>
      <c r="J119" s="53" t="s">
        <v>410</v>
      </c>
      <c r="K119" s="52">
        <v>-13894.5</v>
      </c>
      <c r="L119" s="52" t="s">
        <v>345</v>
      </c>
      <c r="M119" s="53" t="s">
        <v>130</v>
      </c>
      <c r="N119" s="53"/>
      <c r="O119" s="54" t="s">
        <v>131</v>
      </c>
      <c r="P119" s="54" t="s">
        <v>371</v>
      </c>
    </row>
    <row r="120" spans="1:16" ht="12.75" customHeight="1" thickBot="1">
      <c r="A120" s="14" t="str">
        <f t="shared" si="6"/>
        <v> BBS 73 </v>
      </c>
      <c r="B120" s="2" t="str">
        <f t="shared" si="7"/>
        <v>II</v>
      </c>
      <c r="C120" s="14">
        <f t="shared" si="8"/>
        <v>45931.553</v>
      </c>
      <c r="D120" s="10" t="str">
        <f t="shared" si="9"/>
        <v>vis</v>
      </c>
      <c r="E120" s="51">
        <f>VLOOKUP(C120,Active!C$21:E$973,3,FALSE)</f>
        <v>-22498.600442148188</v>
      </c>
      <c r="F120" s="2" t="s">
        <v>124</v>
      </c>
      <c r="G120" s="10" t="str">
        <f t="shared" si="10"/>
        <v>45931.553</v>
      </c>
      <c r="H120" s="14">
        <f t="shared" si="11"/>
        <v>-13892.5</v>
      </c>
      <c r="I120" s="52" t="s">
        <v>411</v>
      </c>
      <c r="J120" s="53" t="s">
        <v>412</v>
      </c>
      <c r="K120" s="52">
        <v>-13892.5</v>
      </c>
      <c r="L120" s="52" t="s">
        <v>155</v>
      </c>
      <c r="M120" s="53" t="s">
        <v>130</v>
      </c>
      <c r="N120" s="53"/>
      <c r="O120" s="54" t="s">
        <v>131</v>
      </c>
      <c r="P120" s="54" t="s">
        <v>371</v>
      </c>
    </row>
    <row r="121" spans="1:16" ht="12.75" customHeight="1" thickBot="1">
      <c r="A121" s="14" t="str">
        <f t="shared" si="6"/>
        <v> BBS 73 </v>
      </c>
      <c r="B121" s="2" t="str">
        <f t="shared" si="7"/>
        <v>II</v>
      </c>
      <c r="C121" s="14">
        <f t="shared" si="8"/>
        <v>45940.542999999998</v>
      </c>
      <c r="D121" s="10" t="str">
        <f t="shared" si="9"/>
        <v>vis</v>
      </c>
      <c r="E121" s="51">
        <f>VLOOKUP(C121,Active!C$21:E$973,3,FALSE)</f>
        <v>-22479.587181720879</v>
      </c>
      <c r="F121" s="2" t="s">
        <v>124</v>
      </c>
      <c r="G121" s="10" t="str">
        <f t="shared" si="10"/>
        <v>45940.543</v>
      </c>
      <c r="H121" s="14">
        <f t="shared" si="11"/>
        <v>-13873.5</v>
      </c>
      <c r="I121" s="52" t="s">
        <v>413</v>
      </c>
      <c r="J121" s="53" t="s">
        <v>414</v>
      </c>
      <c r="K121" s="52">
        <v>-13873.5</v>
      </c>
      <c r="L121" s="52" t="s">
        <v>221</v>
      </c>
      <c r="M121" s="53" t="s">
        <v>130</v>
      </c>
      <c r="N121" s="53"/>
      <c r="O121" s="54" t="s">
        <v>131</v>
      </c>
      <c r="P121" s="54" t="s">
        <v>371</v>
      </c>
    </row>
    <row r="122" spans="1:16" ht="12.75" customHeight="1" thickBot="1">
      <c r="A122" s="14" t="str">
        <f t="shared" si="6"/>
        <v> BBS 74 </v>
      </c>
      <c r="B122" s="2" t="str">
        <f t="shared" si="7"/>
        <v>I</v>
      </c>
      <c r="C122" s="14">
        <f t="shared" si="8"/>
        <v>45945.508000000002</v>
      </c>
      <c r="D122" s="10" t="str">
        <f t="shared" si="9"/>
        <v>vis</v>
      </c>
      <c r="E122" s="51">
        <f>VLOOKUP(C122,Active!C$21:E$973,3,FALSE)</f>
        <v>-22469.086532330257</v>
      </c>
      <c r="F122" s="2" t="s">
        <v>124</v>
      </c>
      <c r="G122" s="10" t="str">
        <f t="shared" si="10"/>
        <v>45945.508</v>
      </c>
      <c r="H122" s="14">
        <f t="shared" si="11"/>
        <v>-13863</v>
      </c>
      <c r="I122" s="52" t="s">
        <v>415</v>
      </c>
      <c r="J122" s="53" t="s">
        <v>416</v>
      </c>
      <c r="K122" s="52">
        <v>-13863</v>
      </c>
      <c r="L122" s="52" t="s">
        <v>141</v>
      </c>
      <c r="M122" s="53" t="s">
        <v>130</v>
      </c>
      <c r="N122" s="53"/>
      <c r="O122" s="54" t="s">
        <v>131</v>
      </c>
      <c r="P122" s="54" t="s">
        <v>417</v>
      </c>
    </row>
    <row r="123" spans="1:16" ht="12.75" customHeight="1" thickBot="1">
      <c r="A123" s="14" t="str">
        <f t="shared" si="6"/>
        <v> BBS 74 </v>
      </c>
      <c r="B123" s="2" t="str">
        <f t="shared" si="7"/>
        <v>I</v>
      </c>
      <c r="C123" s="14">
        <f t="shared" si="8"/>
        <v>45946.464999999997</v>
      </c>
      <c r="D123" s="10" t="str">
        <f t="shared" si="9"/>
        <v>vis</v>
      </c>
      <c r="E123" s="51">
        <f>VLOOKUP(C123,Active!C$21:E$973,3,FALSE)</f>
        <v>-22467.062540091232</v>
      </c>
      <c r="F123" s="2" t="s">
        <v>124</v>
      </c>
      <c r="G123" s="10" t="str">
        <f t="shared" si="10"/>
        <v>45946.465</v>
      </c>
      <c r="H123" s="14">
        <f t="shared" si="11"/>
        <v>-13861</v>
      </c>
      <c r="I123" s="52" t="s">
        <v>418</v>
      </c>
      <c r="J123" s="53" t="s">
        <v>419</v>
      </c>
      <c r="K123" s="52">
        <v>-13861</v>
      </c>
      <c r="L123" s="52" t="s">
        <v>191</v>
      </c>
      <c r="M123" s="53" t="s">
        <v>130</v>
      </c>
      <c r="N123" s="53"/>
      <c r="O123" s="54" t="s">
        <v>131</v>
      </c>
      <c r="P123" s="54" t="s">
        <v>417</v>
      </c>
    </row>
    <row r="124" spans="1:16" ht="12.75" customHeight="1" thickBot="1">
      <c r="A124" s="14" t="str">
        <f t="shared" si="6"/>
        <v> BBS 74 </v>
      </c>
      <c r="B124" s="2" t="str">
        <f t="shared" si="7"/>
        <v>I</v>
      </c>
      <c r="C124" s="14">
        <f t="shared" si="8"/>
        <v>45995.644</v>
      </c>
      <c r="D124" s="10" t="str">
        <f t="shared" si="9"/>
        <v>vis</v>
      </c>
      <c r="E124" s="51">
        <f>VLOOKUP(C124,Active!C$21:E$973,3,FALSE)</f>
        <v>-22363.052180296465</v>
      </c>
      <c r="F124" s="2" t="s">
        <v>124</v>
      </c>
      <c r="G124" s="10" t="str">
        <f t="shared" si="10"/>
        <v>45995.644</v>
      </c>
      <c r="H124" s="14">
        <f t="shared" si="11"/>
        <v>-13757</v>
      </c>
      <c r="I124" s="52" t="s">
        <v>420</v>
      </c>
      <c r="J124" s="53" t="s">
        <v>421</v>
      </c>
      <c r="K124" s="52">
        <v>-13757</v>
      </c>
      <c r="L124" s="52" t="s">
        <v>172</v>
      </c>
      <c r="M124" s="53" t="s">
        <v>130</v>
      </c>
      <c r="N124" s="53"/>
      <c r="O124" s="54" t="s">
        <v>131</v>
      </c>
      <c r="P124" s="54" t="s">
        <v>417</v>
      </c>
    </row>
    <row r="125" spans="1:16" ht="12.75" customHeight="1" thickBot="1">
      <c r="A125" s="14" t="str">
        <f t="shared" si="6"/>
        <v> BBS 74 </v>
      </c>
      <c r="B125" s="2" t="str">
        <f t="shared" si="7"/>
        <v>I</v>
      </c>
      <c r="C125" s="14">
        <f t="shared" si="8"/>
        <v>45998.485999999997</v>
      </c>
      <c r="D125" s="10" t="str">
        <f t="shared" si="9"/>
        <v>vis</v>
      </c>
      <c r="E125" s="51">
        <f>VLOOKUP(C125,Active!C$21:E$973,3,FALSE)</f>
        <v>-22357.041536677516</v>
      </c>
      <c r="F125" s="2" t="s">
        <v>124</v>
      </c>
      <c r="G125" s="10" t="str">
        <f t="shared" si="10"/>
        <v>45998.486</v>
      </c>
      <c r="H125" s="14">
        <f t="shared" si="11"/>
        <v>-13751</v>
      </c>
      <c r="I125" s="52" t="s">
        <v>422</v>
      </c>
      <c r="J125" s="53" t="s">
        <v>423</v>
      </c>
      <c r="K125" s="52">
        <v>-13751</v>
      </c>
      <c r="L125" s="52" t="s">
        <v>424</v>
      </c>
      <c r="M125" s="53" t="s">
        <v>130</v>
      </c>
      <c r="N125" s="53"/>
      <c r="O125" s="54" t="s">
        <v>131</v>
      </c>
      <c r="P125" s="54" t="s">
        <v>417</v>
      </c>
    </row>
    <row r="126" spans="1:16" ht="12.75" customHeight="1" thickBot="1">
      <c r="A126" s="14" t="str">
        <f t="shared" si="6"/>
        <v> BBS 74 </v>
      </c>
      <c r="B126" s="2" t="str">
        <f t="shared" si="7"/>
        <v>I</v>
      </c>
      <c r="C126" s="14">
        <f t="shared" si="8"/>
        <v>46002.271000000001</v>
      </c>
      <c r="D126" s="10" t="str">
        <f t="shared" si="9"/>
        <v>vis</v>
      </c>
      <c r="E126" s="51">
        <f>VLOOKUP(C126,Active!C$21:E$973,3,FALSE)</f>
        <v>-22349.03650990138</v>
      </c>
      <c r="F126" s="2" t="s">
        <v>124</v>
      </c>
      <c r="G126" s="10" t="str">
        <f t="shared" si="10"/>
        <v>46002.271</v>
      </c>
      <c r="H126" s="14">
        <f t="shared" si="11"/>
        <v>-13743</v>
      </c>
      <c r="I126" s="52" t="s">
        <v>425</v>
      </c>
      <c r="J126" s="53" t="s">
        <v>426</v>
      </c>
      <c r="K126" s="52">
        <v>-13743</v>
      </c>
      <c r="L126" s="52" t="s">
        <v>256</v>
      </c>
      <c r="M126" s="53" t="s">
        <v>130</v>
      </c>
      <c r="N126" s="53"/>
      <c r="O126" s="54" t="s">
        <v>131</v>
      </c>
      <c r="P126" s="54" t="s">
        <v>417</v>
      </c>
    </row>
    <row r="127" spans="1:16" ht="12.75" customHeight="1" thickBot="1">
      <c r="A127" s="14" t="str">
        <f t="shared" si="6"/>
        <v> BBS 74 </v>
      </c>
      <c r="B127" s="2" t="str">
        <f t="shared" si="7"/>
        <v>II</v>
      </c>
      <c r="C127" s="14">
        <f t="shared" si="8"/>
        <v>46005.343999999997</v>
      </c>
      <c r="D127" s="10" t="str">
        <f t="shared" si="9"/>
        <v>vis</v>
      </c>
      <c r="E127" s="51">
        <f>VLOOKUP(C127,Active!C$21:E$973,3,FALSE)</f>
        <v>-22342.53731643163</v>
      </c>
      <c r="F127" s="2" t="s">
        <v>124</v>
      </c>
      <c r="G127" s="10" t="str">
        <f t="shared" si="10"/>
        <v>46005.344</v>
      </c>
      <c r="H127" s="14">
        <f t="shared" si="11"/>
        <v>-13736.5</v>
      </c>
      <c r="I127" s="52" t="s">
        <v>427</v>
      </c>
      <c r="J127" s="53" t="s">
        <v>428</v>
      </c>
      <c r="K127" s="52">
        <v>-13736.5</v>
      </c>
      <c r="L127" s="52" t="s">
        <v>256</v>
      </c>
      <c r="M127" s="53" t="s">
        <v>130</v>
      </c>
      <c r="N127" s="53"/>
      <c r="O127" s="54" t="s">
        <v>131</v>
      </c>
      <c r="P127" s="54" t="s">
        <v>417</v>
      </c>
    </row>
    <row r="128" spans="1:16" ht="12.75" customHeight="1" thickBot="1">
      <c r="A128" s="14" t="str">
        <f t="shared" si="6"/>
        <v> BBS 74 </v>
      </c>
      <c r="B128" s="2" t="str">
        <f t="shared" si="7"/>
        <v>II</v>
      </c>
      <c r="C128" s="14">
        <f t="shared" si="8"/>
        <v>46023.281999999999</v>
      </c>
      <c r="D128" s="10" t="str">
        <f t="shared" si="9"/>
        <v>vis</v>
      </c>
      <c r="E128" s="51">
        <f>VLOOKUP(C128,Active!C$21:E$973,3,FALSE)</f>
        <v>-22304.599622822596</v>
      </c>
      <c r="F128" s="2" t="s">
        <v>124</v>
      </c>
      <c r="G128" s="10" t="str">
        <f t="shared" si="10"/>
        <v>46023.282</v>
      </c>
      <c r="H128" s="14">
        <f t="shared" si="11"/>
        <v>-13698.5</v>
      </c>
      <c r="I128" s="52" t="s">
        <v>429</v>
      </c>
      <c r="J128" s="53" t="s">
        <v>430</v>
      </c>
      <c r="K128" s="52">
        <v>-13698.5</v>
      </c>
      <c r="L128" s="52" t="s">
        <v>155</v>
      </c>
      <c r="M128" s="53" t="s">
        <v>130</v>
      </c>
      <c r="N128" s="53"/>
      <c r="O128" s="54" t="s">
        <v>131</v>
      </c>
      <c r="P128" s="54" t="s">
        <v>417</v>
      </c>
    </row>
    <row r="129" spans="1:16" ht="12.75" customHeight="1" thickBot="1">
      <c r="A129" s="14" t="str">
        <f t="shared" si="6"/>
        <v> BBS 74 </v>
      </c>
      <c r="B129" s="2" t="str">
        <f t="shared" si="7"/>
        <v>I</v>
      </c>
      <c r="C129" s="14">
        <f t="shared" si="8"/>
        <v>46032.523999999998</v>
      </c>
      <c r="D129" s="10" t="str">
        <f t="shared" si="9"/>
        <v>vis</v>
      </c>
      <c r="E129" s="51">
        <f>VLOOKUP(C129,Active!C$21:E$973,3,FALSE)</f>
        <v>-22285.053398921686</v>
      </c>
      <c r="F129" s="2" t="s">
        <v>124</v>
      </c>
      <c r="G129" s="10" t="str">
        <f t="shared" si="10"/>
        <v>46032.524</v>
      </c>
      <c r="H129" s="14">
        <f t="shared" si="11"/>
        <v>-13679</v>
      </c>
      <c r="I129" s="52" t="s">
        <v>431</v>
      </c>
      <c r="J129" s="53" t="s">
        <v>432</v>
      </c>
      <c r="K129" s="52">
        <v>-13679</v>
      </c>
      <c r="L129" s="52" t="s">
        <v>211</v>
      </c>
      <c r="M129" s="53" t="s">
        <v>130</v>
      </c>
      <c r="N129" s="53"/>
      <c r="O129" s="54" t="s">
        <v>131</v>
      </c>
      <c r="P129" s="54" t="s">
        <v>417</v>
      </c>
    </row>
    <row r="130" spans="1:16" ht="12.75" customHeight="1" thickBot="1">
      <c r="A130" s="14" t="str">
        <f t="shared" si="6"/>
        <v> BBS 74 </v>
      </c>
      <c r="B130" s="2" t="str">
        <f t="shared" si="7"/>
        <v>I</v>
      </c>
      <c r="C130" s="14">
        <f t="shared" si="8"/>
        <v>46033.472000000002</v>
      </c>
      <c r="D130" s="10" t="str">
        <f t="shared" si="9"/>
        <v>vis</v>
      </c>
      <c r="E130" s="51">
        <f>VLOOKUP(C130,Active!C$21:E$973,3,FALSE)</f>
        <v>-22283.048441092411</v>
      </c>
      <c r="F130" s="2" t="s">
        <v>124</v>
      </c>
      <c r="G130" s="10" t="str">
        <f t="shared" si="10"/>
        <v>46033.472</v>
      </c>
      <c r="H130" s="14">
        <f t="shared" si="11"/>
        <v>-13677</v>
      </c>
      <c r="I130" s="52" t="s">
        <v>433</v>
      </c>
      <c r="J130" s="53" t="s">
        <v>434</v>
      </c>
      <c r="K130" s="52">
        <v>-13677</v>
      </c>
      <c r="L130" s="52" t="s">
        <v>169</v>
      </c>
      <c r="M130" s="53" t="s">
        <v>130</v>
      </c>
      <c r="N130" s="53"/>
      <c r="O130" s="54" t="s">
        <v>131</v>
      </c>
      <c r="P130" s="54" t="s">
        <v>417</v>
      </c>
    </row>
    <row r="131" spans="1:16" ht="12.75" customHeight="1" thickBot="1">
      <c r="A131" s="14" t="str">
        <f t="shared" si="6"/>
        <v> BBS 75 </v>
      </c>
      <c r="B131" s="2" t="str">
        <f t="shared" si="7"/>
        <v>I</v>
      </c>
      <c r="C131" s="14">
        <f t="shared" si="8"/>
        <v>46036.305</v>
      </c>
      <c r="D131" s="10" t="str">
        <f t="shared" si="9"/>
        <v>vis</v>
      </c>
      <c r="E131" s="51">
        <f>VLOOKUP(C131,Active!C$21:E$973,3,FALSE)</f>
        <v>-22277.056831883227</v>
      </c>
      <c r="F131" s="2" t="s">
        <v>124</v>
      </c>
      <c r="G131" s="10" t="str">
        <f t="shared" si="10"/>
        <v>46036.305</v>
      </c>
      <c r="H131" s="14">
        <f t="shared" si="11"/>
        <v>-13671</v>
      </c>
      <c r="I131" s="52" t="s">
        <v>435</v>
      </c>
      <c r="J131" s="53" t="s">
        <v>436</v>
      </c>
      <c r="K131" s="52">
        <v>-13671</v>
      </c>
      <c r="L131" s="52" t="s">
        <v>266</v>
      </c>
      <c r="M131" s="53" t="s">
        <v>130</v>
      </c>
      <c r="N131" s="53"/>
      <c r="O131" s="54" t="s">
        <v>131</v>
      </c>
      <c r="P131" s="54" t="s">
        <v>437</v>
      </c>
    </row>
    <row r="132" spans="1:16" ht="12.75" customHeight="1" thickBot="1">
      <c r="A132" s="14" t="str">
        <f t="shared" si="6"/>
        <v> BBS 75 </v>
      </c>
      <c r="B132" s="2" t="str">
        <f t="shared" si="7"/>
        <v>I</v>
      </c>
      <c r="C132" s="14">
        <f t="shared" si="8"/>
        <v>46039.618000000002</v>
      </c>
      <c r="D132" s="10" t="str">
        <f t="shared" si="9"/>
        <v>vis</v>
      </c>
      <c r="E132" s="51">
        <f>VLOOKUP(C132,Active!C$21:E$973,3,FALSE)</f>
        <v>-22270.050054152889</v>
      </c>
      <c r="F132" s="2" t="s">
        <v>124</v>
      </c>
      <c r="G132" s="10" t="str">
        <f t="shared" si="10"/>
        <v>46039.618</v>
      </c>
      <c r="H132" s="14">
        <f t="shared" si="11"/>
        <v>-13664</v>
      </c>
      <c r="I132" s="52" t="s">
        <v>438</v>
      </c>
      <c r="J132" s="53" t="s">
        <v>439</v>
      </c>
      <c r="K132" s="52">
        <v>-13664</v>
      </c>
      <c r="L132" s="52" t="s">
        <v>169</v>
      </c>
      <c r="M132" s="53" t="s">
        <v>130</v>
      </c>
      <c r="N132" s="53"/>
      <c r="O132" s="54" t="s">
        <v>131</v>
      </c>
      <c r="P132" s="54" t="s">
        <v>437</v>
      </c>
    </row>
    <row r="133" spans="1:16" ht="12.75" customHeight="1" thickBot="1">
      <c r="A133" s="14" t="str">
        <f t="shared" si="6"/>
        <v> BBS 75 </v>
      </c>
      <c r="B133" s="2" t="str">
        <f t="shared" si="7"/>
        <v>I</v>
      </c>
      <c r="C133" s="14">
        <f t="shared" si="8"/>
        <v>46046.705999999998</v>
      </c>
      <c r="D133" s="10" t="str">
        <f t="shared" si="9"/>
        <v>vis</v>
      </c>
      <c r="E133" s="51">
        <f>VLOOKUP(C133,Active!C$21:E$973,3,FALSE)</f>
        <v>-22255.05939899063</v>
      </c>
      <c r="F133" s="2" t="s">
        <v>124</v>
      </c>
      <c r="G133" s="10" t="str">
        <f t="shared" si="10"/>
        <v>46046.706</v>
      </c>
      <c r="H133" s="14">
        <f t="shared" si="11"/>
        <v>-13649</v>
      </c>
      <c r="I133" s="52" t="s">
        <v>440</v>
      </c>
      <c r="J133" s="53" t="s">
        <v>441</v>
      </c>
      <c r="K133" s="52">
        <v>-13649</v>
      </c>
      <c r="L133" s="52" t="s">
        <v>146</v>
      </c>
      <c r="M133" s="53" t="s">
        <v>130</v>
      </c>
      <c r="N133" s="53"/>
      <c r="O133" s="54" t="s">
        <v>131</v>
      </c>
      <c r="P133" s="54" t="s">
        <v>437</v>
      </c>
    </row>
    <row r="134" spans="1:16" ht="12.75" customHeight="1" thickBot="1">
      <c r="A134" s="14" t="str">
        <f t="shared" si="6"/>
        <v> BBS 75 </v>
      </c>
      <c r="B134" s="2" t="str">
        <f t="shared" si="7"/>
        <v>I</v>
      </c>
      <c r="C134" s="14">
        <f t="shared" si="8"/>
        <v>46049.535000000003</v>
      </c>
      <c r="D134" s="10" t="str">
        <f t="shared" si="9"/>
        <v>vis</v>
      </c>
      <c r="E134" s="51">
        <f>VLOOKUP(C134,Active!C$21:E$973,3,FALSE)</f>
        <v>-22249.076249519108</v>
      </c>
      <c r="F134" s="2" t="s">
        <v>124</v>
      </c>
      <c r="G134" s="10" t="str">
        <f t="shared" si="10"/>
        <v>46049.535</v>
      </c>
      <c r="H134" s="14">
        <f t="shared" si="11"/>
        <v>-13643</v>
      </c>
      <c r="I134" s="52" t="s">
        <v>442</v>
      </c>
      <c r="J134" s="53" t="s">
        <v>443</v>
      </c>
      <c r="K134" s="52">
        <v>-13643</v>
      </c>
      <c r="L134" s="52" t="s">
        <v>185</v>
      </c>
      <c r="M134" s="53" t="s">
        <v>130</v>
      </c>
      <c r="N134" s="53"/>
      <c r="O134" s="54" t="s">
        <v>131</v>
      </c>
      <c r="P134" s="54" t="s">
        <v>437</v>
      </c>
    </row>
    <row r="135" spans="1:16" ht="12.75" customHeight="1" thickBot="1">
      <c r="A135" s="14" t="str">
        <f t="shared" si="6"/>
        <v> BBS 75 </v>
      </c>
      <c r="B135" s="2" t="str">
        <f t="shared" si="7"/>
        <v>I</v>
      </c>
      <c r="C135" s="14">
        <f t="shared" si="8"/>
        <v>46057.563999999998</v>
      </c>
      <c r="D135" s="10" t="str">
        <f t="shared" si="9"/>
        <v>vis</v>
      </c>
      <c r="E135" s="51">
        <f>VLOOKUP(C135,Active!C$21:E$973,3,FALSE)</f>
        <v>-22232.095441068519</v>
      </c>
      <c r="F135" s="2" t="s">
        <v>124</v>
      </c>
      <c r="G135" s="10" t="str">
        <f t="shared" si="10"/>
        <v>46057.564</v>
      </c>
      <c r="H135" s="14">
        <f t="shared" si="11"/>
        <v>-13626</v>
      </c>
      <c r="I135" s="52" t="s">
        <v>444</v>
      </c>
      <c r="J135" s="53" t="s">
        <v>445</v>
      </c>
      <c r="K135" s="52">
        <v>-13626</v>
      </c>
      <c r="L135" s="52" t="s">
        <v>388</v>
      </c>
      <c r="M135" s="53" t="s">
        <v>130</v>
      </c>
      <c r="N135" s="53"/>
      <c r="O135" s="54" t="s">
        <v>131</v>
      </c>
      <c r="P135" s="54" t="s">
        <v>437</v>
      </c>
    </row>
    <row r="136" spans="1:16" ht="12.75" customHeight="1" thickBot="1">
      <c r="A136" s="14" t="str">
        <f t="shared" si="6"/>
        <v> BBS 75 </v>
      </c>
      <c r="B136" s="2" t="str">
        <f t="shared" si="7"/>
        <v>II</v>
      </c>
      <c r="C136" s="14">
        <f t="shared" si="8"/>
        <v>46076.249000000003</v>
      </c>
      <c r="D136" s="10" t="str">
        <f t="shared" si="9"/>
        <v>vis</v>
      </c>
      <c r="E136" s="51">
        <f>VLOOKUP(C136,Active!C$21:E$973,3,FALSE)</f>
        <v>-22192.577891448444</v>
      </c>
      <c r="F136" s="2" t="s">
        <v>124</v>
      </c>
      <c r="G136" s="10" t="str">
        <f t="shared" si="10"/>
        <v>46076.249</v>
      </c>
      <c r="H136" s="14">
        <f t="shared" si="11"/>
        <v>-13586.5</v>
      </c>
      <c r="I136" s="52" t="s">
        <v>446</v>
      </c>
      <c r="J136" s="53" t="s">
        <v>447</v>
      </c>
      <c r="K136" s="52">
        <v>-13586.5</v>
      </c>
      <c r="L136" s="52" t="s">
        <v>135</v>
      </c>
      <c r="M136" s="53" t="s">
        <v>130</v>
      </c>
      <c r="N136" s="53"/>
      <c r="O136" s="54" t="s">
        <v>131</v>
      </c>
      <c r="P136" s="54" t="s">
        <v>437</v>
      </c>
    </row>
    <row r="137" spans="1:16" ht="12.75" customHeight="1" thickBot="1">
      <c r="A137" s="14" t="str">
        <f t="shared" si="6"/>
        <v> BBS 75 </v>
      </c>
      <c r="B137" s="2" t="str">
        <f t="shared" si="7"/>
        <v>II</v>
      </c>
      <c r="C137" s="14">
        <f t="shared" si="8"/>
        <v>46096.59</v>
      </c>
      <c r="D137" s="10" t="str">
        <f t="shared" si="9"/>
        <v>vis</v>
      </c>
      <c r="E137" s="51">
        <f>VLOOKUP(C137,Active!C$21:E$973,3,FALSE)</f>
        <v>-22149.558010430439</v>
      </c>
      <c r="F137" s="2" t="s">
        <v>124</v>
      </c>
      <c r="G137" s="10" t="str">
        <f t="shared" si="10"/>
        <v>46096.590</v>
      </c>
      <c r="H137" s="14">
        <f t="shared" si="11"/>
        <v>-13543.5</v>
      </c>
      <c r="I137" s="52" t="s">
        <v>448</v>
      </c>
      <c r="J137" s="53" t="s">
        <v>449</v>
      </c>
      <c r="K137" s="52">
        <v>-13543.5</v>
      </c>
      <c r="L137" s="52" t="s">
        <v>266</v>
      </c>
      <c r="M137" s="53" t="s">
        <v>130</v>
      </c>
      <c r="N137" s="53"/>
      <c r="O137" s="54" t="s">
        <v>131</v>
      </c>
      <c r="P137" s="54" t="s">
        <v>437</v>
      </c>
    </row>
    <row r="138" spans="1:16" ht="12.75" customHeight="1" thickBot="1">
      <c r="A138" s="14" t="str">
        <f t="shared" si="6"/>
        <v> BBS 76 </v>
      </c>
      <c r="B138" s="2" t="str">
        <f t="shared" si="7"/>
        <v>I</v>
      </c>
      <c r="C138" s="14">
        <f t="shared" si="8"/>
        <v>46140.317000000003</v>
      </c>
      <c r="D138" s="10" t="str">
        <f t="shared" si="9"/>
        <v>vis</v>
      </c>
      <c r="E138" s="51">
        <f>VLOOKUP(C138,Active!C$21:E$973,3,FALSE)</f>
        <v>-22057.078273088362</v>
      </c>
      <c r="F138" s="2" t="s">
        <v>124</v>
      </c>
      <c r="G138" s="10" t="str">
        <f t="shared" si="10"/>
        <v>46140.317</v>
      </c>
      <c r="H138" s="14">
        <f t="shared" si="11"/>
        <v>-13451</v>
      </c>
      <c r="I138" s="52" t="s">
        <v>450</v>
      </c>
      <c r="J138" s="53" t="s">
        <v>451</v>
      </c>
      <c r="K138" s="52">
        <v>-13451</v>
      </c>
      <c r="L138" s="52" t="s">
        <v>135</v>
      </c>
      <c r="M138" s="53" t="s">
        <v>130</v>
      </c>
      <c r="N138" s="53"/>
      <c r="O138" s="54" t="s">
        <v>131</v>
      </c>
      <c r="P138" s="54" t="s">
        <v>452</v>
      </c>
    </row>
    <row r="139" spans="1:16" ht="12.75" customHeight="1" thickBot="1">
      <c r="A139" s="14" t="str">
        <f t="shared" ref="A139:A202" si="12">P139</f>
        <v> BBS 76 </v>
      </c>
      <c r="B139" s="2" t="str">
        <f t="shared" ref="B139:B202" si="13">IF(H139=INT(H139),"I","II")</f>
        <v>I</v>
      </c>
      <c r="C139" s="14">
        <f t="shared" ref="C139:C202" si="14">1*G139</f>
        <v>46144.580999999998</v>
      </c>
      <c r="D139" s="10" t="str">
        <f t="shared" ref="D139:D202" si="15">VLOOKUP(F139,I$1:J$5,2,FALSE)</f>
        <v>vis</v>
      </c>
      <c r="E139" s="51">
        <f>VLOOKUP(C139,Active!C$21:E$973,3,FALSE)</f>
        <v>-22048.060192725516</v>
      </c>
      <c r="F139" s="2" t="s">
        <v>124</v>
      </c>
      <c r="G139" s="10" t="str">
        <f t="shared" ref="G139:G202" si="16">MID(I139,3,LEN(I139)-3)</f>
        <v>46144.581</v>
      </c>
      <c r="H139" s="14">
        <f t="shared" ref="H139:H202" si="17">1*K139</f>
        <v>-13442</v>
      </c>
      <c r="I139" s="52" t="s">
        <v>453</v>
      </c>
      <c r="J139" s="53" t="s">
        <v>454</v>
      </c>
      <c r="K139" s="52">
        <v>-13442</v>
      </c>
      <c r="L139" s="52" t="s">
        <v>146</v>
      </c>
      <c r="M139" s="53" t="s">
        <v>130</v>
      </c>
      <c r="N139" s="53"/>
      <c r="O139" s="54" t="s">
        <v>131</v>
      </c>
      <c r="P139" s="54" t="s">
        <v>452</v>
      </c>
    </row>
    <row r="140" spans="1:16" ht="12.75" customHeight="1" thickBot="1">
      <c r="A140" s="14" t="str">
        <f t="shared" si="12"/>
        <v> BBS 76 </v>
      </c>
      <c r="B140" s="2" t="str">
        <f t="shared" si="13"/>
        <v>I</v>
      </c>
      <c r="C140" s="14">
        <f t="shared" si="14"/>
        <v>46148.368999999999</v>
      </c>
      <c r="D140" s="10" t="str">
        <f t="shared" si="15"/>
        <v>vis</v>
      </c>
      <c r="E140" s="51">
        <f>VLOOKUP(C140,Active!C$21:E$973,3,FALSE)</f>
        <v>-22040.048821146131</v>
      </c>
      <c r="F140" s="2" t="s">
        <v>124</v>
      </c>
      <c r="G140" s="10" t="str">
        <f t="shared" si="16"/>
        <v>46148.369</v>
      </c>
      <c r="H140" s="14">
        <f t="shared" si="17"/>
        <v>-13434</v>
      </c>
      <c r="I140" s="52" t="s">
        <v>455</v>
      </c>
      <c r="J140" s="53" t="s">
        <v>456</v>
      </c>
      <c r="K140" s="52">
        <v>-13434</v>
      </c>
      <c r="L140" s="52" t="s">
        <v>169</v>
      </c>
      <c r="M140" s="53" t="s">
        <v>130</v>
      </c>
      <c r="N140" s="53"/>
      <c r="O140" s="54" t="s">
        <v>131</v>
      </c>
      <c r="P140" s="54" t="s">
        <v>452</v>
      </c>
    </row>
    <row r="141" spans="1:16" ht="12.75" customHeight="1" thickBot="1">
      <c r="A141" s="14" t="str">
        <f t="shared" si="12"/>
        <v> BBS 77 </v>
      </c>
      <c r="B141" s="2" t="str">
        <f t="shared" si="13"/>
        <v>I</v>
      </c>
      <c r="C141" s="14">
        <f t="shared" si="14"/>
        <v>46196.56</v>
      </c>
      <c r="D141" s="10" t="str">
        <f t="shared" si="15"/>
        <v>vis</v>
      </c>
      <c r="E141" s="51">
        <f>VLOOKUP(C141,Active!C$21:E$973,3,FALSE)</f>
        <v>-21938.128016557403</v>
      </c>
      <c r="F141" s="2" t="s">
        <v>124</v>
      </c>
      <c r="G141" s="10" t="str">
        <f t="shared" si="16"/>
        <v>46196.560</v>
      </c>
      <c r="H141" s="14">
        <f t="shared" si="17"/>
        <v>-13332</v>
      </c>
      <c r="I141" s="52" t="s">
        <v>457</v>
      </c>
      <c r="J141" s="53" t="s">
        <v>458</v>
      </c>
      <c r="K141" s="52">
        <v>-13332</v>
      </c>
      <c r="L141" s="52" t="s">
        <v>459</v>
      </c>
      <c r="M141" s="53" t="s">
        <v>130</v>
      </c>
      <c r="N141" s="53"/>
      <c r="O141" s="54" t="s">
        <v>131</v>
      </c>
      <c r="P141" s="54" t="s">
        <v>460</v>
      </c>
    </row>
    <row r="142" spans="1:16" ht="12.75" customHeight="1" thickBot="1">
      <c r="A142" s="14" t="str">
        <f t="shared" si="12"/>
        <v> BBS 78 </v>
      </c>
      <c r="B142" s="2" t="str">
        <f t="shared" si="13"/>
        <v>I</v>
      </c>
      <c r="C142" s="14">
        <f t="shared" si="14"/>
        <v>46276.504999999997</v>
      </c>
      <c r="D142" s="10" t="str">
        <f t="shared" si="15"/>
        <v>vis</v>
      </c>
      <c r="E142" s="51">
        <f>VLOOKUP(C142,Active!C$21:E$973,3,FALSE)</f>
        <v>-21769.049584425968</v>
      </c>
      <c r="F142" s="2" t="s">
        <v>124</v>
      </c>
      <c r="G142" s="10" t="str">
        <f t="shared" si="16"/>
        <v>46276.505</v>
      </c>
      <c r="H142" s="14">
        <f t="shared" si="17"/>
        <v>-13163</v>
      </c>
      <c r="I142" s="52" t="s">
        <v>461</v>
      </c>
      <c r="J142" s="53" t="s">
        <v>462</v>
      </c>
      <c r="K142" s="52">
        <v>-13163</v>
      </c>
      <c r="L142" s="52" t="s">
        <v>172</v>
      </c>
      <c r="M142" s="53" t="s">
        <v>130</v>
      </c>
      <c r="N142" s="53"/>
      <c r="O142" s="54" t="s">
        <v>131</v>
      </c>
      <c r="P142" s="54" t="s">
        <v>463</v>
      </c>
    </row>
    <row r="143" spans="1:16" ht="12.75" customHeight="1" thickBot="1">
      <c r="A143" s="14" t="str">
        <f t="shared" si="12"/>
        <v> BBS 78 </v>
      </c>
      <c r="B143" s="2" t="str">
        <f t="shared" si="13"/>
        <v>I</v>
      </c>
      <c r="C143" s="14">
        <f t="shared" si="14"/>
        <v>46277.447999999997</v>
      </c>
      <c r="D143" s="10" t="str">
        <f t="shared" si="15"/>
        <v>vis</v>
      </c>
      <c r="E143" s="51">
        <f>VLOOKUP(C143,Active!C$21:E$973,3,FALSE)</f>
        <v>-21767.055201268799</v>
      </c>
      <c r="F143" s="2" t="s">
        <v>124</v>
      </c>
      <c r="G143" s="10" t="str">
        <f t="shared" si="16"/>
        <v>46277.448</v>
      </c>
      <c r="H143" s="14">
        <f t="shared" si="17"/>
        <v>-13161</v>
      </c>
      <c r="I143" s="52" t="s">
        <v>464</v>
      </c>
      <c r="J143" s="53" t="s">
        <v>465</v>
      </c>
      <c r="K143" s="52">
        <v>-13161</v>
      </c>
      <c r="L143" s="52" t="s">
        <v>225</v>
      </c>
      <c r="M143" s="53" t="s">
        <v>130</v>
      </c>
      <c r="N143" s="53"/>
      <c r="O143" s="54" t="s">
        <v>131</v>
      </c>
      <c r="P143" s="54" t="s">
        <v>463</v>
      </c>
    </row>
    <row r="144" spans="1:16" ht="12.75" customHeight="1" thickBot="1">
      <c r="A144" s="14" t="str">
        <f t="shared" si="12"/>
        <v> BBS 78 </v>
      </c>
      <c r="B144" s="2" t="str">
        <f t="shared" si="13"/>
        <v>I</v>
      </c>
      <c r="C144" s="14">
        <f t="shared" si="14"/>
        <v>46277.451999999997</v>
      </c>
      <c r="D144" s="10" t="str">
        <f t="shared" si="15"/>
        <v>vis</v>
      </c>
      <c r="E144" s="51">
        <f>VLOOKUP(C144,Active!C$21:E$973,3,FALSE)</f>
        <v>-21767.046741531121</v>
      </c>
      <c r="F144" s="2" t="s">
        <v>124</v>
      </c>
      <c r="G144" s="10" t="str">
        <f t="shared" si="16"/>
        <v>46277.452</v>
      </c>
      <c r="H144" s="14">
        <f t="shared" si="17"/>
        <v>-13161</v>
      </c>
      <c r="I144" s="52" t="s">
        <v>466</v>
      </c>
      <c r="J144" s="53" t="s">
        <v>467</v>
      </c>
      <c r="K144" s="52">
        <v>-13161</v>
      </c>
      <c r="L144" s="52" t="s">
        <v>194</v>
      </c>
      <c r="M144" s="53" t="s">
        <v>130</v>
      </c>
      <c r="N144" s="53"/>
      <c r="O144" s="54" t="s">
        <v>275</v>
      </c>
      <c r="P144" s="54" t="s">
        <v>463</v>
      </c>
    </row>
    <row r="145" spans="1:16" ht="12.75" customHeight="1" thickBot="1">
      <c r="A145" s="14" t="str">
        <f t="shared" si="12"/>
        <v> BBS 77 </v>
      </c>
      <c r="B145" s="2" t="str">
        <f t="shared" si="13"/>
        <v>I</v>
      </c>
      <c r="C145" s="14">
        <f t="shared" si="14"/>
        <v>46285.491999999998</v>
      </c>
      <c r="D145" s="10" t="str">
        <f t="shared" si="15"/>
        <v>vis</v>
      </c>
      <c r="E145" s="51">
        <f>VLOOKUP(C145,Active!C$21:E$973,3,FALSE)</f>
        <v>-21750.042668801907</v>
      </c>
      <c r="F145" s="2" t="s">
        <v>124</v>
      </c>
      <c r="G145" s="10" t="str">
        <f t="shared" si="16"/>
        <v>46285.492</v>
      </c>
      <c r="H145" s="14">
        <f t="shared" si="17"/>
        <v>-13144</v>
      </c>
      <c r="I145" s="52" t="s">
        <v>468</v>
      </c>
      <c r="J145" s="53" t="s">
        <v>469</v>
      </c>
      <c r="K145" s="52">
        <v>-13144</v>
      </c>
      <c r="L145" s="52" t="s">
        <v>283</v>
      </c>
      <c r="M145" s="53" t="s">
        <v>130</v>
      </c>
      <c r="N145" s="53"/>
      <c r="O145" s="54" t="s">
        <v>131</v>
      </c>
      <c r="P145" s="54" t="s">
        <v>460</v>
      </c>
    </row>
    <row r="146" spans="1:16" ht="12.75" customHeight="1" thickBot="1">
      <c r="A146" s="14" t="str">
        <f t="shared" si="12"/>
        <v> BBS 78 </v>
      </c>
      <c r="B146" s="2" t="str">
        <f t="shared" si="13"/>
        <v>II</v>
      </c>
      <c r="C146" s="14">
        <f t="shared" si="14"/>
        <v>46290.455000000002</v>
      </c>
      <c r="D146" s="10" t="str">
        <f t="shared" si="15"/>
        <v>vis</v>
      </c>
      <c r="E146" s="51">
        <f>VLOOKUP(C146,Active!C$21:E$973,3,FALSE)</f>
        <v>-21739.546249280123</v>
      </c>
      <c r="F146" s="2" t="s">
        <v>124</v>
      </c>
      <c r="G146" s="10" t="str">
        <f t="shared" si="16"/>
        <v>46290.455</v>
      </c>
      <c r="H146" s="14">
        <f t="shared" si="17"/>
        <v>-13133.5</v>
      </c>
      <c r="I146" s="52" t="s">
        <v>470</v>
      </c>
      <c r="J146" s="53" t="s">
        <v>471</v>
      </c>
      <c r="K146" s="52">
        <v>-13133.5</v>
      </c>
      <c r="L146" s="52" t="s">
        <v>194</v>
      </c>
      <c r="M146" s="53" t="s">
        <v>130</v>
      </c>
      <c r="N146" s="53"/>
      <c r="O146" s="54" t="s">
        <v>131</v>
      </c>
      <c r="P146" s="54" t="s">
        <v>463</v>
      </c>
    </row>
    <row r="147" spans="1:16" ht="12.75" customHeight="1" thickBot="1">
      <c r="A147" s="14" t="str">
        <f t="shared" si="12"/>
        <v> BBS 78 </v>
      </c>
      <c r="B147" s="2" t="str">
        <f t="shared" si="13"/>
        <v>I</v>
      </c>
      <c r="C147" s="14">
        <f t="shared" si="14"/>
        <v>46319.529000000002</v>
      </c>
      <c r="D147" s="10" t="str">
        <f t="shared" si="15"/>
        <v>vis</v>
      </c>
      <c r="E147" s="51">
        <f>VLOOKUP(C147,Active!C$21:E$973,3,FALSE)</f>
        <v>-21678.056645980487</v>
      </c>
      <c r="F147" s="2" t="s">
        <v>124</v>
      </c>
      <c r="G147" s="10" t="str">
        <f t="shared" si="16"/>
        <v>46319.529</v>
      </c>
      <c r="H147" s="14">
        <f t="shared" si="17"/>
        <v>-13072</v>
      </c>
      <c r="I147" s="52" t="s">
        <v>472</v>
      </c>
      <c r="J147" s="53" t="s">
        <v>473</v>
      </c>
      <c r="K147" s="52">
        <v>-13072</v>
      </c>
      <c r="L147" s="52" t="s">
        <v>266</v>
      </c>
      <c r="M147" s="53" t="s">
        <v>130</v>
      </c>
      <c r="N147" s="53"/>
      <c r="O147" s="54" t="s">
        <v>131</v>
      </c>
      <c r="P147" s="54" t="s">
        <v>463</v>
      </c>
    </row>
    <row r="148" spans="1:16" ht="12.75" customHeight="1" thickBot="1">
      <c r="A148" s="14" t="str">
        <f t="shared" si="12"/>
        <v> BBS 78 </v>
      </c>
      <c r="B148" s="2" t="str">
        <f t="shared" si="13"/>
        <v>II</v>
      </c>
      <c r="C148" s="14">
        <f t="shared" si="14"/>
        <v>46349.506999999998</v>
      </c>
      <c r="D148" s="10" t="str">
        <f t="shared" si="15"/>
        <v>vis</v>
      </c>
      <c r="E148" s="51">
        <f>VLOOKUP(C148,Active!C$21:E$973,3,FALSE)</f>
        <v>-21614.655141966035</v>
      </c>
      <c r="F148" s="2" t="s">
        <v>124</v>
      </c>
      <c r="G148" s="10" t="str">
        <f t="shared" si="16"/>
        <v>46349.507</v>
      </c>
      <c r="H148" s="14">
        <f t="shared" si="17"/>
        <v>-13008.5</v>
      </c>
      <c r="I148" s="52" t="s">
        <v>474</v>
      </c>
      <c r="J148" s="53" t="s">
        <v>475</v>
      </c>
      <c r="K148" s="52">
        <v>-13008.5</v>
      </c>
      <c r="L148" s="52" t="s">
        <v>476</v>
      </c>
      <c r="M148" s="53" t="s">
        <v>130</v>
      </c>
      <c r="N148" s="53"/>
      <c r="O148" s="54" t="s">
        <v>131</v>
      </c>
      <c r="P148" s="54" t="s">
        <v>463</v>
      </c>
    </row>
    <row r="149" spans="1:16" ht="12.75" customHeight="1" thickBot="1">
      <c r="A149" s="14" t="str">
        <f t="shared" si="12"/>
        <v> BBS 79 </v>
      </c>
      <c r="B149" s="2" t="str">
        <f t="shared" si="13"/>
        <v>I</v>
      </c>
      <c r="C149" s="14">
        <f t="shared" si="14"/>
        <v>46401.317000000003</v>
      </c>
      <c r="D149" s="10" t="str">
        <f t="shared" si="15"/>
        <v>vis</v>
      </c>
      <c r="E149" s="51">
        <f>VLOOKUP(C149,Active!C$21:E$973,3,FALSE)</f>
        <v>-21505.080389714731</v>
      </c>
      <c r="F149" s="2" t="s">
        <v>124</v>
      </c>
      <c r="G149" s="10" t="str">
        <f t="shared" si="16"/>
        <v>46401.317</v>
      </c>
      <c r="H149" s="14">
        <f t="shared" si="17"/>
        <v>-12899</v>
      </c>
      <c r="I149" s="52" t="s">
        <v>477</v>
      </c>
      <c r="J149" s="53" t="s">
        <v>478</v>
      </c>
      <c r="K149" s="52">
        <v>-12899</v>
      </c>
      <c r="L149" s="52" t="s">
        <v>479</v>
      </c>
      <c r="M149" s="53" t="s">
        <v>130</v>
      </c>
      <c r="N149" s="53"/>
      <c r="O149" s="54" t="s">
        <v>131</v>
      </c>
      <c r="P149" s="54" t="s">
        <v>480</v>
      </c>
    </row>
    <row r="150" spans="1:16" ht="12.75" customHeight="1" thickBot="1">
      <c r="A150" s="14" t="str">
        <f t="shared" si="12"/>
        <v> BBS 79 </v>
      </c>
      <c r="B150" s="2" t="str">
        <f t="shared" si="13"/>
        <v>II</v>
      </c>
      <c r="C150" s="14">
        <f t="shared" si="14"/>
        <v>46517.374000000003</v>
      </c>
      <c r="D150" s="10" t="str">
        <f t="shared" si="15"/>
        <v>vis</v>
      </c>
      <c r="E150" s="51">
        <f>VLOOKUP(C150,Active!C$21:E$973,3,FALSE)</f>
        <v>-21259.62744584234</v>
      </c>
      <c r="F150" s="2" t="s">
        <v>124</v>
      </c>
      <c r="G150" s="10" t="str">
        <f t="shared" si="16"/>
        <v>46517.374</v>
      </c>
      <c r="H150" s="14">
        <f t="shared" si="17"/>
        <v>-12653.5</v>
      </c>
      <c r="I150" s="52" t="s">
        <v>481</v>
      </c>
      <c r="J150" s="53" t="s">
        <v>482</v>
      </c>
      <c r="K150" s="52">
        <v>-12653.5</v>
      </c>
      <c r="L150" s="52" t="s">
        <v>483</v>
      </c>
      <c r="M150" s="53" t="s">
        <v>130</v>
      </c>
      <c r="N150" s="53"/>
      <c r="O150" s="54" t="s">
        <v>131</v>
      </c>
      <c r="P150" s="54" t="s">
        <v>480</v>
      </c>
    </row>
    <row r="151" spans="1:16" ht="12.75" customHeight="1" thickBot="1">
      <c r="A151" s="14" t="str">
        <f t="shared" si="12"/>
        <v> BBS 81 </v>
      </c>
      <c r="B151" s="2" t="str">
        <f t="shared" si="13"/>
        <v>I</v>
      </c>
      <c r="C151" s="14">
        <f t="shared" si="14"/>
        <v>46659.497000000003</v>
      </c>
      <c r="D151" s="10" t="str">
        <f t="shared" si="15"/>
        <v>vis</v>
      </c>
      <c r="E151" s="51">
        <f>VLOOKUP(C151,Active!C$21:E$973,3,FALSE)</f>
        <v>-20959.046621402835</v>
      </c>
      <c r="F151" s="2" t="s">
        <v>124</v>
      </c>
      <c r="G151" s="10" t="str">
        <f t="shared" si="16"/>
        <v>46659.497</v>
      </c>
      <c r="H151" s="14">
        <f t="shared" si="17"/>
        <v>-12353</v>
      </c>
      <c r="I151" s="52" t="s">
        <v>492</v>
      </c>
      <c r="J151" s="53" t="s">
        <v>493</v>
      </c>
      <c r="K151" s="52">
        <v>-12353</v>
      </c>
      <c r="L151" s="52" t="s">
        <v>169</v>
      </c>
      <c r="M151" s="53" t="s">
        <v>130</v>
      </c>
      <c r="N151" s="53"/>
      <c r="O151" s="54" t="s">
        <v>131</v>
      </c>
      <c r="P151" s="54" t="s">
        <v>494</v>
      </c>
    </row>
    <row r="152" spans="1:16" ht="12.75" customHeight="1" thickBot="1">
      <c r="A152" s="14" t="str">
        <f t="shared" si="12"/>
        <v> BBS 81 </v>
      </c>
      <c r="B152" s="2" t="str">
        <f t="shared" si="13"/>
        <v>I</v>
      </c>
      <c r="C152" s="14">
        <f t="shared" si="14"/>
        <v>46712.447</v>
      </c>
      <c r="D152" s="10" t="str">
        <f t="shared" si="15"/>
        <v>vis</v>
      </c>
      <c r="E152" s="51">
        <f>VLOOKUP(C152,Active!C$21:E$973,3,FALSE)</f>
        <v>-20847.06084391382</v>
      </c>
      <c r="F152" s="2" t="s">
        <v>124</v>
      </c>
      <c r="G152" s="10" t="str">
        <f t="shared" si="16"/>
        <v>46712.447</v>
      </c>
      <c r="H152" s="14">
        <f t="shared" si="17"/>
        <v>-12241</v>
      </c>
      <c r="I152" s="52" t="s">
        <v>495</v>
      </c>
      <c r="J152" s="53" t="s">
        <v>496</v>
      </c>
      <c r="K152" s="52">
        <v>-12241</v>
      </c>
      <c r="L152" s="52" t="s">
        <v>218</v>
      </c>
      <c r="M152" s="53" t="s">
        <v>130</v>
      </c>
      <c r="N152" s="53"/>
      <c r="O152" s="54" t="s">
        <v>131</v>
      </c>
      <c r="P152" s="54" t="s">
        <v>494</v>
      </c>
    </row>
    <row r="153" spans="1:16" ht="12.75" customHeight="1" thickBot="1">
      <c r="A153" s="14" t="str">
        <f t="shared" si="12"/>
        <v> BBS 82 </v>
      </c>
      <c r="B153" s="2" t="str">
        <f t="shared" si="13"/>
        <v>I</v>
      </c>
      <c r="C153" s="14">
        <f t="shared" si="14"/>
        <v>46731.362999999998</v>
      </c>
      <c r="D153" s="10" t="str">
        <f t="shared" si="15"/>
        <v>vis</v>
      </c>
      <c r="E153" s="51">
        <f>VLOOKUP(C153,Active!C$21:E$973,3,FALSE)</f>
        <v>-20807.054744442961</v>
      </c>
      <c r="F153" s="2" t="s">
        <v>124</v>
      </c>
      <c r="G153" s="10" t="str">
        <f t="shared" si="16"/>
        <v>46731.363</v>
      </c>
      <c r="H153" s="14">
        <f t="shared" si="17"/>
        <v>-12201</v>
      </c>
      <c r="I153" s="52" t="s">
        <v>497</v>
      </c>
      <c r="J153" s="53" t="s">
        <v>498</v>
      </c>
      <c r="K153" s="52">
        <v>-12201</v>
      </c>
      <c r="L153" s="52" t="s">
        <v>266</v>
      </c>
      <c r="M153" s="53" t="s">
        <v>130</v>
      </c>
      <c r="N153" s="53"/>
      <c r="O153" s="54" t="s">
        <v>131</v>
      </c>
      <c r="P153" s="54" t="s">
        <v>499</v>
      </c>
    </row>
    <row r="154" spans="1:16" ht="12.75" customHeight="1" thickBot="1">
      <c r="A154" s="14" t="str">
        <f t="shared" si="12"/>
        <v> BBS 82 </v>
      </c>
      <c r="B154" s="2" t="str">
        <f t="shared" si="13"/>
        <v>I</v>
      </c>
      <c r="C154" s="14">
        <f t="shared" si="14"/>
        <v>46762.565000000002</v>
      </c>
      <c r="D154" s="10" t="str">
        <f t="shared" si="15"/>
        <v>vis</v>
      </c>
      <c r="E154" s="51">
        <f>VLOOKUP(C154,Active!C$21:E$973,3,FALSE)</f>
        <v>-20741.064560699564</v>
      </c>
      <c r="F154" s="2" t="s">
        <v>124</v>
      </c>
      <c r="G154" s="10" t="str">
        <f t="shared" si="16"/>
        <v>46762.565</v>
      </c>
      <c r="H154" s="14">
        <f t="shared" si="17"/>
        <v>-12135</v>
      </c>
      <c r="I154" s="52" t="s">
        <v>500</v>
      </c>
      <c r="J154" s="53" t="s">
        <v>501</v>
      </c>
      <c r="K154" s="52">
        <v>-12135</v>
      </c>
      <c r="L154" s="52" t="s">
        <v>149</v>
      </c>
      <c r="M154" s="53" t="s">
        <v>130</v>
      </c>
      <c r="N154" s="53"/>
      <c r="O154" s="54" t="s">
        <v>131</v>
      </c>
      <c r="P154" s="54" t="s">
        <v>499</v>
      </c>
    </row>
    <row r="155" spans="1:16" ht="12.75" customHeight="1" thickBot="1">
      <c r="A155" s="14" t="str">
        <f t="shared" si="12"/>
        <v> BBS 83 </v>
      </c>
      <c r="B155" s="2" t="str">
        <f t="shared" si="13"/>
        <v>I</v>
      </c>
      <c r="C155" s="14">
        <f t="shared" si="14"/>
        <v>46875.576000000001</v>
      </c>
      <c r="D155" s="10" t="str">
        <f t="shared" si="15"/>
        <v>vis</v>
      </c>
      <c r="E155" s="51">
        <f>VLOOKUP(C155,Active!C$21:E$973,3,FALSE)</f>
        <v>-20502.053707067622</v>
      </c>
      <c r="F155" s="2" t="s">
        <v>124</v>
      </c>
      <c r="G155" s="10" t="str">
        <f t="shared" si="16"/>
        <v>46875.576</v>
      </c>
      <c r="H155" s="14">
        <f t="shared" si="17"/>
        <v>-11896</v>
      </c>
      <c r="I155" s="52" t="s">
        <v>502</v>
      </c>
      <c r="J155" s="53" t="s">
        <v>503</v>
      </c>
      <c r="K155" s="52">
        <v>-11896</v>
      </c>
      <c r="L155" s="52" t="s">
        <v>225</v>
      </c>
      <c r="M155" s="53" t="s">
        <v>130</v>
      </c>
      <c r="N155" s="53"/>
      <c r="O155" s="54" t="s">
        <v>131</v>
      </c>
      <c r="P155" s="54" t="s">
        <v>504</v>
      </c>
    </row>
    <row r="156" spans="1:16" ht="12.75" customHeight="1" thickBot="1">
      <c r="A156" s="14" t="str">
        <f t="shared" si="12"/>
        <v> BBS 83 </v>
      </c>
      <c r="B156" s="2" t="str">
        <f t="shared" si="13"/>
        <v>II</v>
      </c>
      <c r="C156" s="14">
        <f t="shared" si="14"/>
        <v>46917.442000000003</v>
      </c>
      <c r="D156" s="10" t="str">
        <f t="shared" si="15"/>
        <v>vis</v>
      </c>
      <c r="E156" s="51">
        <f>VLOOKUP(C156,Active!C$21:E$973,3,FALSE)</f>
        <v>-20413.509862679417</v>
      </c>
      <c r="F156" s="2" t="s">
        <v>124</v>
      </c>
      <c r="G156" s="10" t="str">
        <f t="shared" si="16"/>
        <v>46917.442</v>
      </c>
      <c r="H156" s="14">
        <f t="shared" si="17"/>
        <v>-11807.5</v>
      </c>
      <c r="I156" s="52" t="s">
        <v>512</v>
      </c>
      <c r="J156" s="53" t="s">
        <v>513</v>
      </c>
      <c r="K156" s="52">
        <v>-11807.5</v>
      </c>
      <c r="L156" s="52" t="s">
        <v>514</v>
      </c>
      <c r="M156" s="53" t="s">
        <v>130</v>
      </c>
      <c r="N156" s="53"/>
      <c r="O156" s="54" t="s">
        <v>131</v>
      </c>
      <c r="P156" s="54" t="s">
        <v>504</v>
      </c>
    </row>
    <row r="157" spans="1:16" ht="12.75" customHeight="1" thickBot="1">
      <c r="A157" s="14" t="str">
        <f t="shared" si="12"/>
        <v> BBS 84 </v>
      </c>
      <c r="B157" s="2" t="str">
        <f t="shared" si="13"/>
        <v>I</v>
      </c>
      <c r="C157" s="14">
        <f t="shared" si="14"/>
        <v>46938.478999999999</v>
      </c>
      <c r="D157" s="10" t="str">
        <f t="shared" si="15"/>
        <v>vis</v>
      </c>
      <c r="E157" s="51">
        <f>VLOOKUP(C157,Active!C$21:E$973,3,FALSE)</f>
        <v>-20369.017987305742</v>
      </c>
      <c r="F157" s="2" t="s">
        <v>124</v>
      </c>
      <c r="G157" s="10" t="str">
        <f t="shared" si="16"/>
        <v>46938.479</v>
      </c>
      <c r="H157" s="14">
        <f t="shared" si="17"/>
        <v>-11763</v>
      </c>
      <c r="I157" s="52" t="s">
        <v>515</v>
      </c>
      <c r="J157" s="53" t="s">
        <v>516</v>
      </c>
      <c r="K157" s="52">
        <v>-11763</v>
      </c>
      <c r="L157" s="52" t="s">
        <v>517</v>
      </c>
      <c r="M157" s="53" t="s">
        <v>130</v>
      </c>
      <c r="N157" s="53"/>
      <c r="O157" s="54" t="s">
        <v>131</v>
      </c>
      <c r="P157" s="54" t="s">
        <v>518</v>
      </c>
    </row>
    <row r="158" spans="1:16" ht="12.75" customHeight="1" thickBot="1">
      <c r="A158" s="14" t="str">
        <f t="shared" si="12"/>
        <v> BBS 85 </v>
      </c>
      <c r="B158" s="2" t="str">
        <f t="shared" si="13"/>
        <v>II</v>
      </c>
      <c r="C158" s="14">
        <f t="shared" si="14"/>
        <v>47036.580999999998</v>
      </c>
      <c r="D158" s="10" t="str">
        <f t="shared" si="15"/>
        <v>vis</v>
      </c>
      <c r="E158" s="51">
        <f>VLOOKUP(C158,Active!C$21:E$973,3,FALSE)</f>
        <v>-20161.538690927504</v>
      </c>
      <c r="F158" s="2" t="s">
        <v>124</v>
      </c>
      <c r="G158" s="10" t="str">
        <f t="shared" si="16"/>
        <v>47036.581</v>
      </c>
      <c r="H158" s="14">
        <f t="shared" si="17"/>
        <v>-11555.5</v>
      </c>
      <c r="I158" s="52" t="s">
        <v>519</v>
      </c>
      <c r="J158" s="53" t="s">
        <v>520</v>
      </c>
      <c r="K158" s="52">
        <v>-11555.5</v>
      </c>
      <c r="L158" s="52" t="s">
        <v>283</v>
      </c>
      <c r="M158" s="53" t="s">
        <v>130</v>
      </c>
      <c r="N158" s="53"/>
      <c r="O158" s="54" t="s">
        <v>131</v>
      </c>
      <c r="P158" s="54" t="s">
        <v>521</v>
      </c>
    </row>
    <row r="159" spans="1:16" ht="12.75" customHeight="1" thickBot="1">
      <c r="A159" s="14" t="str">
        <f t="shared" si="12"/>
        <v> BBS 86 </v>
      </c>
      <c r="B159" s="2" t="str">
        <f t="shared" si="13"/>
        <v>I</v>
      </c>
      <c r="C159" s="14">
        <f t="shared" si="14"/>
        <v>47078.42</v>
      </c>
      <c r="D159" s="10" t="str">
        <f t="shared" si="15"/>
        <v>vis</v>
      </c>
      <c r="E159" s="51">
        <f>VLOOKUP(C159,Active!C$21:E$973,3,FALSE)</f>
        <v>-20073.051949768618</v>
      </c>
      <c r="F159" s="2" t="s">
        <v>124</v>
      </c>
      <c r="G159" s="10" t="str">
        <f t="shared" si="16"/>
        <v>47078.420</v>
      </c>
      <c r="H159" s="14">
        <f t="shared" si="17"/>
        <v>-11467</v>
      </c>
      <c r="I159" s="52" t="s">
        <v>522</v>
      </c>
      <c r="J159" s="53" t="s">
        <v>523</v>
      </c>
      <c r="K159" s="52">
        <v>-11467</v>
      </c>
      <c r="L159" s="52" t="s">
        <v>225</v>
      </c>
      <c r="M159" s="53" t="s">
        <v>130</v>
      </c>
      <c r="N159" s="53"/>
      <c r="O159" s="54" t="s">
        <v>131</v>
      </c>
      <c r="P159" s="54" t="s">
        <v>524</v>
      </c>
    </row>
    <row r="160" spans="1:16" ht="12.75" customHeight="1" thickBot="1">
      <c r="A160" s="14" t="str">
        <f t="shared" si="12"/>
        <v> BBS 87 </v>
      </c>
      <c r="B160" s="2" t="str">
        <f t="shared" si="13"/>
        <v>II</v>
      </c>
      <c r="C160" s="14">
        <f t="shared" si="14"/>
        <v>47170.34</v>
      </c>
      <c r="D160" s="10" t="str">
        <f t="shared" si="15"/>
        <v>vis</v>
      </c>
      <c r="E160" s="51">
        <f>VLOOKUP(C160,Active!C$21:E$973,3,FALSE)</f>
        <v>-19878.647177968989</v>
      </c>
      <c r="F160" s="2" t="s">
        <v>124</v>
      </c>
      <c r="G160" s="10" t="str">
        <f t="shared" si="16"/>
        <v>47170.340</v>
      </c>
      <c r="H160" s="14">
        <f t="shared" si="17"/>
        <v>-11272.5</v>
      </c>
      <c r="I160" s="52" t="s">
        <v>528</v>
      </c>
      <c r="J160" s="53" t="s">
        <v>529</v>
      </c>
      <c r="K160" s="52">
        <v>-11272.5</v>
      </c>
      <c r="L160" s="52" t="s">
        <v>530</v>
      </c>
      <c r="M160" s="53" t="s">
        <v>130</v>
      </c>
      <c r="N160" s="53"/>
      <c r="O160" s="54" t="s">
        <v>131</v>
      </c>
      <c r="P160" s="54" t="s">
        <v>531</v>
      </c>
    </row>
    <row r="161" spans="1:16" ht="12.75" customHeight="1" thickBot="1">
      <c r="A161" s="14" t="str">
        <f t="shared" si="12"/>
        <v> BBS 88 </v>
      </c>
      <c r="B161" s="2" t="str">
        <f t="shared" si="13"/>
        <v>I</v>
      </c>
      <c r="C161" s="14">
        <f t="shared" si="14"/>
        <v>47277.485000000001</v>
      </c>
      <c r="D161" s="10" t="str">
        <f t="shared" si="15"/>
        <v>vis</v>
      </c>
      <c r="E161" s="51">
        <f>VLOOKUP(C161,Active!C$21:E$973,3,FALSE)</f>
        <v>-19652.042529639217</v>
      </c>
      <c r="F161" s="2" t="s">
        <v>124</v>
      </c>
      <c r="G161" s="10" t="str">
        <f t="shared" si="16"/>
        <v>47277.485</v>
      </c>
      <c r="H161" s="14">
        <f t="shared" si="17"/>
        <v>-11046</v>
      </c>
      <c r="I161" s="52" t="s">
        <v>532</v>
      </c>
      <c r="J161" s="53" t="s">
        <v>533</v>
      </c>
      <c r="K161" s="52">
        <v>-11046</v>
      </c>
      <c r="L161" s="52" t="s">
        <v>194</v>
      </c>
      <c r="M161" s="53" t="s">
        <v>130</v>
      </c>
      <c r="N161" s="53"/>
      <c r="O161" s="54" t="s">
        <v>131</v>
      </c>
      <c r="P161" s="54" t="s">
        <v>534</v>
      </c>
    </row>
    <row r="162" spans="1:16" ht="12.75" customHeight="1" thickBot="1">
      <c r="A162" s="14" t="str">
        <f t="shared" si="12"/>
        <v> BBS 89 </v>
      </c>
      <c r="B162" s="2" t="str">
        <f t="shared" si="13"/>
        <v>I</v>
      </c>
      <c r="C162" s="14">
        <f t="shared" si="14"/>
        <v>47401.362999999998</v>
      </c>
      <c r="D162" s="10" t="str">
        <f t="shared" si="15"/>
        <v>vis</v>
      </c>
      <c r="E162" s="51">
        <f>VLOOKUP(C162,Active!C$21:E$973,3,FALSE)</f>
        <v>-19390.048683675395</v>
      </c>
      <c r="F162" s="2" t="s">
        <v>124</v>
      </c>
      <c r="G162" s="10" t="str">
        <f t="shared" si="16"/>
        <v>47401.363</v>
      </c>
      <c r="H162" s="14">
        <f t="shared" si="17"/>
        <v>-10784</v>
      </c>
      <c r="I162" s="52" t="s">
        <v>535</v>
      </c>
      <c r="J162" s="53" t="s">
        <v>536</v>
      </c>
      <c r="K162" s="52">
        <v>-10784</v>
      </c>
      <c r="L162" s="52" t="s">
        <v>211</v>
      </c>
      <c r="M162" s="53" t="s">
        <v>130</v>
      </c>
      <c r="N162" s="53"/>
      <c r="O162" s="54" t="s">
        <v>131</v>
      </c>
      <c r="P162" s="54" t="s">
        <v>537</v>
      </c>
    </row>
    <row r="163" spans="1:16" ht="12.75" customHeight="1" thickBot="1">
      <c r="A163" s="14" t="str">
        <f t="shared" si="12"/>
        <v> BBS 90 </v>
      </c>
      <c r="B163" s="2" t="str">
        <f t="shared" si="13"/>
        <v>I</v>
      </c>
      <c r="C163" s="14">
        <f t="shared" si="14"/>
        <v>47452.423000000003</v>
      </c>
      <c r="D163" s="10" t="str">
        <f t="shared" si="15"/>
        <v>vis</v>
      </c>
      <c r="E163" s="51">
        <f>VLOOKUP(C163,Active!C$21:E$973,3,FALSE)</f>
        <v>-19282.060132238385</v>
      </c>
      <c r="F163" s="2" t="s">
        <v>124</v>
      </c>
      <c r="G163" s="10" t="str">
        <f t="shared" si="16"/>
        <v>47452.423</v>
      </c>
      <c r="H163" s="14">
        <f t="shared" si="17"/>
        <v>-10676</v>
      </c>
      <c r="I163" s="52" t="s">
        <v>538</v>
      </c>
      <c r="J163" s="53" t="s">
        <v>539</v>
      </c>
      <c r="K163" s="52">
        <v>-10676</v>
      </c>
      <c r="L163" s="52" t="s">
        <v>218</v>
      </c>
      <c r="M163" s="53" t="s">
        <v>130</v>
      </c>
      <c r="N163" s="53"/>
      <c r="O163" s="54" t="s">
        <v>131</v>
      </c>
      <c r="P163" s="54" t="s">
        <v>540</v>
      </c>
    </row>
    <row r="164" spans="1:16" ht="12.75" customHeight="1" thickBot="1">
      <c r="A164" s="14" t="str">
        <f t="shared" si="12"/>
        <v> BBS 91 </v>
      </c>
      <c r="B164" s="2" t="str">
        <f t="shared" si="13"/>
        <v>I</v>
      </c>
      <c r="C164" s="14">
        <f t="shared" si="14"/>
        <v>47552.677000000003</v>
      </c>
      <c r="D164" s="10" t="str">
        <f t="shared" si="15"/>
        <v>vis</v>
      </c>
      <c r="E164" s="51">
        <f>VLOOKUP(C164,Active!C$21:E$973,3,FALSE)</f>
        <v>-19070.029496990333</v>
      </c>
      <c r="F164" s="2" t="s">
        <v>124</v>
      </c>
      <c r="G164" s="10" t="str">
        <f t="shared" si="16"/>
        <v>47552.677</v>
      </c>
      <c r="H164" s="14">
        <f t="shared" si="17"/>
        <v>-10464</v>
      </c>
      <c r="I164" s="52" t="s">
        <v>541</v>
      </c>
      <c r="J164" s="53" t="s">
        <v>542</v>
      </c>
      <c r="K164" s="52">
        <v>-10464</v>
      </c>
      <c r="L164" s="52" t="s">
        <v>231</v>
      </c>
      <c r="M164" s="53" t="s">
        <v>130</v>
      </c>
      <c r="N164" s="53"/>
      <c r="O164" s="54" t="s">
        <v>131</v>
      </c>
      <c r="P164" s="54" t="s">
        <v>543</v>
      </c>
    </row>
    <row r="165" spans="1:16" ht="12.75" customHeight="1" thickBot="1">
      <c r="A165" s="14" t="str">
        <f t="shared" si="12"/>
        <v> BBS 92 </v>
      </c>
      <c r="B165" s="2" t="str">
        <f t="shared" si="13"/>
        <v>I</v>
      </c>
      <c r="C165" s="14">
        <f t="shared" si="14"/>
        <v>47760.624000000003</v>
      </c>
      <c r="D165" s="10" t="str">
        <f t="shared" si="15"/>
        <v>vis</v>
      </c>
      <c r="E165" s="51">
        <f>VLOOKUP(C165,Active!C$21:E$973,3,FALSE)</f>
        <v>-18630.235229350885</v>
      </c>
      <c r="F165" s="2" t="s">
        <v>124</v>
      </c>
      <c r="G165" s="10" t="str">
        <f t="shared" si="16"/>
        <v>47760.624</v>
      </c>
      <c r="H165" s="14">
        <f t="shared" si="17"/>
        <v>-10024</v>
      </c>
      <c r="I165" s="52" t="s">
        <v>544</v>
      </c>
      <c r="J165" s="53" t="s">
        <v>545</v>
      </c>
      <c r="K165" s="52">
        <v>-10024</v>
      </c>
      <c r="L165" s="52" t="s">
        <v>546</v>
      </c>
      <c r="M165" s="53" t="s">
        <v>130</v>
      </c>
      <c r="N165" s="53"/>
      <c r="O165" s="54" t="s">
        <v>131</v>
      </c>
      <c r="P165" s="54" t="s">
        <v>547</v>
      </c>
    </row>
    <row r="166" spans="1:16" ht="12.75" customHeight="1" thickBot="1">
      <c r="A166" s="14" t="str">
        <f t="shared" si="12"/>
        <v> BBS 93 </v>
      </c>
      <c r="B166" s="2" t="str">
        <f t="shared" si="13"/>
        <v>I</v>
      </c>
      <c r="C166" s="14">
        <f t="shared" si="14"/>
        <v>47822.644</v>
      </c>
      <c r="D166" s="10" t="str">
        <f t="shared" si="15"/>
        <v>vis</v>
      </c>
      <c r="E166" s="51">
        <f>VLOOKUP(C166,Active!C$21:E$973,3,FALSE)</f>
        <v>-18499.066996681031</v>
      </c>
      <c r="F166" s="2" t="s">
        <v>124</v>
      </c>
      <c r="G166" s="10" t="str">
        <f t="shared" si="16"/>
        <v>47822.644</v>
      </c>
      <c r="H166" s="14">
        <f t="shared" si="17"/>
        <v>-9893</v>
      </c>
      <c r="I166" s="52" t="s">
        <v>548</v>
      </c>
      <c r="J166" s="53" t="s">
        <v>549</v>
      </c>
      <c r="K166" s="52">
        <v>-9893</v>
      </c>
      <c r="L166" s="52" t="s">
        <v>228</v>
      </c>
      <c r="M166" s="53" t="s">
        <v>130</v>
      </c>
      <c r="N166" s="53"/>
      <c r="O166" s="54" t="s">
        <v>131</v>
      </c>
      <c r="P166" s="54" t="s">
        <v>550</v>
      </c>
    </row>
    <row r="167" spans="1:16" ht="12.75" customHeight="1" thickBot="1">
      <c r="A167" s="14" t="str">
        <f t="shared" si="12"/>
        <v> BBS 94 </v>
      </c>
      <c r="B167" s="2" t="str">
        <f t="shared" si="13"/>
        <v>I</v>
      </c>
      <c r="C167" s="14">
        <f t="shared" si="14"/>
        <v>47942.688000000002</v>
      </c>
      <c r="D167" s="10" t="str">
        <f t="shared" si="15"/>
        <v>vis</v>
      </c>
      <c r="E167" s="51">
        <f>VLOOKUP(C167,Active!C$21:E$973,3,FALSE)</f>
        <v>-18245.181809279864</v>
      </c>
      <c r="F167" s="2" t="s">
        <v>124</v>
      </c>
      <c r="G167" s="10" t="str">
        <f t="shared" si="16"/>
        <v>47942.688</v>
      </c>
      <c r="H167" s="14">
        <f t="shared" si="17"/>
        <v>-9639</v>
      </c>
      <c r="I167" s="52" t="s">
        <v>551</v>
      </c>
      <c r="J167" s="53" t="s">
        <v>552</v>
      </c>
      <c r="K167" s="52">
        <v>-9639</v>
      </c>
      <c r="L167" s="52" t="s">
        <v>553</v>
      </c>
      <c r="M167" s="53" t="s">
        <v>130</v>
      </c>
      <c r="N167" s="53"/>
      <c r="O167" s="54" t="s">
        <v>131</v>
      </c>
      <c r="P167" s="54" t="s">
        <v>554</v>
      </c>
    </row>
    <row r="168" spans="1:16" ht="12.75" customHeight="1" thickBot="1">
      <c r="A168" s="14" t="str">
        <f t="shared" si="12"/>
        <v> BBS 96 </v>
      </c>
      <c r="B168" s="2" t="str">
        <f t="shared" si="13"/>
        <v>I</v>
      </c>
      <c r="C168" s="14">
        <f t="shared" si="14"/>
        <v>48148.45</v>
      </c>
      <c r="D168" s="10" t="str">
        <f t="shared" si="15"/>
        <v>vis</v>
      </c>
      <c r="E168" s="51">
        <f>VLOOKUP(C168,Active!C$21:E$973,3,FALSE)</f>
        <v>-17810.008673346059</v>
      </c>
      <c r="F168" s="2" t="s">
        <v>124</v>
      </c>
      <c r="G168" s="10" t="str">
        <f t="shared" si="16"/>
        <v>48148.450</v>
      </c>
      <c r="H168" s="14">
        <f t="shared" si="17"/>
        <v>-9204</v>
      </c>
      <c r="I168" s="52" t="s">
        <v>555</v>
      </c>
      <c r="J168" s="53" t="s">
        <v>556</v>
      </c>
      <c r="K168" s="52">
        <v>-9204</v>
      </c>
      <c r="L168" s="52" t="s">
        <v>557</v>
      </c>
      <c r="M168" s="53" t="s">
        <v>130</v>
      </c>
      <c r="N168" s="53"/>
      <c r="O168" s="54" t="s">
        <v>131</v>
      </c>
      <c r="P168" s="54" t="s">
        <v>558</v>
      </c>
    </row>
    <row r="169" spans="1:16" ht="12.75" customHeight="1" thickBot="1">
      <c r="A169" s="14" t="str">
        <f t="shared" si="12"/>
        <v> BBS 98 </v>
      </c>
      <c r="B169" s="2" t="str">
        <f t="shared" si="13"/>
        <v>I</v>
      </c>
      <c r="C169" s="14">
        <f t="shared" si="14"/>
        <v>48459.56</v>
      </c>
      <c r="D169" s="10" t="str">
        <f t="shared" si="15"/>
        <v>vis</v>
      </c>
      <c r="E169" s="51">
        <f>VLOOKUP(C169,Active!C$21:E$973,3,FALSE)</f>
        <v>-17152.031426233523</v>
      </c>
      <c r="F169" s="2" t="s">
        <v>124</v>
      </c>
      <c r="G169" s="10" t="str">
        <f t="shared" si="16"/>
        <v>48459.560</v>
      </c>
      <c r="H169" s="14">
        <f t="shared" si="17"/>
        <v>-8546</v>
      </c>
      <c r="I169" s="52" t="s">
        <v>559</v>
      </c>
      <c r="J169" s="53" t="s">
        <v>560</v>
      </c>
      <c r="K169" s="52">
        <v>-8546</v>
      </c>
      <c r="L169" s="52" t="s">
        <v>424</v>
      </c>
      <c r="M169" s="53" t="s">
        <v>130</v>
      </c>
      <c r="N169" s="53"/>
      <c r="O169" s="54" t="s">
        <v>131</v>
      </c>
      <c r="P169" s="54" t="s">
        <v>561</v>
      </c>
    </row>
    <row r="170" spans="1:16" ht="12.75" customHeight="1" thickBot="1">
      <c r="A170" s="14" t="str">
        <f t="shared" si="12"/>
        <v> BBS 99 </v>
      </c>
      <c r="B170" s="2" t="str">
        <f t="shared" si="13"/>
        <v>I</v>
      </c>
      <c r="C170" s="14">
        <f t="shared" si="14"/>
        <v>48586.284</v>
      </c>
      <c r="D170" s="10" t="str">
        <f t="shared" si="15"/>
        <v>vis</v>
      </c>
      <c r="E170" s="51">
        <f>VLOOKUP(C170,Active!C$21:E$973,3,FALSE)</f>
        <v>-16884.018476913057</v>
      </c>
      <c r="F170" s="2" t="s">
        <v>124</v>
      </c>
      <c r="G170" s="10" t="str">
        <f t="shared" si="16"/>
        <v>48586.284</v>
      </c>
      <c r="H170" s="14">
        <f t="shared" si="17"/>
        <v>-8278</v>
      </c>
      <c r="I170" s="52" t="s">
        <v>562</v>
      </c>
      <c r="J170" s="53" t="s">
        <v>563</v>
      </c>
      <c r="K170" s="52">
        <v>-8278</v>
      </c>
      <c r="L170" s="52" t="s">
        <v>311</v>
      </c>
      <c r="M170" s="53" t="s">
        <v>130</v>
      </c>
      <c r="N170" s="53"/>
      <c r="O170" s="54" t="s">
        <v>131</v>
      </c>
      <c r="P170" s="54" t="s">
        <v>564</v>
      </c>
    </row>
    <row r="171" spans="1:16" ht="12.75" customHeight="1" thickBot="1">
      <c r="A171" s="14" t="str">
        <f t="shared" si="12"/>
        <v> BBS 100 </v>
      </c>
      <c r="B171" s="2" t="str">
        <f t="shared" si="13"/>
        <v>I</v>
      </c>
      <c r="C171" s="14">
        <f t="shared" si="14"/>
        <v>48647.273000000001</v>
      </c>
      <c r="D171" s="10" t="str">
        <f t="shared" si="15"/>
        <v>vis</v>
      </c>
      <c r="E171" s="51">
        <f>VLOOKUP(C171,Active!C$21:E$973,3,FALSE)</f>
        <v>-16755.030741629245</v>
      </c>
      <c r="F171" s="2" t="s">
        <v>124</v>
      </c>
      <c r="G171" s="10" t="str">
        <f t="shared" si="16"/>
        <v>48647.273</v>
      </c>
      <c r="H171" s="14">
        <f t="shared" si="17"/>
        <v>-8149</v>
      </c>
      <c r="I171" s="52" t="s">
        <v>565</v>
      </c>
      <c r="J171" s="53" t="s">
        <v>566</v>
      </c>
      <c r="K171" s="52">
        <v>-8149</v>
      </c>
      <c r="L171" s="52" t="s">
        <v>424</v>
      </c>
      <c r="M171" s="53" t="s">
        <v>130</v>
      </c>
      <c r="N171" s="53"/>
      <c r="O171" s="54" t="s">
        <v>131</v>
      </c>
      <c r="P171" s="54" t="s">
        <v>567</v>
      </c>
    </row>
    <row r="172" spans="1:16" ht="12.75" customHeight="1" thickBot="1">
      <c r="A172" s="14" t="str">
        <f t="shared" si="12"/>
        <v> BBS 101 </v>
      </c>
      <c r="B172" s="2" t="str">
        <f t="shared" si="13"/>
        <v>I</v>
      </c>
      <c r="C172" s="14">
        <f t="shared" si="14"/>
        <v>48749.402000000002</v>
      </c>
      <c r="D172" s="10" t="str">
        <f t="shared" si="15"/>
        <v>vis</v>
      </c>
      <c r="E172" s="51">
        <f>VLOOKUP(C172,Active!C$21:E$973,3,FALSE)</f>
        <v>-16539.034604345467</v>
      </c>
      <c r="F172" s="2" t="s">
        <v>124</v>
      </c>
      <c r="G172" s="10" t="str">
        <f t="shared" si="16"/>
        <v>48749.402</v>
      </c>
      <c r="H172" s="14">
        <f t="shared" si="17"/>
        <v>-7933</v>
      </c>
      <c r="I172" s="52" t="s">
        <v>568</v>
      </c>
      <c r="J172" s="53" t="s">
        <v>569</v>
      </c>
      <c r="K172" s="52">
        <v>-7933</v>
      </c>
      <c r="L172" s="52" t="s">
        <v>507</v>
      </c>
      <c r="M172" s="53" t="s">
        <v>130</v>
      </c>
      <c r="N172" s="53"/>
      <c r="O172" s="54" t="s">
        <v>131</v>
      </c>
      <c r="P172" s="54" t="s">
        <v>570</v>
      </c>
    </row>
    <row r="173" spans="1:16" ht="12.75" customHeight="1" thickBot="1">
      <c r="A173" s="14" t="str">
        <f t="shared" si="12"/>
        <v> BBS 102 </v>
      </c>
      <c r="B173" s="2" t="str">
        <f t="shared" si="13"/>
        <v>I</v>
      </c>
      <c r="C173" s="14">
        <f t="shared" si="14"/>
        <v>48914.425000000003</v>
      </c>
      <c r="D173" s="10" t="str">
        <f t="shared" si="15"/>
        <v>vis</v>
      </c>
      <c r="E173" s="51">
        <f>VLOOKUP(C173,Active!C$21:E$973,3,FALSE)</f>
        <v>-16190.021781709574</v>
      </c>
      <c r="F173" s="2" t="s">
        <v>124</v>
      </c>
      <c r="G173" s="10" t="str">
        <f t="shared" si="16"/>
        <v>48914.425</v>
      </c>
      <c r="H173" s="14">
        <f t="shared" si="17"/>
        <v>-7584</v>
      </c>
      <c r="I173" s="52" t="s">
        <v>571</v>
      </c>
      <c r="J173" s="53" t="s">
        <v>572</v>
      </c>
      <c r="K173" s="52">
        <v>-7584</v>
      </c>
      <c r="L173" s="52" t="s">
        <v>342</v>
      </c>
      <c r="M173" s="53" t="s">
        <v>130</v>
      </c>
      <c r="N173" s="53"/>
      <c r="O173" s="54" t="s">
        <v>131</v>
      </c>
      <c r="P173" s="54" t="s">
        <v>573</v>
      </c>
    </row>
    <row r="174" spans="1:16" ht="12.75" customHeight="1" thickBot="1">
      <c r="A174" s="14" t="str">
        <f t="shared" si="12"/>
        <v> BBS 103 </v>
      </c>
      <c r="B174" s="2" t="str">
        <f t="shared" si="13"/>
        <v>I</v>
      </c>
      <c r="C174" s="14">
        <f t="shared" si="14"/>
        <v>49001.402999999998</v>
      </c>
      <c r="D174" s="10" t="str">
        <f t="shared" si="15"/>
        <v>vis</v>
      </c>
      <c r="E174" s="51">
        <f>VLOOKUP(C174,Active!C$21:E$973,3,FALSE)</f>
        <v>-16006.069015808926</v>
      </c>
      <c r="F174" s="2" t="s">
        <v>124</v>
      </c>
      <c r="G174" s="10" t="str">
        <f t="shared" si="16"/>
        <v>49001.403</v>
      </c>
      <c r="H174" s="14">
        <f t="shared" si="17"/>
        <v>-7400</v>
      </c>
      <c r="I174" s="52" t="s">
        <v>574</v>
      </c>
      <c r="J174" s="53" t="s">
        <v>575</v>
      </c>
      <c r="K174" s="52">
        <v>-7400</v>
      </c>
      <c r="L174" s="52" t="s">
        <v>135</v>
      </c>
      <c r="M174" s="53" t="s">
        <v>130</v>
      </c>
      <c r="N174" s="53"/>
      <c r="O174" s="54" t="s">
        <v>131</v>
      </c>
      <c r="P174" s="54" t="s">
        <v>576</v>
      </c>
    </row>
    <row r="175" spans="1:16" ht="12.75" customHeight="1" thickBot="1">
      <c r="A175" s="14" t="str">
        <f t="shared" si="12"/>
        <v> BBS 104 </v>
      </c>
      <c r="B175" s="2" t="str">
        <f t="shared" si="13"/>
        <v>I</v>
      </c>
      <c r="C175" s="14">
        <f t="shared" si="14"/>
        <v>49157.463000000003</v>
      </c>
      <c r="D175" s="10" t="str">
        <f t="shared" si="15"/>
        <v>vis</v>
      </c>
      <c r="E175" s="51">
        <f>VLOOKUP(C175,Active!C$21:E$973,3,FALSE)</f>
        <v>-15676.012350371026</v>
      </c>
      <c r="F175" s="2" t="s">
        <v>124</v>
      </c>
      <c r="G175" s="10" t="str">
        <f t="shared" si="16"/>
        <v>49157.463</v>
      </c>
      <c r="H175" s="14">
        <f t="shared" si="17"/>
        <v>-7070</v>
      </c>
      <c r="I175" s="52" t="s">
        <v>577</v>
      </c>
      <c r="J175" s="53" t="s">
        <v>578</v>
      </c>
      <c r="K175" s="52">
        <v>-7070</v>
      </c>
      <c r="L175" s="52" t="s">
        <v>126</v>
      </c>
      <c r="M175" s="53" t="s">
        <v>130</v>
      </c>
      <c r="N175" s="53"/>
      <c r="O175" s="54" t="s">
        <v>131</v>
      </c>
      <c r="P175" s="54" t="s">
        <v>579</v>
      </c>
    </row>
    <row r="176" spans="1:16" ht="12.75" customHeight="1" thickBot="1">
      <c r="A176" s="14" t="str">
        <f t="shared" si="12"/>
        <v> BBS 105 </v>
      </c>
      <c r="B176" s="2" t="str">
        <f t="shared" si="13"/>
        <v>I</v>
      </c>
      <c r="C176" s="14">
        <f t="shared" si="14"/>
        <v>49326.245000000003</v>
      </c>
      <c r="D176" s="10" t="str">
        <f t="shared" si="15"/>
        <v>vis</v>
      </c>
      <c r="E176" s="51">
        <f>VLOOKUP(C176,Active!C$21:E$973,3,FALSE)</f>
        <v>-15319.049489253906</v>
      </c>
      <c r="F176" s="2" t="s">
        <v>124</v>
      </c>
      <c r="G176" s="10" t="str">
        <f t="shared" si="16"/>
        <v>49326.245</v>
      </c>
      <c r="H176" s="14">
        <f t="shared" si="17"/>
        <v>-6713</v>
      </c>
      <c r="I176" s="52" t="s">
        <v>580</v>
      </c>
      <c r="J176" s="53" t="s">
        <v>581</v>
      </c>
      <c r="K176" s="52">
        <v>-6713</v>
      </c>
      <c r="L176" s="52" t="s">
        <v>191</v>
      </c>
      <c r="M176" s="53" t="s">
        <v>130</v>
      </c>
      <c r="N176" s="53"/>
      <c r="O176" s="54" t="s">
        <v>131</v>
      </c>
      <c r="P176" s="54" t="s">
        <v>582</v>
      </c>
    </row>
    <row r="177" spans="1:16" ht="12.75" customHeight="1" thickBot="1">
      <c r="A177" s="14" t="str">
        <f t="shared" si="12"/>
        <v> BBS 106 </v>
      </c>
      <c r="B177" s="2" t="str">
        <f t="shared" si="13"/>
        <v>I</v>
      </c>
      <c r="C177" s="14">
        <f t="shared" si="14"/>
        <v>49393.381999999998</v>
      </c>
      <c r="D177" s="10" t="str">
        <f t="shared" si="15"/>
        <v>vis</v>
      </c>
      <c r="E177" s="51">
        <f>VLOOKUP(C177,Active!C$21:E$973,3,FALSE)</f>
        <v>-15177.05913716175</v>
      </c>
      <c r="F177" s="2" t="s">
        <v>124</v>
      </c>
      <c r="G177" s="10" t="str">
        <f t="shared" si="16"/>
        <v>49393.382</v>
      </c>
      <c r="H177" s="14">
        <f t="shared" si="17"/>
        <v>-6571</v>
      </c>
      <c r="I177" s="52" t="s">
        <v>583</v>
      </c>
      <c r="J177" s="53" t="s">
        <v>584</v>
      </c>
      <c r="K177" s="52">
        <v>-6571</v>
      </c>
      <c r="L177" s="52" t="s">
        <v>158</v>
      </c>
      <c r="M177" s="53" t="s">
        <v>130</v>
      </c>
      <c r="N177" s="53"/>
      <c r="O177" s="54" t="s">
        <v>131</v>
      </c>
      <c r="P177" s="54" t="s">
        <v>585</v>
      </c>
    </row>
    <row r="178" spans="1:16" ht="12.75" customHeight="1" thickBot="1">
      <c r="A178" s="14" t="str">
        <f t="shared" si="12"/>
        <v> BBS 107 </v>
      </c>
      <c r="B178" s="2" t="str">
        <f t="shared" si="13"/>
        <v>I</v>
      </c>
      <c r="C178" s="14">
        <f t="shared" si="14"/>
        <v>49567.402000000002</v>
      </c>
      <c r="D178" s="10" t="str">
        <f t="shared" si="15"/>
        <v>vis</v>
      </c>
      <c r="E178" s="51">
        <f>VLOOKUP(C178,Active!C$21:E$973,3,FALSE)</f>
        <v>-14809.018249557605</v>
      </c>
      <c r="F178" s="2" t="s">
        <v>124</v>
      </c>
      <c r="G178" s="10" t="str">
        <f t="shared" si="16"/>
        <v>49567.402</v>
      </c>
      <c r="H178" s="14">
        <f t="shared" si="17"/>
        <v>-6203</v>
      </c>
      <c r="I178" s="52" t="s">
        <v>586</v>
      </c>
      <c r="J178" s="53" t="s">
        <v>587</v>
      </c>
      <c r="K178" s="52">
        <v>-6203</v>
      </c>
      <c r="L178" s="52" t="s">
        <v>162</v>
      </c>
      <c r="M178" s="53" t="s">
        <v>130</v>
      </c>
      <c r="N178" s="53"/>
      <c r="O178" s="54" t="s">
        <v>131</v>
      </c>
      <c r="P178" s="54" t="s">
        <v>588</v>
      </c>
    </row>
    <row r="179" spans="1:16" ht="12.75" customHeight="1" thickBot="1">
      <c r="A179" s="14" t="str">
        <f t="shared" si="12"/>
        <v> BBS 108 </v>
      </c>
      <c r="B179" s="2" t="str">
        <f t="shared" si="13"/>
        <v>I</v>
      </c>
      <c r="C179" s="14">
        <f t="shared" si="14"/>
        <v>49670.482000000004</v>
      </c>
      <c r="D179" s="10" t="str">
        <f t="shared" si="15"/>
        <v>vis</v>
      </c>
      <c r="E179" s="51">
        <f>VLOOKUP(C179,Active!C$21:E$973,3,FALSE)</f>
        <v>-14591.010809641301</v>
      </c>
      <c r="F179" s="2" t="s">
        <v>124</v>
      </c>
      <c r="G179" s="10" t="str">
        <f t="shared" si="16"/>
        <v>49670.482</v>
      </c>
      <c r="H179" s="14">
        <f t="shared" si="17"/>
        <v>-5985</v>
      </c>
      <c r="I179" s="52" t="s">
        <v>589</v>
      </c>
      <c r="J179" s="53" t="s">
        <v>590</v>
      </c>
      <c r="K179" s="52">
        <v>-5985</v>
      </c>
      <c r="L179" s="52" t="s">
        <v>126</v>
      </c>
      <c r="M179" s="53" t="s">
        <v>130</v>
      </c>
      <c r="N179" s="53"/>
      <c r="O179" s="54" t="s">
        <v>131</v>
      </c>
      <c r="P179" s="54" t="s">
        <v>591</v>
      </c>
    </row>
    <row r="180" spans="1:16" ht="12.75" customHeight="1" thickBot="1">
      <c r="A180" s="14" t="str">
        <f t="shared" si="12"/>
        <v> BBS 109 </v>
      </c>
      <c r="B180" s="2" t="str">
        <f t="shared" si="13"/>
        <v>I</v>
      </c>
      <c r="C180" s="14">
        <f t="shared" si="14"/>
        <v>49836.446000000004</v>
      </c>
      <c r="D180" s="10" t="str">
        <f t="shared" si="15"/>
        <v>vis</v>
      </c>
      <c r="E180" s="51">
        <f>VLOOKUP(C180,Active!C$21:E$973,3,FALSE)</f>
        <v>-14240.00783371708</v>
      </c>
      <c r="F180" s="2" t="s">
        <v>124</v>
      </c>
      <c r="G180" s="10" t="str">
        <f t="shared" si="16"/>
        <v>49836.446</v>
      </c>
      <c r="H180" s="14">
        <f t="shared" si="17"/>
        <v>-5634</v>
      </c>
      <c r="I180" s="52" t="s">
        <v>592</v>
      </c>
      <c r="J180" s="53" t="s">
        <v>593</v>
      </c>
      <c r="K180" s="52">
        <v>-5634</v>
      </c>
      <c r="L180" s="52" t="s">
        <v>517</v>
      </c>
      <c r="M180" s="53" t="s">
        <v>130</v>
      </c>
      <c r="N180" s="53"/>
      <c r="O180" s="54" t="s">
        <v>131</v>
      </c>
      <c r="P180" s="54" t="s">
        <v>594</v>
      </c>
    </row>
    <row r="181" spans="1:16" ht="12.75" customHeight="1" thickBot="1">
      <c r="A181" s="14" t="str">
        <f t="shared" si="12"/>
        <v> BBS 110 </v>
      </c>
      <c r="B181" s="2" t="str">
        <f t="shared" si="13"/>
        <v>I</v>
      </c>
      <c r="C181" s="14">
        <f t="shared" si="14"/>
        <v>49976.411999999997</v>
      </c>
      <c r="D181" s="10" t="str">
        <f t="shared" si="15"/>
        <v>vis</v>
      </c>
      <c r="E181" s="51">
        <f>VLOOKUP(C181,Active!C$21:E$973,3,FALSE)</f>
        <v>-13943.988922819493</v>
      </c>
      <c r="F181" s="2" t="s">
        <v>124</v>
      </c>
      <c r="G181" s="10" t="str">
        <f t="shared" si="16"/>
        <v>49976.412</v>
      </c>
      <c r="H181" s="14">
        <f t="shared" si="17"/>
        <v>-5338</v>
      </c>
      <c r="I181" s="52" t="s">
        <v>595</v>
      </c>
      <c r="J181" s="53" t="s">
        <v>596</v>
      </c>
      <c r="K181" s="52">
        <v>-5338</v>
      </c>
      <c r="L181" s="52" t="s">
        <v>597</v>
      </c>
      <c r="M181" s="53" t="s">
        <v>130</v>
      </c>
      <c r="N181" s="53"/>
      <c r="O181" s="54" t="s">
        <v>131</v>
      </c>
      <c r="P181" s="54" t="s">
        <v>598</v>
      </c>
    </row>
    <row r="182" spans="1:16" ht="12.75" customHeight="1" thickBot="1">
      <c r="A182" s="14" t="str">
        <f t="shared" si="12"/>
        <v> BBS 111 </v>
      </c>
      <c r="B182" s="2" t="str">
        <f t="shared" si="13"/>
        <v>I</v>
      </c>
      <c r="C182" s="14">
        <f t="shared" si="14"/>
        <v>50124.411999999997</v>
      </c>
      <c r="D182" s="10" t="str">
        <f t="shared" si="15"/>
        <v>vis</v>
      </c>
      <c r="E182" s="51">
        <f>VLOOKUP(C182,Active!C$21:E$973,3,FALSE)</f>
        <v>-13630.978628799196</v>
      </c>
      <c r="F182" s="2" t="s">
        <v>124</v>
      </c>
      <c r="G182" s="10" t="str">
        <f t="shared" si="16"/>
        <v>50124.412</v>
      </c>
      <c r="H182" s="14">
        <f t="shared" si="17"/>
        <v>-5025</v>
      </c>
      <c r="I182" s="52" t="s">
        <v>599</v>
      </c>
      <c r="J182" s="53" t="s">
        <v>600</v>
      </c>
      <c r="K182" s="52">
        <v>-5025</v>
      </c>
      <c r="L182" s="52" t="s">
        <v>601</v>
      </c>
      <c r="M182" s="53" t="s">
        <v>130</v>
      </c>
      <c r="N182" s="53"/>
      <c r="O182" s="54" t="s">
        <v>131</v>
      </c>
      <c r="P182" s="54" t="s">
        <v>602</v>
      </c>
    </row>
    <row r="183" spans="1:16" ht="13.5" thickBot="1">
      <c r="A183" s="14" t="str">
        <f t="shared" si="12"/>
        <v> BBS 112 </v>
      </c>
      <c r="B183" s="2" t="str">
        <f t="shared" si="13"/>
        <v>I</v>
      </c>
      <c r="C183" s="14">
        <f t="shared" si="14"/>
        <v>50192.487999999998</v>
      </c>
      <c r="D183" s="10" t="str">
        <f t="shared" si="15"/>
        <v>vis</v>
      </c>
      <c r="E183" s="51">
        <f>VLOOKUP(C183,Active!C$21:E$973,3,FALSE)</f>
        <v>-13487.002353287533</v>
      </c>
      <c r="F183" s="2" t="s">
        <v>124</v>
      </c>
      <c r="G183" s="10" t="str">
        <f t="shared" si="16"/>
        <v>50192.488</v>
      </c>
      <c r="H183" s="14">
        <f t="shared" si="17"/>
        <v>-4881</v>
      </c>
      <c r="I183" s="52" t="s">
        <v>603</v>
      </c>
      <c r="J183" s="53" t="s">
        <v>604</v>
      </c>
      <c r="K183" s="52">
        <v>-4881</v>
      </c>
      <c r="L183" s="52" t="s">
        <v>605</v>
      </c>
      <c r="M183" s="53" t="s">
        <v>130</v>
      </c>
      <c r="N183" s="53"/>
      <c r="O183" s="54" t="s">
        <v>131</v>
      </c>
      <c r="P183" s="54" t="s">
        <v>606</v>
      </c>
    </row>
    <row r="184" spans="1:16" ht="13.5" thickBot="1">
      <c r="A184" s="14" t="str">
        <f t="shared" si="12"/>
        <v> BBS 113 </v>
      </c>
      <c r="B184" s="2" t="str">
        <f t="shared" si="13"/>
        <v>I</v>
      </c>
      <c r="C184" s="14">
        <f t="shared" si="14"/>
        <v>50332.455000000002</v>
      </c>
      <c r="D184" s="10" t="str">
        <f t="shared" si="15"/>
        <v>vis</v>
      </c>
      <c r="E184" s="51">
        <f>VLOOKUP(C184,Active!C$21:E$973,3,FALSE)</f>
        <v>-13190.981327455504</v>
      </c>
      <c r="F184" s="2" t="s">
        <v>124</v>
      </c>
      <c r="G184" s="10" t="str">
        <f t="shared" si="16"/>
        <v>50332.455</v>
      </c>
      <c r="H184" s="14">
        <f t="shared" si="17"/>
        <v>-4585</v>
      </c>
      <c r="I184" s="52" t="s">
        <v>607</v>
      </c>
      <c r="J184" s="53" t="s">
        <v>608</v>
      </c>
      <c r="K184" s="52">
        <v>-4585</v>
      </c>
      <c r="L184" s="52" t="s">
        <v>609</v>
      </c>
      <c r="M184" s="53" t="s">
        <v>130</v>
      </c>
      <c r="N184" s="53"/>
      <c r="O184" s="54" t="s">
        <v>131</v>
      </c>
      <c r="P184" s="54" t="s">
        <v>610</v>
      </c>
    </row>
    <row r="185" spans="1:16" ht="13.5" thickBot="1">
      <c r="A185" s="14" t="str">
        <f t="shared" si="12"/>
        <v> BBS 114 </v>
      </c>
      <c r="B185" s="2" t="str">
        <f t="shared" si="13"/>
        <v>I</v>
      </c>
      <c r="C185" s="14">
        <f t="shared" si="14"/>
        <v>50465.298999999999</v>
      </c>
      <c r="D185" s="10" t="str">
        <f t="shared" si="15"/>
        <v>vis</v>
      </c>
      <c r="E185" s="51">
        <f>VLOOKUP(C185,Active!C$21:E$973,3,FALSE)</f>
        <v>-12910.024979490425</v>
      </c>
      <c r="F185" s="2" t="s">
        <v>124</v>
      </c>
      <c r="G185" s="10" t="str">
        <f t="shared" si="16"/>
        <v>50465.299</v>
      </c>
      <c r="H185" s="14">
        <f t="shared" si="17"/>
        <v>-4304</v>
      </c>
      <c r="I185" s="52" t="s">
        <v>611</v>
      </c>
      <c r="J185" s="53" t="s">
        <v>612</v>
      </c>
      <c r="K185" s="52">
        <v>-4304</v>
      </c>
      <c r="L185" s="52" t="s">
        <v>424</v>
      </c>
      <c r="M185" s="53" t="s">
        <v>130</v>
      </c>
      <c r="N185" s="53"/>
      <c r="O185" s="54" t="s">
        <v>131</v>
      </c>
      <c r="P185" s="54" t="s">
        <v>613</v>
      </c>
    </row>
    <row r="186" spans="1:16" ht="13.5" thickBot="1">
      <c r="A186" s="14" t="str">
        <f t="shared" si="12"/>
        <v> BBS 115 </v>
      </c>
      <c r="B186" s="2" t="str">
        <f t="shared" si="13"/>
        <v>I</v>
      </c>
      <c r="C186" s="14">
        <f t="shared" si="14"/>
        <v>50577.364999999998</v>
      </c>
      <c r="D186" s="10" t="str">
        <f t="shared" si="15"/>
        <v>vis</v>
      </c>
      <c r="E186" s="51">
        <f>VLOOKUP(C186,Active!C$21:E$973,3,FALSE)</f>
        <v>-12673.01273888449</v>
      </c>
      <c r="F186" s="2" t="s">
        <v>124</v>
      </c>
      <c r="G186" s="10" t="str">
        <f t="shared" si="16"/>
        <v>50577.365</v>
      </c>
      <c r="H186" s="14">
        <f t="shared" si="17"/>
        <v>-4067</v>
      </c>
      <c r="I186" s="52" t="s">
        <v>614</v>
      </c>
      <c r="J186" s="53" t="s">
        <v>615</v>
      </c>
      <c r="K186" s="52">
        <v>-4067</v>
      </c>
      <c r="L186" s="52" t="s">
        <v>311</v>
      </c>
      <c r="M186" s="53" t="s">
        <v>130</v>
      </c>
      <c r="N186" s="53"/>
      <c r="O186" s="54" t="s">
        <v>131</v>
      </c>
      <c r="P186" s="54" t="s">
        <v>616</v>
      </c>
    </row>
    <row r="187" spans="1:16" ht="13.5" thickBot="1">
      <c r="A187" s="14" t="str">
        <f t="shared" si="12"/>
        <v> BBS 116 </v>
      </c>
      <c r="B187" s="2" t="str">
        <f t="shared" si="13"/>
        <v>I</v>
      </c>
      <c r="C187" s="14">
        <f t="shared" si="14"/>
        <v>50747.59</v>
      </c>
      <c r="D187" s="10" t="str">
        <f t="shared" si="15"/>
        <v>vis</v>
      </c>
      <c r="E187" s="51">
        <f>VLOOKUP(C187,Active!C$21:E$973,3,FALSE)</f>
        <v>-12312.998027400674</v>
      </c>
      <c r="F187" s="2" t="s">
        <v>124</v>
      </c>
      <c r="G187" s="10" t="str">
        <f t="shared" si="16"/>
        <v>50747.590</v>
      </c>
      <c r="H187" s="14">
        <f t="shared" si="17"/>
        <v>-3707</v>
      </c>
      <c r="I187" s="52" t="s">
        <v>617</v>
      </c>
      <c r="J187" s="53" t="s">
        <v>618</v>
      </c>
      <c r="K187" s="52">
        <v>-3707</v>
      </c>
      <c r="L187" s="52" t="s">
        <v>557</v>
      </c>
      <c r="M187" s="53" t="s">
        <v>130</v>
      </c>
      <c r="N187" s="53"/>
      <c r="O187" s="54" t="s">
        <v>131</v>
      </c>
      <c r="P187" s="54" t="s">
        <v>619</v>
      </c>
    </row>
    <row r="188" spans="1:16" ht="13.5" thickBot="1">
      <c r="A188" s="14" t="str">
        <f t="shared" si="12"/>
        <v> BBS 117 </v>
      </c>
      <c r="B188" s="2" t="str">
        <f t="shared" si="13"/>
        <v>I</v>
      </c>
      <c r="C188" s="14">
        <f t="shared" si="14"/>
        <v>50831.281000000003</v>
      </c>
      <c r="D188" s="10" t="str">
        <f t="shared" si="15"/>
        <v>vis</v>
      </c>
      <c r="E188" s="51">
        <f>VLOOKUP(C188,Active!C$21:E$973,3,FALSE)</f>
        <v>-12135.997050935441</v>
      </c>
      <c r="F188" s="2" t="s">
        <v>124</v>
      </c>
      <c r="G188" s="10" t="str">
        <f t="shared" si="16"/>
        <v>50831.281</v>
      </c>
      <c r="H188" s="14">
        <f t="shared" si="17"/>
        <v>-3530</v>
      </c>
      <c r="I188" s="52" t="s">
        <v>620</v>
      </c>
      <c r="J188" s="53" t="s">
        <v>621</v>
      </c>
      <c r="K188" s="52">
        <v>-3530</v>
      </c>
      <c r="L188" s="52" t="s">
        <v>514</v>
      </c>
      <c r="M188" s="53" t="s">
        <v>130</v>
      </c>
      <c r="N188" s="53"/>
      <c r="O188" s="54" t="s">
        <v>131</v>
      </c>
      <c r="P188" s="54" t="s">
        <v>622</v>
      </c>
    </row>
    <row r="189" spans="1:16" ht="13.5" thickBot="1">
      <c r="A189" s="14" t="str">
        <f t="shared" si="12"/>
        <v>IBVS 4888 </v>
      </c>
      <c r="B189" s="2" t="str">
        <f t="shared" si="13"/>
        <v>I</v>
      </c>
      <c r="C189" s="14">
        <f t="shared" si="14"/>
        <v>50839.316500000001</v>
      </c>
      <c r="D189" s="10" t="str">
        <f t="shared" si="15"/>
        <v>vis</v>
      </c>
      <c r="E189" s="51">
        <f>VLOOKUP(C189,Active!C$21:E$973,3,FALSE)</f>
        <v>-12119.00249541112</v>
      </c>
      <c r="F189" s="2" t="s">
        <v>124</v>
      </c>
      <c r="G189" s="10" t="str">
        <f t="shared" si="16"/>
        <v>50839.3165</v>
      </c>
      <c r="H189" s="14">
        <f t="shared" si="17"/>
        <v>-3513</v>
      </c>
      <c r="I189" s="52" t="s">
        <v>623</v>
      </c>
      <c r="J189" s="53" t="s">
        <v>624</v>
      </c>
      <c r="K189" s="52">
        <v>-3513</v>
      </c>
      <c r="L189" s="52" t="s">
        <v>625</v>
      </c>
      <c r="M189" s="53" t="s">
        <v>626</v>
      </c>
      <c r="N189" s="53" t="s">
        <v>627</v>
      </c>
      <c r="O189" s="54" t="s">
        <v>628</v>
      </c>
      <c r="P189" s="55" t="s">
        <v>629</v>
      </c>
    </row>
    <row r="190" spans="1:16" ht="13.5" thickBot="1">
      <c r="A190" s="14" t="str">
        <f t="shared" si="12"/>
        <v>IBVS 4888 </v>
      </c>
      <c r="B190" s="2" t="str">
        <f t="shared" si="13"/>
        <v>I</v>
      </c>
      <c r="C190" s="14">
        <f t="shared" si="14"/>
        <v>50864.375699999997</v>
      </c>
      <c r="D190" s="10" t="str">
        <f t="shared" si="15"/>
        <v>vis</v>
      </c>
      <c r="E190" s="51">
        <f>VLOOKUP(C190,Active!C$21:E$973,3,FALSE)</f>
        <v>-12066.003930817118</v>
      </c>
      <c r="F190" s="2" t="s">
        <v>124</v>
      </c>
      <c r="G190" s="10" t="str">
        <f t="shared" si="16"/>
        <v>50864.3757</v>
      </c>
      <c r="H190" s="14">
        <f t="shared" si="17"/>
        <v>-3460</v>
      </c>
      <c r="I190" s="52" t="s">
        <v>630</v>
      </c>
      <c r="J190" s="53" t="s">
        <v>631</v>
      </c>
      <c r="K190" s="52">
        <v>-3460</v>
      </c>
      <c r="L190" s="52" t="s">
        <v>632</v>
      </c>
      <c r="M190" s="53" t="s">
        <v>626</v>
      </c>
      <c r="N190" s="53" t="s">
        <v>627</v>
      </c>
      <c r="O190" s="54" t="s">
        <v>628</v>
      </c>
      <c r="P190" s="55" t="s">
        <v>629</v>
      </c>
    </row>
    <row r="191" spans="1:16" ht="13.5" thickBot="1">
      <c r="A191" s="14" t="str">
        <f t="shared" si="12"/>
        <v> BBS 118 </v>
      </c>
      <c r="B191" s="2" t="str">
        <f t="shared" si="13"/>
        <v>I</v>
      </c>
      <c r="C191" s="14">
        <f t="shared" si="14"/>
        <v>50950.423999999999</v>
      </c>
      <c r="D191" s="10" t="str">
        <f t="shared" si="15"/>
        <v>vis</v>
      </c>
      <c r="E191" s="51">
        <f>VLOOKUP(C191,Active!C$21:E$973,3,FALSE)</f>
        <v>-11884.01741944585</v>
      </c>
      <c r="F191" s="2" t="s">
        <v>124</v>
      </c>
      <c r="G191" s="10" t="str">
        <f t="shared" si="16"/>
        <v>50950.424</v>
      </c>
      <c r="H191" s="14">
        <f t="shared" si="17"/>
        <v>-3278</v>
      </c>
      <c r="I191" s="52" t="s">
        <v>633</v>
      </c>
      <c r="J191" s="53" t="s">
        <v>634</v>
      </c>
      <c r="K191" s="52">
        <v>-3278</v>
      </c>
      <c r="L191" s="52" t="s">
        <v>231</v>
      </c>
      <c r="M191" s="53" t="s">
        <v>130</v>
      </c>
      <c r="N191" s="53"/>
      <c r="O191" s="54" t="s">
        <v>131</v>
      </c>
      <c r="P191" s="54" t="s">
        <v>635</v>
      </c>
    </row>
    <row r="192" spans="1:16" ht="13.5" thickBot="1">
      <c r="A192" s="14" t="str">
        <f t="shared" si="12"/>
        <v>IBVS 5263 </v>
      </c>
      <c r="B192" s="2" t="str">
        <f t="shared" si="13"/>
        <v>I</v>
      </c>
      <c r="C192" s="14">
        <f t="shared" si="14"/>
        <v>51237.439100000003</v>
      </c>
      <c r="D192" s="10" t="str">
        <f t="shared" si="15"/>
        <v>vis</v>
      </c>
      <c r="E192" s="51">
        <f>VLOOKUP(C192,Active!C$21:E$973,3,FALSE)</f>
        <v>-11276.999305667023</v>
      </c>
      <c r="F192" s="2" t="s">
        <v>124</v>
      </c>
      <c r="G192" s="10" t="str">
        <f t="shared" si="16"/>
        <v>51237.4391</v>
      </c>
      <c r="H192" s="14">
        <f t="shared" si="17"/>
        <v>-2671</v>
      </c>
      <c r="I192" s="52" t="s">
        <v>639</v>
      </c>
      <c r="J192" s="53" t="s">
        <v>640</v>
      </c>
      <c r="K192" s="52">
        <v>-2671</v>
      </c>
      <c r="L192" s="52" t="s">
        <v>641</v>
      </c>
      <c r="M192" s="53" t="s">
        <v>626</v>
      </c>
      <c r="N192" s="53" t="s">
        <v>627</v>
      </c>
      <c r="O192" s="54" t="s">
        <v>642</v>
      </c>
      <c r="P192" s="55" t="s">
        <v>643</v>
      </c>
    </row>
    <row r="193" spans="1:16" ht="13.5" thickBot="1">
      <c r="A193" s="14" t="str">
        <f t="shared" si="12"/>
        <v>OEJV 0074 </v>
      </c>
      <c r="B193" s="2" t="str">
        <f t="shared" si="13"/>
        <v>I</v>
      </c>
      <c r="C193" s="14">
        <f t="shared" si="14"/>
        <v>51925.407019999999</v>
      </c>
      <c r="D193" s="10" t="str">
        <f t="shared" si="15"/>
        <v>vis</v>
      </c>
      <c r="E193" s="51">
        <f>VLOOKUP(C193,Active!C$21:E$973,3,FALSE)</f>
        <v>-9821.9922724526223</v>
      </c>
      <c r="F193" s="2" t="s">
        <v>124</v>
      </c>
      <c r="G193" s="10" t="str">
        <f t="shared" si="16"/>
        <v>51925.40702</v>
      </c>
      <c r="H193" s="14">
        <f t="shared" si="17"/>
        <v>-1216</v>
      </c>
      <c r="I193" s="52" t="s">
        <v>662</v>
      </c>
      <c r="J193" s="53" t="s">
        <v>663</v>
      </c>
      <c r="K193" s="52">
        <v>-1216</v>
      </c>
      <c r="L193" s="52" t="s">
        <v>664</v>
      </c>
      <c r="M193" s="53" t="s">
        <v>665</v>
      </c>
      <c r="N193" s="53" t="s">
        <v>666</v>
      </c>
      <c r="O193" s="54" t="s">
        <v>667</v>
      </c>
      <c r="P193" s="55" t="s">
        <v>668</v>
      </c>
    </row>
    <row r="194" spans="1:16" ht="13.5" thickBot="1">
      <c r="A194" s="14" t="str">
        <f t="shared" si="12"/>
        <v>OEJV 0074 </v>
      </c>
      <c r="B194" s="2" t="str">
        <f t="shared" si="13"/>
        <v>I</v>
      </c>
      <c r="C194" s="14">
        <f t="shared" si="14"/>
        <v>51925.407220000001</v>
      </c>
      <c r="D194" s="10" t="str">
        <f t="shared" si="15"/>
        <v>vis</v>
      </c>
      <c r="E194" s="51">
        <f>VLOOKUP(C194,Active!C$21:E$973,3,FALSE)</f>
        <v>-9821.991849465734</v>
      </c>
      <c r="F194" s="2" t="s">
        <v>124</v>
      </c>
      <c r="G194" s="10" t="str">
        <f t="shared" si="16"/>
        <v>51925.40722</v>
      </c>
      <c r="H194" s="14">
        <f t="shared" si="17"/>
        <v>-1216</v>
      </c>
      <c r="I194" s="52" t="s">
        <v>669</v>
      </c>
      <c r="J194" s="53" t="s">
        <v>663</v>
      </c>
      <c r="K194" s="52">
        <v>-1216</v>
      </c>
      <c r="L194" s="52" t="s">
        <v>670</v>
      </c>
      <c r="M194" s="53" t="s">
        <v>665</v>
      </c>
      <c r="N194" s="53" t="s">
        <v>124</v>
      </c>
      <c r="O194" s="54" t="s">
        <v>667</v>
      </c>
      <c r="P194" s="55" t="s">
        <v>668</v>
      </c>
    </row>
    <row r="195" spans="1:16" ht="13.5" thickBot="1">
      <c r="A195" s="14" t="str">
        <f t="shared" si="12"/>
        <v> BBS 129 </v>
      </c>
      <c r="B195" s="2" t="str">
        <f t="shared" si="13"/>
        <v>I</v>
      </c>
      <c r="C195" s="14">
        <f t="shared" si="14"/>
        <v>52533.466</v>
      </c>
      <c r="D195" s="10" t="str">
        <f t="shared" si="15"/>
        <v>vis</v>
      </c>
      <c r="E195" s="51">
        <f>VLOOKUP(C195,Active!C$21:E$973,3,FALSE)</f>
        <v>-8535.9874068344943</v>
      </c>
      <c r="F195" s="2" t="s">
        <v>124</v>
      </c>
      <c r="G195" s="10" t="str">
        <f t="shared" si="16"/>
        <v>52533.466</v>
      </c>
      <c r="H195" s="14">
        <f t="shared" si="17"/>
        <v>70</v>
      </c>
      <c r="I195" s="52" t="s">
        <v>684</v>
      </c>
      <c r="J195" s="53" t="s">
        <v>685</v>
      </c>
      <c r="K195" s="52">
        <v>70</v>
      </c>
      <c r="L195" s="52" t="s">
        <v>686</v>
      </c>
      <c r="M195" s="53" t="s">
        <v>130</v>
      </c>
      <c r="N195" s="53"/>
      <c r="O195" s="54" t="s">
        <v>131</v>
      </c>
      <c r="P195" s="54" t="s">
        <v>687</v>
      </c>
    </row>
    <row r="196" spans="1:16" ht="13.5" thickBot="1">
      <c r="A196" s="14" t="str">
        <f t="shared" si="12"/>
        <v> BBS 130 </v>
      </c>
      <c r="B196" s="2" t="str">
        <f t="shared" si="13"/>
        <v>I</v>
      </c>
      <c r="C196" s="14">
        <f t="shared" si="14"/>
        <v>52871.542000000001</v>
      </c>
      <c r="D196" s="10" t="str">
        <f t="shared" si="15"/>
        <v>vis</v>
      </c>
      <c r="E196" s="51">
        <f>VLOOKUP(C196,Active!C$21:E$973,3,FALSE)</f>
        <v>-7820.9788381776934</v>
      </c>
      <c r="F196" s="2" t="s">
        <v>124</v>
      </c>
      <c r="G196" s="10" t="str">
        <f t="shared" si="16"/>
        <v>52871.542</v>
      </c>
      <c r="H196" s="14">
        <f t="shared" si="17"/>
        <v>785</v>
      </c>
      <c r="I196" s="52" t="s">
        <v>688</v>
      </c>
      <c r="J196" s="53" t="s">
        <v>689</v>
      </c>
      <c r="K196" s="52">
        <v>785</v>
      </c>
      <c r="L196" s="52" t="s">
        <v>597</v>
      </c>
      <c r="M196" s="53" t="s">
        <v>130</v>
      </c>
      <c r="N196" s="53"/>
      <c r="O196" s="54" t="s">
        <v>131</v>
      </c>
      <c r="P196" s="54" t="s">
        <v>690</v>
      </c>
    </row>
    <row r="197" spans="1:16" ht="13.5" thickBot="1">
      <c r="A197" s="14" t="str">
        <f t="shared" si="12"/>
        <v>IBVS 5583 </v>
      </c>
      <c r="B197" s="2" t="str">
        <f t="shared" si="13"/>
        <v>I</v>
      </c>
      <c r="C197" s="14">
        <f t="shared" si="14"/>
        <v>52879.574099999998</v>
      </c>
      <c r="D197" s="10" t="str">
        <f t="shared" si="15"/>
        <v>vis</v>
      </c>
      <c r="E197" s="51">
        <f>VLOOKUP(C197,Active!C$21:E$973,3,FALSE)</f>
        <v>-7803.9914734304002</v>
      </c>
      <c r="F197" s="2" t="s">
        <v>124</v>
      </c>
      <c r="G197" s="10" t="str">
        <f t="shared" si="16"/>
        <v>52879.5741</v>
      </c>
      <c r="H197" s="14">
        <f t="shared" si="17"/>
        <v>802</v>
      </c>
      <c r="I197" s="52" t="s">
        <v>691</v>
      </c>
      <c r="J197" s="53" t="s">
        <v>692</v>
      </c>
      <c r="K197" s="52">
        <v>802</v>
      </c>
      <c r="L197" s="52" t="s">
        <v>693</v>
      </c>
      <c r="M197" s="53" t="s">
        <v>626</v>
      </c>
      <c r="N197" s="53" t="s">
        <v>627</v>
      </c>
      <c r="O197" s="54" t="s">
        <v>642</v>
      </c>
      <c r="P197" s="55" t="s">
        <v>694</v>
      </c>
    </row>
    <row r="198" spans="1:16" ht="13.5" thickBot="1">
      <c r="A198" s="14" t="str">
        <f t="shared" si="12"/>
        <v>IBVS 5583 </v>
      </c>
      <c r="B198" s="2" t="str">
        <f t="shared" si="13"/>
        <v>I</v>
      </c>
      <c r="C198" s="14">
        <f t="shared" si="14"/>
        <v>52908.417300000001</v>
      </c>
      <c r="D198" s="10" t="str">
        <f t="shared" si="15"/>
        <v>vis</v>
      </c>
      <c r="E198" s="51">
        <f>VLOOKUP(C198,Active!C$21:E$973,3,FALSE)</f>
        <v>-7742.9899969946764</v>
      </c>
      <c r="F198" s="2" t="s">
        <v>124</v>
      </c>
      <c r="G198" s="10" t="str">
        <f t="shared" si="16"/>
        <v>52908.4173</v>
      </c>
      <c r="H198" s="14">
        <f t="shared" si="17"/>
        <v>863</v>
      </c>
      <c r="I198" s="52" t="s">
        <v>695</v>
      </c>
      <c r="J198" s="53" t="s">
        <v>696</v>
      </c>
      <c r="K198" s="52">
        <v>863</v>
      </c>
      <c r="L198" s="52" t="s">
        <v>697</v>
      </c>
      <c r="M198" s="53" t="s">
        <v>626</v>
      </c>
      <c r="N198" s="53" t="s">
        <v>627</v>
      </c>
      <c r="O198" s="54" t="s">
        <v>642</v>
      </c>
      <c r="P198" s="55" t="s">
        <v>694</v>
      </c>
    </row>
    <row r="199" spans="1:16" ht="13.5" thickBot="1">
      <c r="A199" s="14" t="str">
        <f t="shared" si="12"/>
        <v>BAVM 183 </v>
      </c>
      <c r="B199" s="2" t="str">
        <f t="shared" si="13"/>
        <v>II</v>
      </c>
      <c r="C199" s="14">
        <f t="shared" si="14"/>
        <v>54080.323199999999</v>
      </c>
      <c r="D199" s="10" t="str">
        <f t="shared" si="15"/>
        <v>vis</v>
      </c>
      <c r="E199" s="51">
        <f>VLOOKUP(C199,Active!C$21:E$973,3,FALSE)</f>
        <v>-5264.4858731898039</v>
      </c>
      <c r="F199" s="2" t="s">
        <v>124</v>
      </c>
      <c r="G199" s="10" t="str">
        <f t="shared" si="16"/>
        <v>54080.3232</v>
      </c>
      <c r="H199" s="14">
        <f t="shared" si="17"/>
        <v>3341.5</v>
      </c>
      <c r="I199" s="52" t="s">
        <v>703</v>
      </c>
      <c r="J199" s="53" t="s">
        <v>704</v>
      </c>
      <c r="K199" s="52">
        <v>3341.5</v>
      </c>
      <c r="L199" s="52" t="s">
        <v>697</v>
      </c>
      <c r="M199" s="53" t="s">
        <v>665</v>
      </c>
      <c r="N199" s="53" t="s">
        <v>705</v>
      </c>
      <c r="O199" s="54" t="s">
        <v>706</v>
      </c>
      <c r="P199" s="55" t="s">
        <v>707</v>
      </c>
    </row>
    <row r="200" spans="1:16" ht="13.5" thickBot="1">
      <c r="A200" s="14" t="str">
        <f t="shared" si="12"/>
        <v>BAVM 183 </v>
      </c>
      <c r="B200" s="2" t="str">
        <f t="shared" si="13"/>
        <v>I</v>
      </c>
      <c r="C200" s="14">
        <f t="shared" si="14"/>
        <v>54080.556400000001</v>
      </c>
      <c r="D200" s="10" t="str">
        <f t="shared" si="15"/>
        <v>vis</v>
      </c>
      <c r="E200" s="51">
        <f>VLOOKUP(C200,Active!C$21:E$973,3,FALSE)</f>
        <v>-5263.9926704832751</v>
      </c>
      <c r="F200" s="2" t="s">
        <v>124</v>
      </c>
      <c r="G200" s="10" t="str">
        <f t="shared" si="16"/>
        <v>54080.5564</v>
      </c>
      <c r="H200" s="14">
        <f t="shared" si="17"/>
        <v>3342</v>
      </c>
      <c r="I200" s="52" t="s">
        <v>708</v>
      </c>
      <c r="J200" s="53" t="s">
        <v>709</v>
      </c>
      <c r="K200" s="52" t="s">
        <v>710</v>
      </c>
      <c r="L200" s="52" t="s">
        <v>711</v>
      </c>
      <c r="M200" s="53" t="s">
        <v>665</v>
      </c>
      <c r="N200" s="53" t="s">
        <v>705</v>
      </c>
      <c r="O200" s="54" t="s">
        <v>706</v>
      </c>
      <c r="P200" s="55" t="s">
        <v>707</v>
      </c>
    </row>
    <row r="201" spans="1:16" ht="13.5" thickBot="1">
      <c r="A201" s="14" t="str">
        <f t="shared" si="12"/>
        <v>BAVM 215 </v>
      </c>
      <c r="B201" s="2" t="str">
        <f t="shared" si="13"/>
        <v>II</v>
      </c>
      <c r="C201" s="14">
        <f t="shared" si="14"/>
        <v>55391.474699999999</v>
      </c>
      <c r="D201" s="10" t="str">
        <f t="shared" si="15"/>
        <v>vis</v>
      </c>
      <c r="E201" s="51">
        <f>VLOOKUP(C201,Active!C$21:E$973,3,FALSE)</f>
        <v>-2491.4864372428137</v>
      </c>
      <c r="F201" s="2" t="s">
        <v>124</v>
      </c>
      <c r="G201" s="10" t="str">
        <f t="shared" si="16"/>
        <v>55391.4747</v>
      </c>
      <c r="H201" s="14">
        <f t="shared" si="17"/>
        <v>6114.5</v>
      </c>
      <c r="I201" s="52" t="s">
        <v>712</v>
      </c>
      <c r="J201" s="53" t="s">
        <v>713</v>
      </c>
      <c r="K201" s="52" t="s">
        <v>714</v>
      </c>
      <c r="L201" s="52" t="s">
        <v>715</v>
      </c>
      <c r="M201" s="53" t="s">
        <v>665</v>
      </c>
      <c r="N201" s="53" t="s">
        <v>705</v>
      </c>
      <c r="O201" s="54" t="s">
        <v>716</v>
      </c>
      <c r="P201" s="55" t="s">
        <v>717</v>
      </c>
    </row>
    <row r="202" spans="1:16" ht="13.5" thickBot="1">
      <c r="A202" s="14" t="str">
        <f t="shared" si="12"/>
        <v>IBVS 5960 </v>
      </c>
      <c r="B202" s="2" t="str">
        <f t="shared" si="13"/>
        <v>II</v>
      </c>
      <c r="C202" s="14">
        <f t="shared" si="14"/>
        <v>55543.7255</v>
      </c>
      <c r="D202" s="10" t="str">
        <f t="shared" si="15"/>
        <v>vis</v>
      </c>
      <c r="E202" s="51">
        <f>VLOOKUP(C202,Active!C$21:E$973,3,FALSE)</f>
        <v>-2169.4859799939886</v>
      </c>
      <c r="F202" s="2" t="s">
        <v>124</v>
      </c>
      <c r="G202" s="10" t="str">
        <f t="shared" si="16"/>
        <v>55543.7255</v>
      </c>
      <c r="H202" s="14">
        <f t="shared" si="17"/>
        <v>6436.5</v>
      </c>
      <c r="I202" s="52" t="s">
        <v>718</v>
      </c>
      <c r="J202" s="53" t="s">
        <v>719</v>
      </c>
      <c r="K202" s="52" t="s">
        <v>720</v>
      </c>
      <c r="L202" s="52" t="s">
        <v>715</v>
      </c>
      <c r="M202" s="53" t="s">
        <v>665</v>
      </c>
      <c r="N202" s="53" t="s">
        <v>124</v>
      </c>
      <c r="O202" s="54" t="s">
        <v>721</v>
      </c>
      <c r="P202" s="55" t="s">
        <v>722</v>
      </c>
    </row>
    <row r="203" spans="1:16" ht="13.5" thickBot="1">
      <c r="A203" s="14" t="str">
        <f t="shared" ref="A203:A223" si="18">P203</f>
        <v>OEJV 0160 </v>
      </c>
      <c r="B203" s="2" t="str">
        <f t="shared" ref="B203:B223" si="19">IF(H203=INT(H203),"I","II")</f>
        <v>I</v>
      </c>
      <c r="C203" s="14">
        <f t="shared" ref="C203:C223" si="20">1*G203</f>
        <v>56067.378019999996</v>
      </c>
      <c r="D203" s="10" t="str">
        <f t="shared" ref="D203:D223" si="21">VLOOKUP(F203,I$1:J$5,2,FALSE)</f>
        <v>vis</v>
      </c>
      <c r="E203" s="51">
        <f>VLOOKUP(C203,Active!C$21:E$973,3,FALSE)</f>
        <v>-1061.9952418205519</v>
      </c>
      <c r="F203" s="2" t="s">
        <v>124</v>
      </c>
      <c r="G203" s="10" t="str">
        <f t="shared" ref="G203:G223" si="22">MID(I203,3,LEN(I203)-3)</f>
        <v>56067.37802</v>
      </c>
      <c r="H203" s="14">
        <f t="shared" ref="H203:H223" si="23">1*K203</f>
        <v>7544</v>
      </c>
      <c r="I203" s="52" t="s">
        <v>723</v>
      </c>
      <c r="J203" s="53" t="s">
        <v>724</v>
      </c>
      <c r="K203" s="52" t="s">
        <v>725</v>
      </c>
      <c r="L203" s="52" t="s">
        <v>726</v>
      </c>
      <c r="M203" s="53" t="s">
        <v>665</v>
      </c>
      <c r="N203" s="53" t="s">
        <v>666</v>
      </c>
      <c r="O203" s="54" t="s">
        <v>727</v>
      </c>
      <c r="P203" s="55" t="s">
        <v>728</v>
      </c>
    </row>
    <row r="204" spans="1:16" ht="13.5" thickBot="1">
      <c r="A204" s="14" t="str">
        <f t="shared" si="18"/>
        <v>OEJV 0160 </v>
      </c>
      <c r="B204" s="2" t="str">
        <f t="shared" si="19"/>
        <v>II</v>
      </c>
      <c r="C204" s="14">
        <f t="shared" si="20"/>
        <v>56158.397510000003</v>
      </c>
      <c r="D204" s="10" t="str">
        <f t="shared" si="21"/>
        <v>vis</v>
      </c>
      <c r="E204" s="51">
        <f>VLOOKUP(C204,Active!C$21:E$973,3,FALSE)</f>
        <v>-869.49498961460972</v>
      </c>
      <c r="F204" s="2" t="s">
        <v>124</v>
      </c>
      <c r="G204" s="10" t="str">
        <f t="shared" si="22"/>
        <v>56158.39751</v>
      </c>
      <c r="H204" s="14">
        <f t="shared" si="23"/>
        <v>7736.5</v>
      </c>
      <c r="I204" s="52" t="s">
        <v>729</v>
      </c>
      <c r="J204" s="53" t="s">
        <v>730</v>
      </c>
      <c r="K204" s="52" t="s">
        <v>731</v>
      </c>
      <c r="L204" s="52" t="s">
        <v>732</v>
      </c>
      <c r="M204" s="53" t="s">
        <v>665</v>
      </c>
      <c r="N204" s="53" t="s">
        <v>666</v>
      </c>
      <c r="O204" s="54" t="s">
        <v>727</v>
      </c>
      <c r="P204" s="55" t="s">
        <v>728</v>
      </c>
    </row>
    <row r="205" spans="1:16" ht="13.5" thickBot="1">
      <c r="A205" s="14" t="str">
        <f t="shared" si="18"/>
        <v>IBVS 6042 </v>
      </c>
      <c r="B205" s="2" t="str">
        <f t="shared" si="19"/>
        <v>I</v>
      </c>
      <c r="C205" s="14">
        <f t="shared" si="20"/>
        <v>56214.899100000002</v>
      </c>
      <c r="D205" s="10" t="str">
        <f t="shared" si="21"/>
        <v>vis</v>
      </c>
      <c r="E205" s="51">
        <f>VLOOKUP(C205,Active!C$21:E$973,3,FALSE)</f>
        <v>-749.99783219221592</v>
      </c>
      <c r="F205" s="2" t="s">
        <v>124</v>
      </c>
      <c r="G205" s="10" t="str">
        <f t="shared" si="22"/>
        <v>56214.8991</v>
      </c>
      <c r="H205" s="14">
        <f t="shared" si="23"/>
        <v>7856</v>
      </c>
      <c r="I205" s="52" t="s">
        <v>733</v>
      </c>
      <c r="J205" s="53" t="s">
        <v>734</v>
      </c>
      <c r="K205" s="52" t="s">
        <v>735</v>
      </c>
      <c r="L205" s="52" t="s">
        <v>736</v>
      </c>
      <c r="M205" s="53" t="s">
        <v>665</v>
      </c>
      <c r="N205" s="53" t="s">
        <v>124</v>
      </c>
      <c r="O205" s="54" t="s">
        <v>721</v>
      </c>
      <c r="P205" s="55" t="s">
        <v>737</v>
      </c>
    </row>
    <row r="206" spans="1:16" ht="13.5" thickBot="1">
      <c r="A206" s="14" t="str">
        <f t="shared" si="18"/>
        <v> BBS 64 </v>
      </c>
      <c r="B206" s="2" t="str">
        <f t="shared" si="19"/>
        <v>I</v>
      </c>
      <c r="C206" s="14">
        <f t="shared" si="20"/>
        <v>45325.639000000003</v>
      </c>
      <c r="D206" s="10" t="str">
        <f t="shared" si="21"/>
        <v>vis</v>
      </c>
      <c r="E206" s="51">
        <f>VLOOKUP(C206,Active!C$21:E$973,3,FALSE)</f>
        <v>-23780.068815736122</v>
      </c>
      <c r="F206" s="2" t="s">
        <v>124</v>
      </c>
      <c r="G206" s="10" t="str">
        <f t="shared" si="22"/>
        <v>45325.639</v>
      </c>
      <c r="H206" s="14">
        <f t="shared" si="23"/>
        <v>-15174</v>
      </c>
      <c r="I206" s="52" t="s">
        <v>178</v>
      </c>
      <c r="J206" s="53" t="s">
        <v>179</v>
      </c>
      <c r="K206" s="52">
        <v>-15174</v>
      </c>
      <c r="L206" s="52" t="s">
        <v>149</v>
      </c>
      <c r="M206" s="53" t="s">
        <v>130</v>
      </c>
      <c r="N206" s="53"/>
      <c r="O206" s="54" t="s">
        <v>131</v>
      </c>
      <c r="P206" s="54" t="s">
        <v>159</v>
      </c>
    </row>
    <row r="207" spans="1:16" ht="13.5" thickBot="1">
      <c r="A207" s="14" t="str">
        <f t="shared" si="18"/>
        <v> BRNO 28 </v>
      </c>
      <c r="B207" s="2" t="str">
        <f t="shared" si="19"/>
        <v>I</v>
      </c>
      <c r="C207" s="14">
        <f t="shared" si="20"/>
        <v>46522.381999999998</v>
      </c>
      <c r="D207" s="10" t="str">
        <f t="shared" si="21"/>
        <v>vis</v>
      </c>
      <c r="E207" s="51">
        <f>VLOOKUP(C207,Active!C$21:E$973,3,FALSE)</f>
        <v>-21249.035854271719</v>
      </c>
      <c r="F207" s="2" t="s">
        <v>124</v>
      </c>
      <c r="G207" s="10" t="str">
        <f t="shared" si="22"/>
        <v>46522.382</v>
      </c>
      <c r="H207" s="14">
        <f t="shared" si="23"/>
        <v>-12643</v>
      </c>
      <c r="I207" s="52" t="s">
        <v>484</v>
      </c>
      <c r="J207" s="53" t="s">
        <v>485</v>
      </c>
      <c r="K207" s="52">
        <v>-12643</v>
      </c>
      <c r="L207" s="52" t="s">
        <v>256</v>
      </c>
      <c r="M207" s="53" t="s">
        <v>130</v>
      </c>
      <c r="N207" s="53"/>
      <c r="O207" s="54" t="s">
        <v>486</v>
      </c>
      <c r="P207" s="54" t="s">
        <v>487</v>
      </c>
    </row>
    <row r="208" spans="1:16" ht="13.5" thickBot="1">
      <c r="A208" s="14" t="str">
        <f t="shared" si="18"/>
        <v> BBS 80 </v>
      </c>
      <c r="B208" s="2" t="str">
        <f t="shared" si="19"/>
        <v>II</v>
      </c>
      <c r="C208" s="14">
        <f t="shared" si="20"/>
        <v>46553.373</v>
      </c>
      <c r="D208" s="10" t="str">
        <f t="shared" si="21"/>
        <v>vis</v>
      </c>
      <c r="E208" s="51">
        <f>VLOOKUP(C208,Active!C$21:E$973,3,FALSE)</f>
        <v>-21183.491921690747</v>
      </c>
      <c r="F208" s="2" t="s">
        <v>124</v>
      </c>
      <c r="G208" s="10" t="str">
        <f t="shared" si="22"/>
        <v>46553.373</v>
      </c>
      <c r="H208" s="14">
        <f t="shared" si="23"/>
        <v>-12577.5</v>
      </c>
      <c r="I208" s="52" t="s">
        <v>488</v>
      </c>
      <c r="J208" s="53" t="s">
        <v>489</v>
      </c>
      <c r="K208" s="52">
        <v>-12577.5</v>
      </c>
      <c r="L208" s="52" t="s">
        <v>490</v>
      </c>
      <c r="M208" s="53" t="s">
        <v>130</v>
      </c>
      <c r="N208" s="53"/>
      <c r="O208" s="54" t="s">
        <v>131</v>
      </c>
      <c r="P208" s="54" t="s">
        <v>491</v>
      </c>
    </row>
    <row r="209" spans="1:16" ht="13.5" thickBot="1">
      <c r="A209" s="14" t="str">
        <f t="shared" si="18"/>
        <v> BRNO 30 </v>
      </c>
      <c r="B209" s="2" t="str">
        <f t="shared" si="19"/>
        <v>I</v>
      </c>
      <c r="C209" s="14">
        <f t="shared" si="20"/>
        <v>46913.408000000003</v>
      </c>
      <c r="D209" s="10" t="str">
        <f t="shared" si="21"/>
        <v>vis</v>
      </c>
      <c r="E209" s="51">
        <f>VLOOKUP(C209,Active!C$21:E$973,3,FALSE)</f>
        <v>-20422.041508125887</v>
      </c>
      <c r="F209" s="2" t="s">
        <v>124</v>
      </c>
      <c r="G209" s="10" t="str">
        <f t="shared" si="22"/>
        <v>46913.408</v>
      </c>
      <c r="H209" s="14">
        <f t="shared" si="23"/>
        <v>-11816</v>
      </c>
      <c r="I209" s="52" t="s">
        <v>505</v>
      </c>
      <c r="J209" s="53" t="s">
        <v>506</v>
      </c>
      <c r="K209" s="52">
        <v>-11816</v>
      </c>
      <c r="L209" s="52" t="s">
        <v>507</v>
      </c>
      <c r="M209" s="53" t="s">
        <v>130</v>
      </c>
      <c r="N209" s="53"/>
      <c r="O209" s="54" t="s">
        <v>486</v>
      </c>
      <c r="P209" s="54" t="s">
        <v>508</v>
      </c>
    </row>
    <row r="210" spans="1:16" ht="13.5" thickBot="1">
      <c r="A210" s="14" t="str">
        <f t="shared" si="18"/>
        <v> BRNO 30 </v>
      </c>
      <c r="B210" s="2" t="str">
        <f t="shared" si="19"/>
        <v>I</v>
      </c>
      <c r="C210" s="14">
        <f t="shared" si="20"/>
        <v>46913.413999999997</v>
      </c>
      <c r="D210" s="10" t="str">
        <f t="shared" si="21"/>
        <v>vis</v>
      </c>
      <c r="E210" s="51">
        <f>VLOOKUP(C210,Active!C$21:E$973,3,FALSE)</f>
        <v>-20422.028818519386</v>
      </c>
      <c r="F210" s="2" t="s">
        <v>124</v>
      </c>
      <c r="G210" s="10" t="str">
        <f t="shared" si="22"/>
        <v>46913.414</v>
      </c>
      <c r="H210" s="14">
        <f t="shared" si="23"/>
        <v>-11816</v>
      </c>
      <c r="I210" s="52" t="s">
        <v>509</v>
      </c>
      <c r="J210" s="53" t="s">
        <v>510</v>
      </c>
      <c r="K210" s="52">
        <v>-11816</v>
      </c>
      <c r="L210" s="52" t="s">
        <v>342</v>
      </c>
      <c r="M210" s="53" t="s">
        <v>130</v>
      </c>
      <c r="N210" s="53"/>
      <c r="O210" s="54" t="s">
        <v>511</v>
      </c>
      <c r="P210" s="54" t="s">
        <v>508</v>
      </c>
    </row>
    <row r="211" spans="1:16" ht="13.5" thickBot="1">
      <c r="A211" s="14" t="str">
        <f t="shared" si="18"/>
        <v> BRNO 30 </v>
      </c>
      <c r="B211" s="2" t="str">
        <f t="shared" si="19"/>
        <v>I</v>
      </c>
      <c r="C211" s="14">
        <f t="shared" si="20"/>
        <v>47095.457999999999</v>
      </c>
      <c r="D211" s="10" t="str">
        <f t="shared" si="21"/>
        <v>vis</v>
      </c>
      <c r="E211" s="51">
        <f>VLOOKUP(C211,Active!C$21:E$973,3,FALSE)</f>
        <v>-20037.01769713674</v>
      </c>
      <c r="F211" s="2" t="s">
        <v>124</v>
      </c>
      <c r="G211" s="10" t="str">
        <f t="shared" si="22"/>
        <v>47095.458</v>
      </c>
      <c r="H211" s="14">
        <f t="shared" si="23"/>
        <v>-11431</v>
      </c>
      <c r="I211" s="52" t="s">
        <v>525</v>
      </c>
      <c r="J211" s="53" t="s">
        <v>526</v>
      </c>
      <c r="K211" s="52">
        <v>-11431</v>
      </c>
      <c r="L211" s="52" t="s">
        <v>517</v>
      </c>
      <c r="M211" s="53" t="s">
        <v>130</v>
      </c>
      <c r="N211" s="53"/>
      <c r="O211" s="54" t="s">
        <v>527</v>
      </c>
      <c r="P211" s="54" t="s">
        <v>508</v>
      </c>
    </row>
    <row r="212" spans="1:16" ht="13.5" thickBot="1">
      <c r="A212" s="14" t="str">
        <f t="shared" si="18"/>
        <v> BBS 119 </v>
      </c>
      <c r="B212" s="2" t="str">
        <f t="shared" si="19"/>
        <v>I</v>
      </c>
      <c r="C212" s="14">
        <f t="shared" si="20"/>
        <v>51146.658000000003</v>
      </c>
      <c r="D212" s="10" t="str">
        <f t="shared" si="21"/>
        <v>vis</v>
      </c>
      <c r="E212" s="51">
        <f>VLOOKUP(C212,Active!C$21:E$973,3,FALSE)</f>
        <v>-11468.995378656795</v>
      </c>
      <c r="F212" s="2" t="s">
        <v>124</v>
      </c>
      <c r="G212" s="10" t="str">
        <f t="shared" si="22"/>
        <v>51146.658</v>
      </c>
      <c r="H212" s="14">
        <f t="shared" si="23"/>
        <v>-2863</v>
      </c>
      <c r="I212" s="52" t="s">
        <v>636</v>
      </c>
      <c r="J212" s="53" t="s">
        <v>637</v>
      </c>
      <c r="K212" s="52">
        <v>-2863</v>
      </c>
      <c r="L212" s="52" t="s">
        <v>514</v>
      </c>
      <c r="M212" s="53" t="s">
        <v>130</v>
      </c>
      <c r="N212" s="53"/>
      <c r="O212" s="54" t="s">
        <v>131</v>
      </c>
      <c r="P212" s="54" t="s">
        <v>638</v>
      </c>
    </row>
    <row r="213" spans="1:16" ht="13.5" thickBot="1">
      <c r="A213" s="14" t="str">
        <f t="shared" si="18"/>
        <v> BBS 120 </v>
      </c>
      <c r="B213" s="2" t="str">
        <f t="shared" si="19"/>
        <v>I</v>
      </c>
      <c r="C213" s="14">
        <f t="shared" si="20"/>
        <v>51247.373</v>
      </c>
      <c r="D213" s="10" t="str">
        <f t="shared" si="21"/>
        <v>vis</v>
      </c>
      <c r="E213" s="51">
        <f>VLOOKUP(C213,Active!C$21:E$973,3,FALSE)</f>
        <v>-11255.98975864157</v>
      </c>
      <c r="F213" s="2" t="s">
        <v>124</v>
      </c>
      <c r="G213" s="10" t="str">
        <f t="shared" si="22"/>
        <v>51247.373</v>
      </c>
      <c r="H213" s="14">
        <f t="shared" si="23"/>
        <v>-2650</v>
      </c>
      <c r="I213" s="52" t="s">
        <v>644</v>
      </c>
      <c r="J213" s="53" t="s">
        <v>645</v>
      </c>
      <c r="K213" s="52">
        <v>-2650</v>
      </c>
      <c r="L213" s="52" t="s">
        <v>646</v>
      </c>
      <c r="M213" s="53" t="s">
        <v>130</v>
      </c>
      <c r="N213" s="53"/>
      <c r="O213" s="54" t="s">
        <v>131</v>
      </c>
      <c r="P213" s="54" t="s">
        <v>647</v>
      </c>
    </row>
    <row r="214" spans="1:16" ht="13.5" thickBot="1">
      <c r="A214" s="14" t="str">
        <f t="shared" si="18"/>
        <v> BBS 121 </v>
      </c>
      <c r="B214" s="2" t="str">
        <f t="shared" si="19"/>
        <v>I</v>
      </c>
      <c r="C214" s="14">
        <f t="shared" si="20"/>
        <v>51404.364000000001</v>
      </c>
      <c r="D214" s="10" t="str">
        <f t="shared" si="21"/>
        <v>vis</v>
      </c>
      <c r="E214" s="51">
        <f>VLOOKUP(C214,Active!C$21:E$973,3,FALSE)</f>
        <v>-10923.964089259534</v>
      </c>
      <c r="F214" s="2" t="s">
        <v>124</v>
      </c>
      <c r="G214" s="10" t="str">
        <f t="shared" si="22"/>
        <v>51404.364</v>
      </c>
      <c r="H214" s="14">
        <f t="shared" si="23"/>
        <v>-2318</v>
      </c>
      <c r="I214" s="52" t="s">
        <v>648</v>
      </c>
      <c r="J214" s="53" t="s">
        <v>649</v>
      </c>
      <c r="K214" s="52">
        <v>-2318</v>
      </c>
      <c r="L214" s="52" t="s">
        <v>650</v>
      </c>
      <c r="M214" s="53" t="s">
        <v>130</v>
      </c>
      <c r="N214" s="53"/>
      <c r="O214" s="54" t="s">
        <v>131</v>
      </c>
      <c r="P214" s="54" t="s">
        <v>651</v>
      </c>
    </row>
    <row r="215" spans="1:16" ht="13.5" thickBot="1">
      <c r="A215" s="14" t="str">
        <f t="shared" si="18"/>
        <v> BBS 122 </v>
      </c>
      <c r="B215" s="2" t="str">
        <f t="shared" si="19"/>
        <v>I</v>
      </c>
      <c r="C215" s="14">
        <f t="shared" si="20"/>
        <v>51571.250999999997</v>
      </c>
      <c r="D215" s="10" t="str">
        <f t="shared" si="21"/>
        <v>vis</v>
      </c>
      <c r="E215" s="51">
        <f>VLOOKUP(C215,Active!C$21:E$973,3,FALSE)</f>
        <v>-10571.009028866536</v>
      </c>
      <c r="F215" s="2" t="s">
        <v>124</v>
      </c>
      <c r="G215" s="10" t="str">
        <f t="shared" si="22"/>
        <v>51571.251</v>
      </c>
      <c r="H215" s="14">
        <f t="shared" si="23"/>
        <v>-1965</v>
      </c>
      <c r="I215" s="52" t="s">
        <v>652</v>
      </c>
      <c r="J215" s="53" t="s">
        <v>653</v>
      </c>
      <c r="K215" s="52">
        <v>-1965</v>
      </c>
      <c r="L215" s="52" t="s">
        <v>311</v>
      </c>
      <c r="M215" s="53" t="s">
        <v>130</v>
      </c>
      <c r="N215" s="53"/>
      <c r="O215" s="54" t="s">
        <v>131</v>
      </c>
      <c r="P215" s="54" t="s">
        <v>654</v>
      </c>
    </row>
    <row r="216" spans="1:16" ht="13.5" thickBot="1">
      <c r="A216" s="14" t="str">
        <f t="shared" si="18"/>
        <v> BBS 123 </v>
      </c>
      <c r="B216" s="2" t="str">
        <f t="shared" si="19"/>
        <v>I</v>
      </c>
      <c r="C216" s="14">
        <f t="shared" si="20"/>
        <v>51673.379000000001</v>
      </c>
      <c r="D216" s="10" t="str">
        <f t="shared" si="21"/>
        <v>vis</v>
      </c>
      <c r="E216" s="51">
        <f>VLOOKUP(C216,Active!C$21:E$973,3,FALSE)</f>
        <v>-10355.015006517169</v>
      </c>
      <c r="F216" s="2" t="s">
        <v>124</v>
      </c>
      <c r="G216" s="10" t="str">
        <f t="shared" si="22"/>
        <v>51673.379</v>
      </c>
      <c r="H216" s="14">
        <f t="shared" si="23"/>
        <v>-1749</v>
      </c>
      <c r="I216" s="52" t="s">
        <v>655</v>
      </c>
      <c r="J216" s="53" t="s">
        <v>656</v>
      </c>
      <c r="K216" s="52">
        <v>-1749</v>
      </c>
      <c r="L216" s="52" t="s">
        <v>231</v>
      </c>
      <c r="M216" s="53" t="s">
        <v>130</v>
      </c>
      <c r="N216" s="53"/>
      <c r="O216" s="54" t="s">
        <v>131</v>
      </c>
      <c r="P216" s="54" t="s">
        <v>657</v>
      </c>
    </row>
    <row r="217" spans="1:16" ht="13.5" thickBot="1">
      <c r="A217" s="14" t="str">
        <f t="shared" si="18"/>
        <v> BBS 124 </v>
      </c>
      <c r="B217" s="2" t="str">
        <f t="shared" si="19"/>
        <v>I</v>
      </c>
      <c r="C217" s="14">
        <f t="shared" si="20"/>
        <v>51839.364000000001</v>
      </c>
      <c r="D217" s="10" t="str">
        <f t="shared" si="21"/>
        <v>vis</v>
      </c>
      <c r="E217" s="51">
        <f>VLOOKUP(C217,Active!C$21:E$973,3,FALSE)</f>
        <v>-10003.967616970147</v>
      </c>
      <c r="F217" s="2" t="s">
        <v>124</v>
      </c>
      <c r="G217" s="10" t="str">
        <f t="shared" si="22"/>
        <v>51839.364</v>
      </c>
      <c r="H217" s="14">
        <f t="shared" si="23"/>
        <v>-1398</v>
      </c>
      <c r="I217" s="52" t="s">
        <v>658</v>
      </c>
      <c r="J217" s="53" t="s">
        <v>659</v>
      </c>
      <c r="K217" s="52">
        <v>-1398</v>
      </c>
      <c r="L217" s="52" t="s">
        <v>660</v>
      </c>
      <c r="M217" s="53" t="s">
        <v>130</v>
      </c>
      <c r="N217" s="53"/>
      <c r="O217" s="54" t="s">
        <v>131</v>
      </c>
      <c r="P217" s="54" t="s">
        <v>661</v>
      </c>
    </row>
    <row r="218" spans="1:16" ht="13.5" thickBot="1">
      <c r="A218" s="14" t="str">
        <f t="shared" si="18"/>
        <v> BBS 125 </v>
      </c>
      <c r="B218" s="2" t="str">
        <f t="shared" si="19"/>
        <v>I</v>
      </c>
      <c r="C218" s="14">
        <f t="shared" si="20"/>
        <v>51984.514000000003</v>
      </c>
      <c r="D218" s="10" t="str">
        <f t="shared" si="21"/>
        <v>vis</v>
      </c>
      <c r="E218" s="51">
        <f>VLOOKUP(C218,Active!C$21:E$973,3,FALSE)</f>
        <v>-9696.9848860441543</v>
      </c>
      <c r="F218" s="2" t="s">
        <v>124</v>
      </c>
      <c r="G218" s="10" t="str">
        <f t="shared" si="22"/>
        <v>51984.514</v>
      </c>
      <c r="H218" s="14">
        <f t="shared" si="23"/>
        <v>-1091</v>
      </c>
      <c r="I218" s="52" t="s">
        <v>671</v>
      </c>
      <c r="J218" s="53" t="s">
        <v>672</v>
      </c>
      <c r="K218" s="52">
        <v>-1091</v>
      </c>
      <c r="L218" s="52" t="s">
        <v>673</v>
      </c>
      <c r="M218" s="53" t="s">
        <v>130</v>
      </c>
      <c r="N218" s="53"/>
      <c r="O218" s="54" t="s">
        <v>131</v>
      </c>
      <c r="P218" s="54" t="s">
        <v>674</v>
      </c>
    </row>
    <row r="219" spans="1:16" ht="13.5" thickBot="1">
      <c r="A219" s="14" t="str">
        <f t="shared" si="18"/>
        <v> BBS 126 </v>
      </c>
      <c r="B219" s="2" t="str">
        <f t="shared" si="19"/>
        <v>I</v>
      </c>
      <c r="C219" s="14">
        <f t="shared" si="20"/>
        <v>52122.58</v>
      </c>
      <c r="D219" s="10" t="str">
        <f t="shared" si="21"/>
        <v>vis</v>
      </c>
      <c r="E219" s="51">
        <f>VLOOKUP(C219,Active!C$21:E$973,3,FALSE)</f>
        <v>-9404.9843505427634</v>
      </c>
      <c r="F219" s="2" t="s">
        <v>124</v>
      </c>
      <c r="G219" s="10" t="str">
        <f t="shared" si="22"/>
        <v>52122.580</v>
      </c>
      <c r="H219" s="14">
        <f t="shared" si="23"/>
        <v>-799</v>
      </c>
      <c r="I219" s="52" t="s">
        <v>675</v>
      </c>
      <c r="J219" s="53" t="s">
        <v>676</v>
      </c>
      <c r="K219" s="52">
        <v>-799</v>
      </c>
      <c r="L219" s="52" t="s">
        <v>673</v>
      </c>
      <c r="M219" s="53" t="s">
        <v>130</v>
      </c>
      <c r="N219" s="53"/>
      <c r="O219" s="54" t="s">
        <v>131</v>
      </c>
      <c r="P219" s="54" t="s">
        <v>677</v>
      </c>
    </row>
    <row r="220" spans="1:16" ht="13.5" thickBot="1">
      <c r="A220" s="14" t="str">
        <f t="shared" si="18"/>
        <v> BBS 127 </v>
      </c>
      <c r="B220" s="2" t="str">
        <f t="shared" si="19"/>
        <v>I</v>
      </c>
      <c r="C220" s="14">
        <f t="shared" si="20"/>
        <v>52260.646000000001</v>
      </c>
      <c r="D220" s="10" t="str">
        <f t="shared" si="21"/>
        <v>vis</v>
      </c>
      <c r="E220" s="51">
        <f>VLOOKUP(C220,Active!C$21:E$973,3,FALSE)</f>
        <v>-9112.9838150413707</v>
      </c>
      <c r="F220" s="2" t="s">
        <v>124</v>
      </c>
      <c r="G220" s="10" t="str">
        <f t="shared" si="22"/>
        <v>52260.646</v>
      </c>
      <c r="H220" s="14">
        <f t="shared" si="23"/>
        <v>-507</v>
      </c>
      <c r="I220" s="52" t="s">
        <v>678</v>
      </c>
      <c r="J220" s="53" t="s">
        <v>679</v>
      </c>
      <c r="K220" s="52">
        <v>-507</v>
      </c>
      <c r="L220" s="52" t="s">
        <v>673</v>
      </c>
      <c r="M220" s="53" t="s">
        <v>130</v>
      </c>
      <c r="N220" s="53"/>
      <c r="O220" s="54" t="s">
        <v>131</v>
      </c>
      <c r="P220" s="54" t="s">
        <v>680</v>
      </c>
    </row>
    <row r="221" spans="1:16" ht="13.5" thickBot="1">
      <c r="A221" s="14" t="str">
        <f t="shared" si="18"/>
        <v> BBS 128 </v>
      </c>
      <c r="B221" s="2" t="str">
        <f t="shared" si="19"/>
        <v>I</v>
      </c>
      <c r="C221" s="14">
        <f t="shared" si="20"/>
        <v>52367.491999999998</v>
      </c>
      <c r="D221" s="10" t="str">
        <f t="shared" si="21"/>
        <v>vis</v>
      </c>
      <c r="E221" s="51">
        <f>VLOOKUP(C221,Active!C$21:E$973,3,FALSE)</f>
        <v>-8887.0115321029098</v>
      </c>
      <c r="F221" s="2" t="s">
        <v>124</v>
      </c>
      <c r="G221" s="10" t="str">
        <f t="shared" si="22"/>
        <v>52367.492</v>
      </c>
      <c r="H221" s="14">
        <f t="shared" si="23"/>
        <v>-281</v>
      </c>
      <c r="I221" s="52" t="s">
        <v>681</v>
      </c>
      <c r="J221" s="53" t="s">
        <v>682</v>
      </c>
      <c r="K221" s="52">
        <v>-281</v>
      </c>
      <c r="L221" s="52" t="s">
        <v>231</v>
      </c>
      <c r="M221" s="53" t="s">
        <v>130</v>
      </c>
      <c r="N221" s="53"/>
      <c r="O221" s="54" t="s">
        <v>131</v>
      </c>
      <c r="P221" s="54" t="s">
        <v>683</v>
      </c>
    </row>
    <row r="222" spans="1:16" ht="13.5" thickBot="1">
      <c r="A222" s="14" t="str">
        <f t="shared" si="18"/>
        <v>OEJV 0003 </v>
      </c>
      <c r="B222" s="2" t="str">
        <f t="shared" si="19"/>
        <v>I</v>
      </c>
      <c r="C222" s="14">
        <f t="shared" si="20"/>
        <v>53186.430999999997</v>
      </c>
      <c r="D222" s="10" t="str">
        <f t="shared" si="21"/>
        <v>vis</v>
      </c>
      <c r="E222" s="51">
        <f>VLOOKUP(C222,Active!C$21:E$973,3,FALSE)</f>
        <v>-7155.0092538955578</v>
      </c>
      <c r="F222" s="2" t="s">
        <v>124</v>
      </c>
      <c r="G222" s="10" t="str">
        <f t="shared" si="22"/>
        <v>53186.431</v>
      </c>
      <c r="H222" s="14">
        <f t="shared" si="23"/>
        <v>1451</v>
      </c>
      <c r="I222" s="52" t="s">
        <v>698</v>
      </c>
      <c r="J222" s="53" t="s">
        <v>699</v>
      </c>
      <c r="K222" s="52">
        <v>1451</v>
      </c>
      <c r="L222" s="52" t="s">
        <v>231</v>
      </c>
      <c r="M222" s="53" t="s">
        <v>130</v>
      </c>
      <c r="N222" s="53"/>
      <c r="O222" s="54" t="s">
        <v>131</v>
      </c>
      <c r="P222" s="55" t="s">
        <v>700</v>
      </c>
    </row>
    <row r="223" spans="1:16" ht="13.5" thickBot="1">
      <c r="A223" s="14" t="str">
        <f t="shared" si="18"/>
        <v>OEJV 0003 </v>
      </c>
      <c r="B223" s="2" t="str">
        <f t="shared" si="19"/>
        <v>I</v>
      </c>
      <c r="C223" s="14">
        <f t="shared" si="20"/>
        <v>53578.419000000002</v>
      </c>
      <c r="D223" s="10" t="str">
        <f t="shared" si="21"/>
        <v>vis</v>
      </c>
      <c r="E223" s="51">
        <f>VLOOKUP(C223,Active!C$21:E$973,3,FALSE)</f>
        <v>-6325.9803408385978</v>
      </c>
      <c r="F223" s="2" t="s">
        <v>124</v>
      </c>
      <c r="G223" s="10" t="str">
        <f t="shared" si="22"/>
        <v>53578.419</v>
      </c>
      <c r="H223" s="14">
        <f t="shared" si="23"/>
        <v>2280</v>
      </c>
      <c r="I223" s="52" t="s">
        <v>701</v>
      </c>
      <c r="J223" s="53" t="s">
        <v>702</v>
      </c>
      <c r="K223" s="52">
        <v>2280</v>
      </c>
      <c r="L223" s="52" t="s">
        <v>673</v>
      </c>
      <c r="M223" s="53" t="s">
        <v>130</v>
      </c>
      <c r="N223" s="53"/>
      <c r="O223" s="54" t="s">
        <v>131</v>
      </c>
      <c r="P223" s="55" t="s">
        <v>700</v>
      </c>
    </row>
    <row r="224" spans="1:16">
      <c r="B224" s="2"/>
      <c r="E224" s="51"/>
      <c r="F224" s="2"/>
    </row>
    <row r="225" spans="2:6">
      <c r="B225" s="2"/>
      <c r="E225" s="51"/>
      <c r="F225" s="2"/>
    </row>
    <row r="226" spans="2:6">
      <c r="B226" s="2"/>
      <c r="E226" s="51"/>
      <c r="F226" s="2"/>
    </row>
    <row r="227" spans="2:6">
      <c r="B227" s="2"/>
      <c r="E227" s="51"/>
      <c r="F227" s="2"/>
    </row>
    <row r="228" spans="2:6">
      <c r="B228" s="2"/>
      <c r="E228" s="51"/>
      <c r="F228" s="2"/>
    </row>
    <row r="229" spans="2:6">
      <c r="B229" s="2"/>
      <c r="E229" s="51"/>
      <c r="F229" s="2"/>
    </row>
    <row r="230" spans="2:6">
      <c r="B230" s="2"/>
      <c r="E230" s="51"/>
      <c r="F230" s="2"/>
    </row>
    <row r="231" spans="2:6">
      <c r="B231" s="2"/>
      <c r="E231" s="51"/>
      <c r="F231" s="2"/>
    </row>
    <row r="232" spans="2:6">
      <c r="B232" s="2"/>
      <c r="E232" s="51"/>
      <c r="F232" s="2"/>
    </row>
    <row r="233" spans="2:6">
      <c r="B233" s="2"/>
      <c r="E233" s="51"/>
      <c r="F233" s="2"/>
    </row>
    <row r="234" spans="2:6">
      <c r="B234" s="2"/>
      <c r="E234" s="51"/>
      <c r="F234" s="2"/>
    </row>
    <row r="235" spans="2:6">
      <c r="B235" s="2"/>
      <c r="E235" s="51"/>
      <c r="F235" s="2"/>
    </row>
    <row r="236" spans="2:6">
      <c r="B236" s="2"/>
      <c r="E236" s="51"/>
      <c r="F236" s="2"/>
    </row>
    <row r="237" spans="2:6">
      <c r="B237" s="2"/>
      <c r="E237" s="51"/>
      <c r="F237" s="2"/>
    </row>
    <row r="238" spans="2:6">
      <c r="B238" s="2"/>
      <c r="E238" s="51"/>
      <c r="F238" s="2"/>
    </row>
    <row r="239" spans="2:6">
      <c r="B239" s="2"/>
      <c r="E239" s="51"/>
      <c r="F239" s="2"/>
    </row>
    <row r="240" spans="2:6">
      <c r="B240" s="2"/>
      <c r="E240" s="51"/>
      <c r="F240" s="2"/>
    </row>
    <row r="241" spans="2:6">
      <c r="B241" s="2"/>
      <c r="E241" s="51"/>
      <c r="F241" s="2"/>
    </row>
    <row r="242" spans="2:6">
      <c r="B242" s="2"/>
      <c r="E242" s="51"/>
      <c r="F242" s="2"/>
    </row>
    <row r="243" spans="2:6">
      <c r="B243" s="2"/>
      <c r="E243" s="51"/>
      <c r="F243" s="2"/>
    </row>
    <row r="244" spans="2:6">
      <c r="B244" s="2"/>
      <c r="E244" s="51"/>
      <c r="F244" s="2"/>
    </row>
    <row r="245" spans="2:6">
      <c r="B245" s="2"/>
      <c r="E245" s="51"/>
      <c r="F245" s="2"/>
    </row>
    <row r="246" spans="2:6">
      <c r="B246" s="2"/>
      <c r="E246" s="51"/>
      <c r="F246" s="2"/>
    </row>
    <row r="247" spans="2:6">
      <c r="B247" s="2"/>
      <c r="E247" s="51"/>
      <c r="F247" s="2"/>
    </row>
    <row r="248" spans="2:6">
      <c r="B248" s="2"/>
      <c r="E248" s="51"/>
      <c r="F248" s="2"/>
    </row>
    <row r="249" spans="2:6">
      <c r="B249" s="2"/>
      <c r="E249" s="51"/>
      <c r="F249" s="2"/>
    </row>
    <row r="250" spans="2:6">
      <c r="B250" s="2"/>
      <c r="E250" s="51"/>
      <c r="F250" s="2"/>
    </row>
    <row r="251" spans="2:6">
      <c r="B251" s="2"/>
      <c r="E251" s="51"/>
      <c r="F251" s="2"/>
    </row>
    <row r="252" spans="2:6">
      <c r="B252" s="2"/>
      <c r="E252" s="51"/>
      <c r="F252" s="2"/>
    </row>
    <row r="253" spans="2:6">
      <c r="B253" s="2"/>
      <c r="E253" s="51"/>
      <c r="F253" s="2"/>
    </row>
    <row r="254" spans="2:6">
      <c r="B254" s="2"/>
      <c r="E254" s="51"/>
      <c r="F254" s="2"/>
    </row>
    <row r="255" spans="2:6">
      <c r="B255" s="2"/>
      <c r="E255" s="51"/>
      <c r="F255" s="2"/>
    </row>
    <row r="256" spans="2:6">
      <c r="B256" s="2"/>
      <c r="E256" s="51"/>
      <c r="F256" s="2"/>
    </row>
    <row r="257" spans="2:6">
      <c r="B257" s="2"/>
      <c r="E257" s="51"/>
      <c r="F257" s="2"/>
    </row>
    <row r="258" spans="2:6">
      <c r="B258" s="2"/>
      <c r="E258" s="51"/>
      <c r="F258" s="2"/>
    </row>
    <row r="259" spans="2:6">
      <c r="B259" s="2"/>
      <c r="E259" s="51"/>
      <c r="F259" s="2"/>
    </row>
    <row r="260" spans="2:6">
      <c r="B260" s="2"/>
      <c r="E260" s="51"/>
      <c r="F260" s="2"/>
    </row>
    <row r="261" spans="2:6">
      <c r="B261" s="2"/>
      <c r="E261" s="51"/>
      <c r="F261" s="2"/>
    </row>
    <row r="262" spans="2:6">
      <c r="B262" s="2"/>
      <c r="E262" s="51"/>
      <c r="F262" s="2"/>
    </row>
    <row r="263" spans="2:6">
      <c r="B263" s="2"/>
      <c r="E263" s="51"/>
      <c r="F263" s="2"/>
    </row>
    <row r="264" spans="2:6">
      <c r="B264" s="2"/>
      <c r="E264" s="51"/>
      <c r="F264" s="2"/>
    </row>
    <row r="265" spans="2:6">
      <c r="B265" s="2"/>
      <c r="E265" s="51"/>
      <c r="F265" s="2"/>
    </row>
    <row r="266" spans="2:6">
      <c r="B266" s="2"/>
      <c r="E266" s="51"/>
      <c r="F266" s="2"/>
    </row>
    <row r="267" spans="2:6">
      <c r="B267" s="2"/>
      <c r="E267" s="51"/>
      <c r="F267" s="2"/>
    </row>
    <row r="268" spans="2:6">
      <c r="B268" s="2"/>
      <c r="E268" s="51"/>
      <c r="F268" s="2"/>
    </row>
    <row r="269" spans="2:6">
      <c r="B269" s="2"/>
      <c r="E269" s="51"/>
      <c r="F269" s="2"/>
    </row>
    <row r="270" spans="2:6">
      <c r="B270" s="2"/>
      <c r="E270" s="51"/>
      <c r="F270" s="2"/>
    </row>
    <row r="271" spans="2:6">
      <c r="B271" s="2"/>
      <c r="E271" s="51"/>
      <c r="F271" s="2"/>
    </row>
    <row r="272" spans="2:6">
      <c r="B272" s="2"/>
      <c r="E272" s="51"/>
      <c r="F272" s="2"/>
    </row>
    <row r="273" spans="2:6">
      <c r="B273" s="2"/>
      <c r="E273" s="51"/>
      <c r="F273" s="2"/>
    </row>
    <row r="274" spans="2:6">
      <c r="B274" s="2"/>
      <c r="E274" s="51"/>
      <c r="F274" s="2"/>
    </row>
    <row r="275" spans="2:6">
      <c r="B275" s="2"/>
      <c r="E275" s="51"/>
      <c r="F275" s="2"/>
    </row>
    <row r="276" spans="2:6">
      <c r="B276" s="2"/>
      <c r="E276" s="51"/>
      <c r="F276" s="2"/>
    </row>
    <row r="277" spans="2:6">
      <c r="B277" s="2"/>
      <c r="E277" s="51"/>
      <c r="F277" s="2"/>
    </row>
    <row r="278" spans="2:6">
      <c r="B278" s="2"/>
      <c r="E278" s="51"/>
      <c r="F278" s="2"/>
    </row>
    <row r="279" spans="2:6">
      <c r="B279" s="2"/>
      <c r="E279" s="51"/>
      <c r="F279" s="2"/>
    </row>
    <row r="280" spans="2:6">
      <c r="B280" s="2"/>
      <c r="E280" s="51"/>
      <c r="F280" s="2"/>
    </row>
    <row r="281" spans="2:6">
      <c r="B281" s="2"/>
      <c r="E281" s="51"/>
      <c r="F281" s="2"/>
    </row>
    <row r="282" spans="2:6">
      <c r="B282" s="2"/>
      <c r="E282" s="51"/>
      <c r="F282" s="2"/>
    </row>
    <row r="283" spans="2:6">
      <c r="B283" s="2"/>
      <c r="E283" s="51"/>
      <c r="F283" s="2"/>
    </row>
    <row r="284" spans="2:6">
      <c r="B284" s="2"/>
      <c r="E284" s="51"/>
      <c r="F284" s="2"/>
    </row>
    <row r="285" spans="2:6">
      <c r="B285" s="2"/>
      <c r="E285" s="51"/>
      <c r="F285" s="2"/>
    </row>
    <row r="286" spans="2:6">
      <c r="B286" s="2"/>
      <c r="E286" s="51"/>
      <c r="F286" s="2"/>
    </row>
    <row r="287" spans="2:6">
      <c r="B287" s="2"/>
      <c r="E287" s="51"/>
      <c r="F287" s="2"/>
    </row>
    <row r="288" spans="2:6">
      <c r="B288" s="2"/>
      <c r="E288" s="51"/>
      <c r="F288" s="2"/>
    </row>
    <row r="289" spans="2:6">
      <c r="B289" s="2"/>
      <c r="E289" s="51"/>
      <c r="F289" s="2"/>
    </row>
    <row r="290" spans="2:6">
      <c r="B290" s="2"/>
      <c r="E290" s="51"/>
      <c r="F290" s="2"/>
    </row>
    <row r="291" spans="2:6">
      <c r="B291" s="2"/>
      <c r="E291" s="51"/>
      <c r="F291" s="2"/>
    </row>
    <row r="292" spans="2:6">
      <c r="B292" s="2"/>
      <c r="E292" s="51"/>
      <c r="F292" s="2"/>
    </row>
    <row r="293" spans="2:6">
      <c r="B293" s="2"/>
      <c r="E293" s="51"/>
      <c r="F293" s="2"/>
    </row>
    <row r="294" spans="2:6">
      <c r="B294" s="2"/>
      <c r="E294" s="51"/>
      <c r="F294" s="2"/>
    </row>
    <row r="295" spans="2:6">
      <c r="B295" s="2"/>
      <c r="E295" s="51"/>
      <c r="F295" s="2"/>
    </row>
    <row r="296" spans="2:6">
      <c r="B296" s="2"/>
      <c r="E296" s="51"/>
      <c r="F296" s="2"/>
    </row>
    <row r="297" spans="2:6">
      <c r="B297" s="2"/>
      <c r="E297" s="51"/>
      <c r="F297" s="2"/>
    </row>
    <row r="298" spans="2:6">
      <c r="B298" s="2"/>
      <c r="E298" s="51"/>
      <c r="F298" s="2"/>
    </row>
    <row r="299" spans="2:6">
      <c r="B299" s="2"/>
      <c r="E299" s="51"/>
      <c r="F299" s="2"/>
    </row>
    <row r="300" spans="2:6">
      <c r="B300" s="2"/>
      <c r="E300" s="51"/>
      <c r="F300" s="2"/>
    </row>
    <row r="301" spans="2:6">
      <c r="B301" s="2"/>
      <c r="E301" s="51"/>
      <c r="F301" s="2"/>
    </row>
    <row r="302" spans="2:6">
      <c r="B302" s="2"/>
      <c r="E302" s="51"/>
      <c r="F302" s="2"/>
    </row>
    <row r="303" spans="2:6">
      <c r="B303" s="2"/>
      <c r="E303" s="51"/>
      <c r="F303" s="2"/>
    </row>
    <row r="304" spans="2:6">
      <c r="B304" s="2"/>
      <c r="E304" s="51"/>
      <c r="F304" s="2"/>
    </row>
    <row r="305" spans="2:6">
      <c r="B305" s="2"/>
      <c r="E305" s="51"/>
      <c r="F305" s="2"/>
    </row>
    <row r="306" spans="2:6">
      <c r="B306" s="2"/>
      <c r="E306" s="51"/>
      <c r="F306" s="2"/>
    </row>
    <row r="307" spans="2:6">
      <c r="B307" s="2"/>
      <c r="E307" s="51"/>
      <c r="F307" s="2"/>
    </row>
    <row r="308" spans="2:6">
      <c r="B308" s="2"/>
      <c r="E308" s="51"/>
      <c r="F308" s="2"/>
    </row>
    <row r="309" spans="2:6">
      <c r="B309" s="2"/>
      <c r="E309" s="51"/>
      <c r="F309" s="2"/>
    </row>
    <row r="310" spans="2:6">
      <c r="B310" s="2"/>
      <c r="E310" s="51"/>
      <c r="F310" s="2"/>
    </row>
    <row r="311" spans="2:6">
      <c r="B311" s="2"/>
      <c r="E311" s="51"/>
      <c r="F311" s="2"/>
    </row>
    <row r="312" spans="2:6">
      <c r="B312" s="2"/>
      <c r="E312" s="51"/>
      <c r="F312" s="2"/>
    </row>
    <row r="313" spans="2:6">
      <c r="B313" s="2"/>
      <c r="E313" s="51"/>
      <c r="F313" s="2"/>
    </row>
    <row r="314" spans="2:6">
      <c r="B314" s="2"/>
      <c r="E314" s="51"/>
      <c r="F314" s="2"/>
    </row>
    <row r="315" spans="2:6">
      <c r="B315" s="2"/>
      <c r="E315" s="51"/>
      <c r="F315" s="2"/>
    </row>
    <row r="316" spans="2:6">
      <c r="B316" s="2"/>
      <c r="E316" s="51"/>
      <c r="F316" s="2"/>
    </row>
    <row r="317" spans="2:6">
      <c r="B317" s="2"/>
      <c r="E317" s="51"/>
      <c r="F317" s="2"/>
    </row>
    <row r="318" spans="2:6">
      <c r="B318" s="2"/>
      <c r="E318" s="51"/>
      <c r="F318" s="2"/>
    </row>
    <row r="319" spans="2:6">
      <c r="B319" s="2"/>
      <c r="E319" s="51"/>
      <c r="F319" s="2"/>
    </row>
    <row r="320" spans="2:6">
      <c r="B320" s="2"/>
      <c r="E320" s="51"/>
      <c r="F320" s="2"/>
    </row>
    <row r="321" spans="2:6">
      <c r="B321" s="2"/>
      <c r="E321" s="51"/>
      <c r="F321" s="2"/>
    </row>
    <row r="322" spans="2:6">
      <c r="B322" s="2"/>
      <c r="E322" s="51"/>
      <c r="F322" s="2"/>
    </row>
    <row r="323" spans="2:6">
      <c r="B323" s="2"/>
      <c r="E323" s="51"/>
      <c r="F323" s="2"/>
    </row>
    <row r="324" spans="2:6">
      <c r="B324" s="2"/>
      <c r="E324" s="51"/>
      <c r="F324" s="2"/>
    </row>
    <row r="325" spans="2:6">
      <c r="B325" s="2"/>
      <c r="E325" s="51"/>
      <c r="F325" s="2"/>
    </row>
    <row r="326" spans="2:6">
      <c r="B326" s="2"/>
      <c r="E326" s="51"/>
      <c r="F326" s="2"/>
    </row>
    <row r="327" spans="2:6">
      <c r="B327" s="2"/>
      <c r="E327" s="51"/>
      <c r="F327" s="2"/>
    </row>
    <row r="328" spans="2:6">
      <c r="B328" s="2"/>
      <c r="E328" s="51"/>
      <c r="F328" s="2"/>
    </row>
    <row r="329" spans="2:6">
      <c r="B329" s="2"/>
      <c r="E329" s="51"/>
      <c r="F329" s="2"/>
    </row>
    <row r="330" spans="2:6">
      <c r="B330" s="2"/>
      <c r="E330" s="51"/>
      <c r="F330" s="2"/>
    </row>
    <row r="331" spans="2:6">
      <c r="B331" s="2"/>
      <c r="E331" s="51"/>
      <c r="F331" s="2"/>
    </row>
    <row r="332" spans="2:6">
      <c r="B332" s="2"/>
      <c r="E332" s="51"/>
      <c r="F332" s="2"/>
    </row>
    <row r="333" spans="2:6">
      <c r="B333" s="2"/>
      <c r="E333" s="51"/>
      <c r="F333" s="2"/>
    </row>
    <row r="334" spans="2:6">
      <c r="B334" s="2"/>
      <c r="E334" s="51"/>
      <c r="F334" s="2"/>
    </row>
    <row r="335" spans="2:6">
      <c r="B335" s="2"/>
      <c r="E335" s="51"/>
      <c r="F335" s="2"/>
    </row>
    <row r="336" spans="2:6">
      <c r="B336" s="2"/>
      <c r="E336" s="51"/>
      <c r="F336" s="2"/>
    </row>
    <row r="337" spans="2:6">
      <c r="B337" s="2"/>
      <c r="E337" s="51"/>
      <c r="F337" s="2"/>
    </row>
    <row r="338" spans="2:6">
      <c r="B338" s="2"/>
      <c r="E338" s="51"/>
      <c r="F338" s="2"/>
    </row>
    <row r="339" spans="2:6">
      <c r="B339" s="2"/>
      <c r="E339" s="51"/>
      <c r="F339" s="2"/>
    </row>
    <row r="340" spans="2:6">
      <c r="B340" s="2"/>
      <c r="E340" s="51"/>
      <c r="F340" s="2"/>
    </row>
    <row r="341" spans="2:6">
      <c r="B341" s="2"/>
      <c r="E341" s="51"/>
      <c r="F341" s="2"/>
    </row>
    <row r="342" spans="2:6">
      <c r="B342" s="2"/>
      <c r="E342" s="51"/>
      <c r="F342" s="2"/>
    </row>
    <row r="343" spans="2:6">
      <c r="B343" s="2"/>
      <c r="E343" s="51"/>
      <c r="F343" s="2"/>
    </row>
    <row r="344" spans="2:6">
      <c r="B344" s="2"/>
      <c r="E344" s="51"/>
      <c r="F344" s="2"/>
    </row>
    <row r="345" spans="2:6">
      <c r="B345" s="2"/>
      <c r="E345" s="51"/>
      <c r="F345" s="2"/>
    </row>
    <row r="346" spans="2:6">
      <c r="B346" s="2"/>
      <c r="E346" s="51"/>
      <c r="F346" s="2"/>
    </row>
    <row r="347" spans="2:6">
      <c r="B347" s="2"/>
      <c r="E347" s="51"/>
      <c r="F347" s="2"/>
    </row>
    <row r="348" spans="2:6">
      <c r="B348" s="2"/>
      <c r="E348" s="51"/>
      <c r="F348" s="2"/>
    </row>
    <row r="349" spans="2:6">
      <c r="B349" s="2"/>
      <c r="E349" s="51"/>
      <c r="F349" s="2"/>
    </row>
    <row r="350" spans="2:6">
      <c r="B350" s="2"/>
      <c r="E350" s="51"/>
      <c r="F350" s="2"/>
    </row>
    <row r="351" spans="2:6">
      <c r="B351" s="2"/>
      <c r="E351" s="51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  <row r="843" spans="2:6">
      <c r="B843" s="2"/>
      <c r="F843" s="2"/>
    </row>
    <row r="844" spans="2:6">
      <c r="B844" s="2"/>
      <c r="F844" s="2"/>
    </row>
    <row r="845" spans="2:6">
      <c r="B845" s="2"/>
      <c r="F845" s="2"/>
    </row>
    <row r="846" spans="2:6">
      <c r="B846" s="2"/>
      <c r="F846" s="2"/>
    </row>
    <row r="847" spans="2:6">
      <c r="B847" s="2"/>
      <c r="F847" s="2"/>
    </row>
    <row r="848" spans="2:6">
      <c r="B848" s="2"/>
      <c r="F848" s="2"/>
    </row>
    <row r="849" spans="2:6">
      <c r="B849" s="2"/>
      <c r="F849" s="2"/>
    </row>
    <row r="850" spans="2:6">
      <c r="B850" s="2"/>
      <c r="F850" s="2"/>
    </row>
    <row r="851" spans="2:6">
      <c r="B851" s="2"/>
      <c r="F851" s="2"/>
    </row>
    <row r="852" spans="2:6">
      <c r="B852" s="2"/>
      <c r="F852" s="2"/>
    </row>
    <row r="853" spans="2:6">
      <c r="B853" s="2"/>
      <c r="F853" s="2"/>
    </row>
    <row r="854" spans="2:6">
      <c r="B854" s="2"/>
      <c r="F854" s="2"/>
    </row>
    <row r="855" spans="2:6">
      <c r="B855" s="2"/>
      <c r="F855" s="2"/>
    </row>
    <row r="856" spans="2:6">
      <c r="B856" s="2"/>
      <c r="F856" s="2"/>
    </row>
    <row r="857" spans="2:6">
      <c r="B857" s="2"/>
      <c r="F857" s="2"/>
    </row>
    <row r="858" spans="2:6">
      <c r="B858" s="2"/>
      <c r="F858" s="2"/>
    </row>
    <row r="859" spans="2:6">
      <c r="B859" s="2"/>
      <c r="F859" s="2"/>
    </row>
    <row r="860" spans="2:6">
      <c r="B860" s="2"/>
      <c r="F860" s="2"/>
    </row>
    <row r="861" spans="2:6">
      <c r="B861" s="2"/>
      <c r="F861" s="2"/>
    </row>
    <row r="862" spans="2:6">
      <c r="B862" s="2"/>
      <c r="F862" s="2"/>
    </row>
    <row r="863" spans="2:6">
      <c r="B863" s="2"/>
      <c r="F863" s="2"/>
    </row>
    <row r="864" spans="2:6">
      <c r="B864" s="2"/>
      <c r="F864" s="2"/>
    </row>
    <row r="865" spans="2:6">
      <c r="B865" s="2"/>
      <c r="F865" s="2"/>
    </row>
    <row r="866" spans="2:6">
      <c r="B866" s="2"/>
      <c r="F866" s="2"/>
    </row>
    <row r="867" spans="2:6">
      <c r="B867" s="2"/>
      <c r="F867" s="2"/>
    </row>
    <row r="868" spans="2:6">
      <c r="B868" s="2"/>
      <c r="F868" s="2"/>
    </row>
    <row r="869" spans="2:6">
      <c r="B869" s="2"/>
      <c r="F869" s="2"/>
    </row>
    <row r="870" spans="2:6">
      <c r="B870" s="2"/>
      <c r="F870" s="2"/>
    </row>
    <row r="871" spans="2:6">
      <c r="B871" s="2"/>
      <c r="F871" s="2"/>
    </row>
    <row r="872" spans="2:6">
      <c r="B872" s="2"/>
      <c r="F872" s="2"/>
    </row>
    <row r="873" spans="2:6">
      <c r="B873" s="2"/>
      <c r="F873" s="2"/>
    </row>
    <row r="874" spans="2:6">
      <c r="B874" s="2"/>
      <c r="F874" s="2"/>
    </row>
    <row r="875" spans="2:6">
      <c r="B875" s="2"/>
      <c r="F875" s="2"/>
    </row>
    <row r="876" spans="2:6">
      <c r="B876" s="2"/>
      <c r="F876" s="2"/>
    </row>
    <row r="877" spans="2:6">
      <c r="B877" s="2"/>
      <c r="F877" s="2"/>
    </row>
    <row r="878" spans="2:6">
      <c r="B878" s="2"/>
      <c r="F878" s="2"/>
    </row>
    <row r="879" spans="2:6">
      <c r="B879" s="2"/>
      <c r="F879" s="2"/>
    </row>
    <row r="880" spans="2:6">
      <c r="B880" s="2"/>
      <c r="F880" s="2"/>
    </row>
    <row r="881" spans="2:6">
      <c r="B881" s="2"/>
      <c r="F881" s="2"/>
    </row>
    <row r="882" spans="2:6">
      <c r="B882" s="2"/>
      <c r="F882" s="2"/>
    </row>
    <row r="883" spans="2:6">
      <c r="B883" s="2"/>
      <c r="F883" s="2"/>
    </row>
    <row r="884" spans="2:6">
      <c r="B884" s="2"/>
      <c r="F884" s="2"/>
    </row>
    <row r="885" spans="2:6">
      <c r="B885" s="2"/>
      <c r="F885" s="2"/>
    </row>
    <row r="886" spans="2:6">
      <c r="B886" s="2"/>
      <c r="F886" s="2"/>
    </row>
    <row r="887" spans="2:6">
      <c r="B887" s="2"/>
      <c r="F887" s="2"/>
    </row>
    <row r="888" spans="2:6">
      <c r="B888" s="2"/>
      <c r="F888" s="2"/>
    </row>
    <row r="889" spans="2:6">
      <c r="B889" s="2"/>
      <c r="F889" s="2"/>
    </row>
    <row r="890" spans="2:6">
      <c r="B890" s="2"/>
      <c r="F890" s="2"/>
    </row>
    <row r="891" spans="2:6">
      <c r="B891" s="2"/>
      <c r="F891" s="2"/>
    </row>
    <row r="892" spans="2:6">
      <c r="B892" s="2"/>
      <c r="F892" s="2"/>
    </row>
    <row r="893" spans="2:6">
      <c r="B893" s="2"/>
      <c r="F893" s="2"/>
    </row>
    <row r="894" spans="2:6">
      <c r="B894" s="2"/>
      <c r="F894" s="2"/>
    </row>
    <row r="895" spans="2:6">
      <c r="B895" s="2"/>
      <c r="F895" s="2"/>
    </row>
    <row r="896" spans="2:6">
      <c r="B896" s="2"/>
      <c r="F896" s="2"/>
    </row>
    <row r="897" spans="2:6">
      <c r="B897" s="2"/>
      <c r="F897" s="2"/>
    </row>
    <row r="898" spans="2:6">
      <c r="B898" s="2"/>
      <c r="F898" s="2"/>
    </row>
    <row r="899" spans="2:6">
      <c r="B899" s="2"/>
      <c r="F899" s="2"/>
    </row>
    <row r="900" spans="2:6">
      <c r="B900" s="2"/>
      <c r="F900" s="2"/>
    </row>
    <row r="901" spans="2:6">
      <c r="B901" s="2"/>
      <c r="F901" s="2"/>
    </row>
    <row r="902" spans="2:6">
      <c r="B902" s="2"/>
      <c r="F902" s="2"/>
    </row>
    <row r="903" spans="2:6">
      <c r="B903" s="2"/>
      <c r="F903" s="2"/>
    </row>
    <row r="904" spans="2:6">
      <c r="B904" s="2"/>
      <c r="F904" s="2"/>
    </row>
    <row r="905" spans="2:6">
      <c r="B905" s="2"/>
      <c r="F905" s="2"/>
    </row>
    <row r="906" spans="2:6">
      <c r="B906" s="2"/>
      <c r="F906" s="2"/>
    </row>
    <row r="907" spans="2:6">
      <c r="B907" s="2"/>
      <c r="F907" s="2"/>
    </row>
    <row r="908" spans="2:6">
      <c r="B908" s="2"/>
      <c r="F908" s="2"/>
    </row>
    <row r="909" spans="2:6">
      <c r="B909" s="2"/>
      <c r="F909" s="2"/>
    </row>
    <row r="910" spans="2:6">
      <c r="B910" s="2"/>
      <c r="F910" s="2"/>
    </row>
    <row r="911" spans="2:6">
      <c r="B911" s="2"/>
      <c r="F911" s="2"/>
    </row>
    <row r="912" spans="2:6">
      <c r="B912" s="2"/>
      <c r="F912" s="2"/>
    </row>
    <row r="913" spans="2:6">
      <c r="B913" s="2"/>
      <c r="F913" s="2"/>
    </row>
    <row r="914" spans="2:6">
      <c r="B914" s="2"/>
      <c r="F914" s="2"/>
    </row>
    <row r="915" spans="2:6">
      <c r="B915" s="2"/>
      <c r="F915" s="2"/>
    </row>
    <row r="916" spans="2:6">
      <c r="B916" s="2"/>
      <c r="F916" s="2"/>
    </row>
    <row r="917" spans="2:6">
      <c r="B917" s="2"/>
      <c r="F917" s="2"/>
    </row>
    <row r="918" spans="2:6">
      <c r="B918" s="2"/>
      <c r="F918" s="2"/>
    </row>
    <row r="919" spans="2:6">
      <c r="B919" s="2"/>
      <c r="F919" s="2"/>
    </row>
    <row r="920" spans="2:6">
      <c r="B920" s="2"/>
      <c r="F920" s="2"/>
    </row>
    <row r="921" spans="2:6">
      <c r="B921" s="2"/>
      <c r="F921" s="2"/>
    </row>
    <row r="922" spans="2:6">
      <c r="B922" s="2"/>
      <c r="F922" s="2"/>
    </row>
    <row r="923" spans="2:6">
      <c r="B923" s="2"/>
      <c r="F923" s="2"/>
    </row>
    <row r="924" spans="2:6">
      <c r="B924" s="2"/>
      <c r="F924" s="2"/>
    </row>
    <row r="925" spans="2:6">
      <c r="B925" s="2"/>
      <c r="F925" s="2"/>
    </row>
    <row r="926" spans="2:6">
      <c r="B926" s="2"/>
      <c r="F926" s="2"/>
    </row>
    <row r="927" spans="2:6">
      <c r="B927" s="2"/>
      <c r="F927" s="2"/>
    </row>
    <row r="928" spans="2:6">
      <c r="B928" s="2"/>
      <c r="F928" s="2"/>
    </row>
    <row r="929" spans="2:6">
      <c r="B929" s="2"/>
      <c r="F929" s="2"/>
    </row>
    <row r="930" spans="2:6">
      <c r="B930" s="2"/>
      <c r="F930" s="2"/>
    </row>
    <row r="931" spans="2:6">
      <c r="B931" s="2"/>
      <c r="F931" s="2"/>
    </row>
    <row r="932" spans="2:6">
      <c r="B932" s="2"/>
      <c r="F932" s="2"/>
    </row>
    <row r="933" spans="2:6">
      <c r="B933" s="2"/>
      <c r="F933" s="2"/>
    </row>
    <row r="934" spans="2:6">
      <c r="B934" s="2"/>
      <c r="F934" s="2"/>
    </row>
    <row r="935" spans="2:6">
      <c r="B935" s="2"/>
      <c r="F935" s="2"/>
    </row>
    <row r="936" spans="2:6">
      <c r="B936" s="2"/>
      <c r="F936" s="2"/>
    </row>
    <row r="937" spans="2:6">
      <c r="B937" s="2"/>
      <c r="F937" s="2"/>
    </row>
    <row r="938" spans="2:6">
      <c r="B938" s="2"/>
      <c r="F938" s="2"/>
    </row>
    <row r="939" spans="2:6">
      <c r="B939" s="2"/>
      <c r="F939" s="2"/>
    </row>
    <row r="940" spans="2:6">
      <c r="B940" s="2"/>
      <c r="F940" s="2"/>
    </row>
    <row r="941" spans="2:6">
      <c r="B941" s="2"/>
      <c r="F941" s="2"/>
    </row>
    <row r="942" spans="2:6">
      <c r="B942" s="2"/>
      <c r="F942" s="2"/>
    </row>
    <row r="943" spans="2:6">
      <c r="B943" s="2"/>
      <c r="F943" s="2"/>
    </row>
    <row r="944" spans="2:6">
      <c r="B944" s="2"/>
      <c r="F944" s="2"/>
    </row>
    <row r="945" spans="2:6">
      <c r="B945" s="2"/>
      <c r="F945" s="2"/>
    </row>
    <row r="946" spans="2:6">
      <c r="B946" s="2"/>
      <c r="F946" s="2"/>
    </row>
    <row r="947" spans="2:6">
      <c r="B947" s="2"/>
      <c r="F947" s="2"/>
    </row>
    <row r="948" spans="2:6">
      <c r="B948" s="2"/>
      <c r="F948" s="2"/>
    </row>
    <row r="949" spans="2:6">
      <c r="B949" s="2"/>
      <c r="F949" s="2"/>
    </row>
    <row r="950" spans="2:6">
      <c r="B950" s="2"/>
      <c r="F950" s="2"/>
    </row>
    <row r="951" spans="2:6">
      <c r="B951" s="2"/>
      <c r="F951" s="2"/>
    </row>
    <row r="952" spans="2:6">
      <c r="B952" s="2"/>
      <c r="F952" s="2"/>
    </row>
    <row r="953" spans="2:6">
      <c r="B953" s="2"/>
      <c r="F953" s="2"/>
    </row>
    <row r="954" spans="2:6">
      <c r="B954" s="2"/>
      <c r="F954" s="2"/>
    </row>
    <row r="955" spans="2:6">
      <c r="B955" s="2"/>
      <c r="F955" s="2"/>
    </row>
    <row r="956" spans="2:6">
      <c r="B956" s="2"/>
      <c r="F956" s="2"/>
    </row>
    <row r="957" spans="2:6">
      <c r="B957" s="2"/>
      <c r="F957" s="2"/>
    </row>
    <row r="958" spans="2:6">
      <c r="B958" s="2"/>
      <c r="F958" s="2"/>
    </row>
    <row r="959" spans="2:6">
      <c r="B959" s="2"/>
      <c r="F959" s="2"/>
    </row>
    <row r="960" spans="2:6">
      <c r="B960" s="2"/>
      <c r="F960" s="2"/>
    </row>
    <row r="961" spans="2:6">
      <c r="B961" s="2"/>
      <c r="F961" s="2"/>
    </row>
    <row r="962" spans="2:6">
      <c r="B962" s="2"/>
      <c r="F962" s="2"/>
    </row>
    <row r="963" spans="2:6">
      <c r="B963" s="2"/>
      <c r="F963" s="2"/>
    </row>
    <row r="964" spans="2:6">
      <c r="B964" s="2"/>
      <c r="F964" s="2"/>
    </row>
    <row r="965" spans="2:6">
      <c r="B965" s="2"/>
      <c r="F965" s="2"/>
    </row>
    <row r="966" spans="2:6">
      <c r="B966" s="2"/>
      <c r="F966" s="2"/>
    </row>
    <row r="967" spans="2:6">
      <c r="B967" s="2"/>
      <c r="F967" s="2"/>
    </row>
    <row r="968" spans="2:6">
      <c r="B968" s="2"/>
      <c r="F968" s="2"/>
    </row>
    <row r="969" spans="2:6">
      <c r="B969" s="2"/>
      <c r="F969" s="2"/>
    </row>
    <row r="970" spans="2:6">
      <c r="B970" s="2"/>
      <c r="F970" s="2"/>
    </row>
    <row r="971" spans="2:6">
      <c r="B971" s="2"/>
      <c r="F971" s="2"/>
    </row>
    <row r="972" spans="2:6">
      <c r="B972" s="2"/>
      <c r="F972" s="2"/>
    </row>
    <row r="973" spans="2:6">
      <c r="B973" s="2"/>
      <c r="F973" s="2"/>
    </row>
    <row r="974" spans="2:6">
      <c r="B974" s="2"/>
      <c r="F974" s="2"/>
    </row>
    <row r="975" spans="2:6">
      <c r="B975" s="2"/>
      <c r="F975" s="2"/>
    </row>
    <row r="976" spans="2:6">
      <c r="B976" s="2"/>
      <c r="F976" s="2"/>
    </row>
    <row r="977" spans="2:6">
      <c r="B977" s="2"/>
      <c r="F977" s="2"/>
    </row>
    <row r="978" spans="2:6">
      <c r="B978" s="2"/>
      <c r="F978" s="2"/>
    </row>
    <row r="979" spans="2:6">
      <c r="B979" s="2"/>
      <c r="F979" s="2"/>
    </row>
    <row r="980" spans="2:6">
      <c r="B980" s="2"/>
      <c r="F980" s="2"/>
    </row>
    <row r="981" spans="2:6">
      <c r="B981" s="2"/>
      <c r="F981" s="2"/>
    </row>
    <row r="982" spans="2:6">
      <c r="B982" s="2"/>
      <c r="F982" s="2"/>
    </row>
    <row r="983" spans="2:6">
      <c r="B983" s="2"/>
      <c r="F983" s="2"/>
    </row>
    <row r="984" spans="2:6">
      <c r="B984" s="2"/>
      <c r="F984" s="2"/>
    </row>
    <row r="985" spans="2:6">
      <c r="B985" s="2"/>
      <c r="F985" s="2"/>
    </row>
    <row r="986" spans="2:6">
      <c r="B986" s="2"/>
      <c r="F986" s="2"/>
    </row>
    <row r="987" spans="2:6">
      <c r="B987" s="2"/>
      <c r="F987" s="2"/>
    </row>
    <row r="988" spans="2:6">
      <c r="B988" s="2"/>
      <c r="F988" s="2"/>
    </row>
    <row r="989" spans="2:6">
      <c r="B989" s="2"/>
      <c r="F989" s="2"/>
    </row>
    <row r="990" spans="2:6">
      <c r="B990" s="2"/>
      <c r="F990" s="2"/>
    </row>
    <row r="991" spans="2:6">
      <c r="B991" s="2"/>
      <c r="F991" s="2"/>
    </row>
    <row r="992" spans="2:6">
      <c r="B992" s="2"/>
      <c r="F992" s="2"/>
    </row>
    <row r="993" spans="2:6">
      <c r="B993" s="2"/>
      <c r="F993" s="2"/>
    </row>
    <row r="994" spans="2:6">
      <c r="B994" s="2"/>
      <c r="F994" s="2"/>
    </row>
    <row r="995" spans="2:6">
      <c r="B995" s="2"/>
      <c r="F995" s="2"/>
    </row>
    <row r="996" spans="2:6">
      <c r="B996" s="2"/>
      <c r="F996" s="2"/>
    </row>
    <row r="997" spans="2:6">
      <c r="B997" s="2"/>
      <c r="F997" s="2"/>
    </row>
    <row r="998" spans="2:6">
      <c r="B998" s="2"/>
      <c r="F998" s="2"/>
    </row>
    <row r="999" spans="2:6">
      <c r="B999" s="2"/>
      <c r="F999" s="2"/>
    </row>
    <row r="1000" spans="2:6">
      <c r="B1000" s="2"/>
      <c r="F1000" s="2"/>
    </row>
    <row r="1001" spans="2:6">
      <c r="B1001" s="2"/>
      <c r="F1001" s="2"/>
    </row>
    <row r="1002" spans="2:6">
      <c r="B1002" s="2"/>
      <c r="F1002" s="2"/>
    </row>
    <row r="1003" spans="2:6">
      <c r="B1003" s="2"/>
      <c r="F1003" s="2"/>
    </row>
    <row r="1004" spans="2:6">
      <c r="B1004" s="2"/>
      <c r="F1004" s="2"/>
    </row>
    <row r="1005" spans="2:6">
      <c r="B1005" s="2"/>
      <c r="F1005" s="2"/>
    </row>
    <row r="1006" spans="2:6">
      <c r="B1006" s="2"/>
      <c r="F1006" s="2"/>
    </row>
    <row r="1007" spans="2:6">
      <c r="B1007" s="2"/>
      <c r="F1007" s="2"/>
    </row>
    <row r="1008" spans="2:6">
      <c r="B1008" s="2"/>
      <c r="F1008" s="2"/>
    </row>
    <row r="1009" spans="2:6">
      <c r="B1009" s="2"/>
      <c r="F1009" s="2"/>
    </row>
    <row r="1010" spans="2:6">
      <c r="B1010" s="2"/>
      <c r="F1010" s="2"/>
    </row>
    <row r="1011" spans="2:6">
      <c r="B1011" s="2"/>
      <c r="F1011" s="2"/>
    </row>
    <row r="1012" spans="2:6">
      <c r="B1012" s="2"/>
      <c r="F1012" s="2"/>
    </row>
    <row r="1013" spans="2:6">
      <c r="B1013" s="2"/>
      <c r="F1013" s="2"/>
    </row>
    <row r="1014" spans="2:6">
      <c r="B1014" s="2"/>
      <c r="F1014" s="2"/>
    </row>
    <row r="1015" spans="2:6">
      <c r="B1015" s="2"/>
      <c r="F1015" s="2"/>
    </row>
    <row r="1016" spans="2:6">
      <c r="B1016" s="2"/>
      <c r="F1016" s="2"/>
    </row>
    <row r="1017" spans="2:6">
      <c r="B1017" s="2"/>
      <c r="F1017" s="2"/>
    </row>
    <row r="1018" spans="2:6">
      <c r="B1018" s="2"/>
      <c r="F1018" s="2"/>
    </row>
    <row r="1019" spans="2:6">
      <c r="B1019" s="2"/>
      <c r="F1019" s="2"/>
    </row>
    <row r="1020" spans="2:6">
      <c r="B1020" s="2"/>
      <c r="F1020" s="2"/>
    </row>
    <row r="1021" spans="2:6">
      <c r="B1021" s="2"/>
      <c r="F1021" s="2"/>
    </row>
    <row r="1022" spans="2:6">
      <c r="B1022" s="2"/>
      <c r="F1022" s="2"/>
    </row>
    <row r="1023" spans="2:6">
      <c r="B1023" s="2"/>
      <c r="F1023" s="2"/>
    </row>
    <row r="1024" spans="2:6">
      <c r="B1024" s="2"/>
      <c r="F1024" s="2"/>
    </row>
    <row r="1025" spans="2:6">
      <c r="B1025" s="2"/>
      <c r="F1025" s="2"/>
    </row>
    <row r="1026" spans="2:6">
      <c r="B1026" s="2"/>
      <c r="F1026" s="2"/>
    </row>
    <row r="1027" spans="2:6">
      <c r="B1027" s="2"/>
      <c r="F1027" s="2"/>
    </row>
    <row r="1028" spans="2:6">
      <c r="B1028" s="2"/>
      <c r="F1028" s="2"/>
    </row>
    <row r="1029" spans="2:6">
      <c r="B1029" s="2"/>
      <c r="F1029" s="2"/>
    </row>
    <row r="1030" spans="2:6">
      <c r="B1030" s="2"/>
      <c r="F1030" s="2"/>
    </row>
    <row r="1031" spans="2:6">
      <c r="B1031" s="2"/>
      <c r="F1031" s="2"/>
    </row>
    <row r="1032" spans="2:6">
      <c r="B1032" s="2"/>
      <c r="F1032" s="2"/>
    </row>
    <row r="1033" spans="2:6">
      <c r="B1033" s="2"/>
      <c r="F1033" s="2"/>
    </row>
    <row r="1034" spans="2:6">
      <c r="B1034" s="2"/>
      <c r="F1034" s="2"/>
    </row>
    <row r="1035" spans="2:6">
      <c r="B1035" s="2"/>
      <c r="F1035" s="2"/>
    </row>
    <row r="1036" spans="2:6">
      <c r="B1036" s="2"/>
      <c r="F1036" s="2"/>
    </row>
    <row r="1037" spans="2:6">
      <c r="B1037" s="2"/>
      <c r="F1037" s="2"/>
    </row>
    <row r="1038" spans="2:6">
      <c r="B1038" s="2"/>
      <c r="F1038" s="2"/>
    </row>
    <row r="1039" spans="2:6">
      <c r="B1039" s="2"/>
      <c r="F1039" s="2"/>
    </row>
    <row r="1040" spans="2:6">
      <c r="B1040" s="2"/>
      <c r="F1040" s="2"/>
    </row>
    <row r="1041" spans="2:6">
      <c r="B1041" s="2"/>
      <c r="F1041" s="2"/>
    </row>
    <row r="1042" spans="2:6">
      <c r="B1042" s="2"/>
      <c r="F1042" s="2"/>
    </row>
    <row r="1043" spans="2:6">
      <c r="B1043" s="2"/>
      <c r="F1043" s="2"/>
    </row>
    <row r="1044" spans="2:6">
      <c r="B1044" s="2"/>
      <c r="F1044" s="2"/>
    </row>
    <row r="1045" spans="2:6">
      <c r="B1045" s="2"/>
      <c r="F1045" s="2"/>
    </row>
    <row r="1046" spans="2:6">
      <c r="B1046" s="2"/>
      <c r="F1046" s="2"/>
    </row>
    <row r="1047" spans="2:6">
      <c r="B1047" s="2"/>
      <c r="F1047" s="2"/>
    </row>
    <row r="1048" spans="2:6">
      <c r="B1048" s="2"/>
      <c r="F1048" s="2"/>
    </row>
    <row r="1049" spans="2:6">
      <c r="B1049" s="2"/>
      <c r="F1049" s="2"/>
    </row>
    <row r="1050" spans="2:6">
      <c r="B1050" s="2"/>
      <c r="F1050" s="2"/>
    </row>
    <row r="1051" spans="2:6">
      <c r="B1051" s="2"/>
      <c r="F1051" s="2"/>
    </row>
    <row r="1052" spans="2:6">
      <c r="B1052" s="2"/>
      <c r="F1052" s="2"/>
    </row>
    <row r="1053" spans="2:6">
      <c r="B1053" s="2"/>
      <c r="F1053" s="2"/>
    </row>
    <row r="1054" spans="2:6">
      <c r="B1054" s="2"/>
      <c r="F1054" s="2"/>
    </row>
    <row r="1055" spans="2:6">
      <c r="B1055" s="2"/>
      <c r="F1055" s="2"/>
    </row>
    <row r="1056" spans="2:6">
      <c r="B1056" s="2"/>
      <c r="F1056" s="2"/>
    </row>
    <row r="1057" spans="2:6">
      <c r="B1057" s="2"/>
      <c r="F1057" s="2"/>
    </row>
    <row r="1058" spans="2:6">
      <c r="B1058" s="2"/>
      <c r="F1058" s="2"/>
    </row>
    <row r="1059" spans="2:6">
      <c r="B1059" s="2"/>
      <c r="F1059" s="2"/>
    </row>
    <row r="1060" spans="2:6">
      <c r="B1060" s="2"/>
      <c r="F1060" s="2"/>
    </row>
    <row r="1061" spans="2:6">
      <c r="B1061" s="2"/>
      <c r="F1061" s="2"/>
    </row>
    <row r="1062" spans="2:6">
      <c r="B1062" s="2"/>
      <c r="F1062" s="2"/>
    </row>
    <row r="1063" spans="2:6">
      <c r="B1063" s="2"/>
      <c r="F1063" s="2"/>
    </row>
    <row r="1064" spans="2:6">
      <c r="B1064" s="2"/>
      <c r="F1064" s="2"/>
    </row>
    <row r="1065" spans="2:6">
      <c r="B1065" s="2"/>
      <c r="F1065" s="2"/>
    </row>
    <row r="1066" spans="2:6">
      <c r="B1066" s="2"/>
      <c r="F1066" s="2"/>
    </row>
    <row r="1067" spans="2:6">
      <c r="B1067" s="2"/>
      <c r="F1067" s="2"/>
    </row>
    <row r="1068" spans="2:6">
      <c r="B1068" s="2"/>
      <c r="F1068" s="2"/>
    </row>
    <row r="1069" spans="2:6">
      <c r="B1069" s="2"/>
      <c r="F1069" s="2"/>
    </row>
    <row r="1070" spans="2:6">
      <c r="B1070" s="2"/>
      <c r="F1070" s="2"/>
    </row>
    <row r="1071" spans="2:6">
      <c r="B1071" s="2"/>
      <c r="F1071" s="2"/>
    </row>
    <row r="1072" spans="2:6">
      <c r="B1072" s="2"/>
      <c r="F1072" s="2"/>
    </row>
    <row r="1073" spans="2:6">
      <c r="B1073" s="2"/>
      <c r="F1073" s="2"/>
    </row>
    <row r="1074" spans="2:6">
      <c r="B1074" s="2"/>
      <c r="F1074" s="2"/>
    </row>
    <row r="1075" spans="2:6">
      <c r="B1075" s="2"/>
      <c r="F1075" s="2"/>
    </row>
    <row r="1076" spans="2:6">
      <c r="B1076" s="2"/>
      <c r="F1076" s="2"/>
    </row>
    <row r="1077" spans="2:6">
      <c r="B1077" s="2"/>
      <c r="F1077" s="2"/>
    </row>
    <row r="1078" spans="2:6">
      <c r="B1078" s="2"/>
      <c r="F1078" s="2"/>
    </row>
    <row r="1079" spans="2:6">
      <c r="B1079" s="2"/>
      <c r="F1079" s="2"/>
    </row>
    <row r="1080" spans="2:6">
      <c r="B1080" s="2"/>
      <c r="F1080" s="2"/>
    </row>
    <row r="1081" spans="2:6">
      <c r="B1081" s="2"/>
      <c r="F1081" s="2"/>
    </row>
    <row r="1082" spans="2:6">
      <c r="B1082" s="2"/>
      <c r="F1082" s="2"/>
    </row>
    <row r="1083" spans="2:6">
      <c r="B1083" s="2"/>
      <c r="F1083" s="2"/>
    </row>
    <row r="1084" spans="2:6">
      <c r="B1084" s="2"/>
      <c r="F1084" s="2"/>
    </row>
    <row r="1085" spans="2:6">
      <c r="B1085" s="2"/>
      <c r="F1085" s="2"/>
    </row>
    <row r="1086" spans="2:6">
      <c r="B1086" s="2"/>
      <c r="F1086" s="2"/>
    </row>
    <row r="1087" spans="2:6">
      <c r="B1087" s="2"/>
      <c r="F1087" s="2"/>
    </row>
    <row r="1088" spans="2:6">
      <c r="B1088" s="2"/>
      <c r="F1088" s="2"/>
    </row>
    <row r="1089" spans="2:6">
      <c r="B1089" s="2"/>
      <c r="F1089" s="2"/>
    </row>
    <row r="1090" spans="2:6">
      <c r="B1090" s="2"/>
      <c r="F1090" s="2"/>
    </row>
    <row r="1091" spans="2:6">
      <c r="B1091" s="2"/>
      <c r="F1091" s="2"/>
    </row>
    <row r="1092" spans="2:6">
      <c r="B1092" s="2"/>
      <c r="F1092" s="2"/>
    </row>
    <row r="1093" spans="2:6">
      <c r="B1093" s="2"/>
      <c r="F1093" s="2"/>
    </row>
    <row r="1094" spans="2:6">
      <c r="B1094" s="2"/>
      <c r="F1094" s="2"/>
    </row>
    <row r="1095" spans="2:6">
      <c r="B1095" s="2"/>
      <c r="F1095" s="2"/>
    </row>
    <row r="1096" spans="2:6">
      <c r="B1096" s="2"/>
      <c r="F1096" s="2"/>
    </row>
    <row r="1097" spans="2:6">
      <c r="B1097" s="2"/>
      <c r="F1097" s="2"/>
    </row>
    <row r="1098" spans="2:6">
      <c r="B1098" s="2"/>
      <c r="F1098" s="2"/>
    </row>
    <row r="1099" spans="2:6">
      <c r="B1099" s="2"/>
      <c r="F1099" s="2"/>
    </row>
    <row r="1100" spans="2:6">
      <c r="B1100" s="2"/>
      <c r="F1100" s="2"/>
    </row>
    <row r="1101" spans="2:6">
      <c r="B1101" s="2"/>
      <c r="F1101" s="2"/>
    </row>
    <row r="1102" spans="2:6">
      <c r="B1102" s="2"/>
      <c r="F1102" s="2"/>
    </row>
    <row r="1103" spans="2:6">
      <c r="B1103" s="2"/>
      <c r="F1103" s="2"/>
    </row>
    <row r="1104" spans="2:6">
      <c r="B1104" s="2"/>
      <c r="F1104" s="2"/>
    </row>
    <row r="1105" spans="2:6">
      <c r="B1105" s="2"/>
      <c r="F1105" s="2"/>
    </row>
    <row r="1106" spans="2:6">
      <c r="B1106" s="2"/>
      <c r="F1106" s="2"/>
    </row>
    <row r="1107" spans="2:6">
      <c r="B1107" s="2"/>
      <c r="F1107" s="2"/>
    </row>
    <row r="1108" spans="2:6">
      <c r="B1108" s="2"/>
      <c r="F1108" s="2"/>
    </row>
    <row r="1109" spans="2:6">
      <c r="B1109" s="2"/>
      <c r="F1109" s="2"/>
    </row>
    <row r="1110" spans="2:6">
      <c r="B1110" s="2"/>
      <c r="F1110" s="2"/>
    </row>
    <row r="1111" spans="2:6">
      <c r="B1111" s="2"/>
      <c r="F1111" s="2"/>
    </row>
    <row r="1112" spans="2:6">
      <c r="B1112" s="2"/>
      <c r="F1112" s="2"/>
    </row>
    <row r="1113" spans="2:6">
      <c r="B1113" s="2"/>
      <c r="F1113" s="2"/>
    </row>
    <row r="1114" spans="2:6">
      <c r="B1114" s="2"/>
      <c r="F1114" s="2"/>
    </row>
    <row r="1115" spans="2:6">
      <c r="B1115" s="2"/>
      <c r="F1115" s="2"/>
    </row>
    <row r="1116" spans="2:6">
      <c r="B1116" s="2"/>
      <c r="F1116" s="2"/>
    </row>
    <row r="1117" spans="2:6">
      <c r="B1117" s="2"/>
      <c r="F1117" s="2"/>
    </row>
    <row r="1118" spans="2:6">
      <c r="B1118" s="2"/>
      <c r="F1118" s="2"/>
    </row>
    <row r="1119" spans="2:6">
      <c r="B1119" s="2"/>
      <c r="F1119" s="2"/>
    </row>
    <row r="1120" spans="2:6">
      <c r="B1120" s="2"/>
      <c r="F1120" s="2"/>
    </row>
    <row r="1121" spans="2:6">
      <c r="B1121" s="2"/>
      <c r="F1121" s="2"/>
    </row>
    <row r="1122" spans="2:6">
      <c r="B1122" s="2"/>
      <c r="F1122" s="2"/>
    </row>
    <row r="1123" spans="2:6">
      <c r="B1123" s="2"/>
      <c r="F1123" s="2"/>
    </row>
    <row r="1124" spans="2:6">
      <c r="B1124" s="2"/>
      <c r="F1124" s="2"/>
    </row>
    <row r="1125" spans="2:6">
      <c r="B1125" s="2"/>
      <c r="F1125" s="2"/>
    </row>
    <row r="1126" spans="2:6">
      <c r="B1126" s="2"/>
      <c r="F1126" s="2"/>
    </row>
    <row r="1127" spans="2:6">
      <c r="B1127" s="2"/>
      <c r="F1127" s="2"/>
    </row>
    <row r="1128" spans="2:6">
      <c r="B1128" s="2"/>
      <c r="F1128" s="2"/>
    </row>
    <row r="1129" spans="2:6">
      <c r="B1129" s="2"/>
      <c r="F1129" s="2"/>
    </row>
    <row r="1130" spans="2:6">
      <c r="B1130" s="2"/>
      <c r="F1130" s="2"/>
    </row>
    <row r="1131" spans="2:6">
      <c r="B1131" s="2"/>
      <c r="F1131" s="2"/>
    </row>
    <row r="1132" spans="2:6">
      <c r="B1132" s="2"/>
      <c r="F1132" s="2"/>
    </row>
    <row r="1133" spans="2:6">
      <c r="B1133" s="2"/>
      <c r="F1133" s="2"/>
    </row>
    <row r="1134" spans="2:6">
      <c r="B1134" s="2"/>
      <c r="F1134" s="2"/>
    </row>
    <row r="1135" spans="2:6">
      <c r="B1135" s="2"/>
      <c r="F1135" s="2"/>
    </row>
    <row r="1136" spans="2:6">
      <c r="B1136" s="2"/>
      <c r="F1136" s="2"/>
    </row>
    <row r="1137" spans="2:6">
      <c r="B1137" s="2"/>
      <c r="F1137" s="2"/>
    </row>
    <row r="1138" spans="2:6">
      <c r="B1138" s="2"/>
      <c r="F1138" s="2"/>
    </row>
    <row r="1139" spans="2:6">
      <c r="B1139" s="2"/>
      <c r="F1139" s="2"/>
    </row>
  </sheetData>
  <phoneticPr fontId="6" type="noConversion"/>
  <hyperlinks>
    <hyperlink ref="P189" r:id="rId1" display="http://www.konkoly.hu/cgi-bin/IBVS?4888" xr:uid="{00000000-0004-0000-0200-000000000000}"/>
    <hyperlink ref="P190" r:id="rId2" display="http://www.konkoly.hu/cgi-bin/IBVS?4888" xr:uid="{00000000-0004-0000-0200-000001000000}"/>
    <hyperlink ref="P192" r:id="rId3" display="http://www.konkoly.hu/cgi-bin/IBVS?5263" xr:uid="{00000000-0004-0000-0200-000002000000}"/>
    <hyperlink ref="P193" r:id="rId4" display="http://var.astro.cz/oejv/issues/oejv0074.pdf" xr:uid="{00000000-0004-0000-0200-000003000000}"/>
    <hyperlink ref="P194" r:id="rId5" display="http://var.astro.cz/oejv/issues/oejv0074.pdf" xr:uid="{00000000-0004-0000-0200-000004000000}"/>
    <hyperlink ref="P197" r:id="rId6" display="http://www.konkoly.hu/cgi-bin/IBVS?5583" xr:uid="{00000000-0004-0000-0200-000005000000}"/>
    <hyperlink ref="P198" r:id="rId7" display="http://www.konkoly.hu/cgi-bin/IBVS?5583" xr:uid="{00000000-0004-0000-0200-000006000000}"/>
    <hyperlink ref="P222" r:id="rId8" display="http://var.astro.cz/oejv/issues/oejv0003.pdf" xr:uid="{00000000-0004-0000-0200-000007000000}"/>
    <hyperlink ref="P223" r:id="rId9" display="http://var.astro.cz/oejv/issues/oejv0003.pdf" xr:uid="{00000000-0004-0000-0200-000008000000}"/>
    <hyperlink ref="P199" r:id="rId10" display="http://www.bav-astro.de/sfs/BAVM_link.php?BAVMnr=183" xr:uid="{00000000-0004-0000-0200-000009000000}"/>
    <hyperlink ref="P200" r:id="rId11" display="http://www.bav-astro.de/sfs/BAVM_link.php?BAVMnr=183" xr:uid="{00000000-0004-0000-0200-00000A000000}"/>
    <hyperlink ref="P201" r:id="rId12" display="http://www.bav-astro.de/sfs/BAVM_link.php?BAVMnr=215" xr:uid="{00000000-0004-0000-0200-00000B000000}"/>
    <hyperlink ref="P202" r:id="rId13" display="http://www.konkoly.hu/cgi-bin/IBVS?5960" xr:uid="{00000000-0004-0000-0200-00000C000000}"/>
    <hyperlink ref="P203" r:id="rId14" display="http://var.astro.cz/oejv/issues/oejv0160.pdf" xr:uid="{00000000-0004-0000-0200-00000D000000}"/>
    <hyperlink ref="P204" r:id="rId15" display="http://var.astro.cz/oejv/issues/oejv0160.pdf" xr:uid="{00000000-0004-0000-0200-00000E000000}"/>
    <hyperlink ref="P205" r:id="rId16" display="http://www.konkoly.hu/cgi-bin/IBVS?6042" xr:uid="{00000000-0004-0000-02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2024-07-28T08:08:08Z</dcterms:modified>
</cp:coreProperties>
</file>