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CCEA1E-44B6-4BB1-9191-559DF4BACC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C78" i="2"/>
  <c r="F78" i="2"/>
  <c r="D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D9" i="1"/>
  <c r="E21" i="1"/>
  <c r="F21" i="1"/>
  <c r="G21" i="1"/>
  <c r="H21" i="1"/>
  <c r="E9" i="1"/>
  <c r="F16" i="1"/>
  <c r="F17" i="1" s="1"/>
  <c r="C17" i="1"/>
  <c r="Q21" i="1"/>
  <c r="C11" i="1"/>
  <c r="C12" i="1"/>
  <c r="C16" i="1" l="1"/>
  <c r="D18" i="1" s="1"/>
  <c r="O24" i="1"/>
  <c r="O27" i="1"/>
  <c r="O21" i="1"/>
  <c r="C15" i="1"/>
  <c r="O22" i="1"/>
  <c r="O26" i="1"/>
  <c r="O25" i="1"/>
  <c r="O23" i="1"/>
  <c r="F18" i="1" l="1"/>
  <c r="F19" i="1" s="1"/>
  <c r="C18" i="1"/>
</calcChain>
</file>

<file path=xl/sharedStrings.xml><?xml version="1.0" encoding="utf-8"?>
<sst xmlns="http://schemas.openxmlformats.org/spreadsheetml/2006/main" count="433" uniqueCount="63">
  <si>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</si>
  <si>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</si>
  <si>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</si>
  <si>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</si>
  <si>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</si>
  <si>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</si>
  <si>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</si>
  <si>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</si>
  <si>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</si>
  <si>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</si>
  <si>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</si>
  <si>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</si>
  <si>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</si>
  <si>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</si>
  <si>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</si>
  <si>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</si>
  <si>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</si>
  <si>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</si>
  <si>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</si>
  <si>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</si>
  <si>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</si>
  <si>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</si>
  <si>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</si>
  <si>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</si>
  <si>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</si>
  <si>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</si>
  <si>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</si>
  <si>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</si>
  <si>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</si>
  <si>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</si>
  <si>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</si>
  <si>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</si>
  <si>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</si>
  <si>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</si>
  <si>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</si>
  <si>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</si>
  <si>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</si>
  <si>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</si>
  <si>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</si>
  <si>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</si>
  <si>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</si>
  <si>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</si>
  <si>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</si>
  <si>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</si>
  <si>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</si>
  <si>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</si>
  <si>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</si>
  <si>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</si>
  <si>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</si>
  <si>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</si>
  <si>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</si>
  <si>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</si>
  <si>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</si>
  <si>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</si>
  <si>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</si>
  <si>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</si>
  <si>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V0445 Cep</t>
  </si>
  <si>
    <t>EW/A</t>
  </si>
  <si>
    <t>Rucinski 9</t>
  </si>
  <si>
    <t>V0445 Cep / GSC 2470.5847</t>
  </si>
  <si>
    <t>IBVS 6165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</si>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</sst>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3-4CE8-9F62-EC66DFC49D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3-4CE8-9F62-EC66DFC49D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3-4CE8-9F62-EC66DFC49D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-1.6316000001097564E-2</c:v>
                </c:pt>
                <c:pt idx="2">
                  <c:v>9.7320000058971345E-3</c:v>
                </c:pt>
                <c:pt idx="3">
                  <c:v>1.7180000002554152E-2</c:v>
                </c:pt>
                <c:pt idx="4">
                  <c:v>-2.9007999997702427E-2</c:v>
                </c:pt>
                <c:pt idx="5">
                  <c:v>-1.5460000002349261E-2</c:v>
                </c:pt>
                <c:pt idx="6">
                  <c:v>1.6296000001602806E-2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3-4CE8-9F62-EC66DFC49D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3-4CE8-9F62-EC66DFC49D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E3-4CE8-9F62-EC66DFC49D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E3-4CE8-9F62-EC66DFC49D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-1.7133618288250798E-5</c:v>
                </c:pt>
                <c:pt idx="1">
                  <c:v>-2.9248893987741205E-3</c:v>
                </c:pt>
                <c:pt idx="2">
                  <c:v>-2.9255247307849327E-3</c:v>
                </c:pt>
                <c:pt idx="3">
                  <c:v>-2.9261600627957453E-3</c:v>
                </c:pt>
                <c:pt idx="4">
                  <c:v>-2.9263188957984482E-3</c:v>
                </c:pt>
                <c:pt idx="5">
                  <c:v>-2.9269542278092609E-3</c:v>
                </c:pt>
                <c:pt idx="6">
                  <c:v>-2.9290190568444013E-3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E3-4CE8-9F62-EC66DFC49D2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E3-4CE8-9F62-EC66DFC49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392824"/>
        <c:axId val="1"/>
      </c:scatterChart>
      <c:valAx>
        <c:axId val="803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9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8-4BB1-97C8-9F273211D03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8-4BB1-97C8-9F273211D0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8-4BB1-97C8-9F273211D0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-1.6316000001097564E-2</c:v>
                </c:pt>
                <c:pt idx="2">
                  <c:v>9.7320000058971345E-3</c:v>
                </c:pt>
                <c:pt idx="3">
                  <c:v>1.7180000002554152E-2</c:v>
                </c:pt>
                <c:pt idx="4">
                  <c:v>-2.9007999997702427E-2</c:v>
                </c:pt>
                <c:pt idx="5">
                  <c:v>-1.5460000002349261E-2</c:v>
                </c:pt>
                <c:pt idx="6">
                  <c:v>1.6296000001602806E-2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8-4BB1-97C8-9F273211D0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8-4BB1-97C8-9F273211D0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E8-4BB1-97C8-9F273211D0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E8-4BB1-97C8-9F273211D0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-1.7133618288250798E-5</c:v>
                </c:pt>
                <c:pt idx="1">
                  <c:v>-2.9248893987741205E-3</c:v>
                </c:pt>
                <c:pt idx="2">
                  <c:v>-2.9255247307849327E-3</c:v>
                </c:pt>
                <c:pt idx="3">
                  <c:v>-2.9261600627957453E-3</c:v>
                </c:pt>
                <c:pt idx="4">
                  <c:v>-2.9263188957984482E-3</c:v>
                </c:pt>
                <c:pt idx="5">
                  <c:v>-2.9269542278092609E-3</c:v>
                </c:pt>
                <c:pt idx="6">
                  <c:v>-2.9290190568444013E-3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E8-4BB1-97C8-9F273211D03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9153.5</c:v>
                </c:pt>
                <c:pt idx="2">
                  <c:v>9155.5</c:v>
                </c:pt>
                <c:pt idx="3">
                  <c:v>9157.5</c:v>
                </c:pt>
                <c:pt idx="4">
                  <c:v>9158</c:v>
                </c:pt>
                <c:pt idx="5">
                  <c:v>9160</c:v>
                </c:pt>
                <c:pt idx="6">
                  <c:v>9166.5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E8-4BB1-97C8-9F273211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392824"/>
        <c:axId val="1"/>
      </c:scatterChart>
      <c:valAx>
        <c:axId val="803392824"/>
        <c:scaling>
          <c:orientation val="minMax"/>
          <c:max val="9500"/>
          <c:min val="9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9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19050</xdr:rowOff>
    </xdr:from>
    <xdr:to>
      <xdr:col>17</xdr:col>
      <xdr:colOff>190500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0FFE60-FEF4-1049-2F3E-4583E0BE9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9525</xdr:rowOff>
    </xdr:from>
    <xdr:to>
      <xdr:col>27</xdr:col>
      <xdr:colOff>161925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E25FD5-BF2C-4E65-9C7F-22941099A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59</v>
      </c>
      <c r="F1" s="51" t="s">
        <v>56</v>
      </c>
      <c r="G1" s="32">
        <v>22.071089999999998</v>
      </c>
      <c r="H1" s="33">
        <v>72.222200000000001</v>
      </c>
      <c r="I1" s="34">
        <v>52470.584699999999</v>
      </c>
      <c r="J1" s="34">
        <v>0.44877600000000001</v>
      </c>
      <c r="K1" s="31" t="s">
        <v>57</v>
      </c>
      <c r="L1" s="33"/>
      <c r="M1" s="34">
        <v>52470.584699999999</v>
      </c>
      <c r="N1" s="34">
        <v>0.44877600000000001</v>
      </c>
      <c r="O1" s="37" t="s">
        <v>57</v>
      </c>
    </row>
    <row r="2" spans="1:15" x14ac:dyDescent="0.2">
      <c r="A2" t="s">
        <v>23</v>
      </c>
      <c r="B2" t="s">
        <v>57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52470.584699999999</v>
      </c>
      <c r="D7" s="31" t="s">
        <v>58</v>
      </c>
    </row>
    <row r="8" spans="1:15" x14ac:dyDescent="0.2">
      <c r="A8" t="s">
        <v>3</v>
      </c>
      <c r="C8" s="54">
        <v>0.44877600000000001</v>
      </c>
      <c r="D8" s="29" t="s">
        <v>58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-1.7133618288250798E-5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-3.1766600540622379E-7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56584.062587139771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0.44877568233399462</v>
      </c>
      <c r="E16" s="14" t="s">
        <v>30</v>
      </c>
      <c r="F16" s="36">
        <f ca="1">NOW()+15018.5+$C$5/24</f>
        <v>60332.72712048611</v>
      </c>
    </row>
    <row r="17" spans="1:18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17520</v>
      </c>
    </row>
    <row r="18" spans="1:18" ht="14.25" thickTop="1" thickBot="1" x14ac:dyDescent="0.25">
      <c r="A18" s="16" t="s">
        <v>5</v>
      </c>
      <c r="B18" s="10"/>
      <c r="C18" s="19">
        <f ca="1">+C15</f>
        <v>56584.062587139771</v>
      </c>
      <c r="D18" s="20">
        <f ca="1">+C16</f>
        <v>0.44877568233399462</v>
      </c>
      <c r="E18" s="14" t="s">
        <v>36</v>
      </c>
      <c r="F18" s="23">
        <f ca="1">ROUND(2*(F16-$C$15)/$C$16,0)/2+F15</f>
        <v>8354</v>
      </c>
    </row>
    <row r="19" spans="1:18" ht="13.5" thickTop="1" x14ac:dyDescent="0.2">
      <c r="E19" s="14" t="s">
        <v>31</v>
      </c>
      <c r="F19" s="18">
        <f ca="1">+$C$15+$C$16*F18-15018.5-$C$5/24</f>
        <v>45315.030470691301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58</v>
      </c>
      <c r="C21" s="8">
        <v>52470.584699999999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-1.7133618288250798E-5</v>
      </c>
      <c r="Q21" s="2">
        <f t="shared" ref="Q21:Q27" si="4">+C21-15018.5</f>
        <v>37452.084699999999</v>
      </c>
    </row>
    <row r="22" spans="1:18" x14ac:dyDescent="0.2">
      <c r="A22" s="52" t="s">
        <v>60</v>
      </c>
      <c r="B22" s="53" t="s">
        <v>61</v>
      </c>
      <c r="C22" s="52">
        <v>56578.4395</v>
      </c>
      <c r="D22" s="52">
        <v>2.9999999999999997E-4</v>
      </c>
      <c r="E22">
        <f t="shared" si="0"/>
        <v>9153.4636433320884</v>
      </c>
      <c r="F22">
        <f t="shared" si="1"/>
        <v>9153.5</v>
      </c>
      <c r="G22">
        <f t="shared" si="2"/>
        <v>-1.6316000001097564E-2</v>
      </c>
      <c r="K22">
        <f t="shared" ref="K22:K27" si="5">+G22</f>
        <v>-1.6316000001097564E-2</v>
      </c>
      <c r="O22">
        <f t="shared" ca="1" si="3"/>
        <v>-2.9248893987741205E-3</v>
      </c>
      <c r="Q22" s="2">
        <f t="shared" si="4"/>
        <v>41559.9395</v>
      </c>
    </row>
    <row r="23" spans="1:18" x14ac:dyDescent="0.2">
      <c r="A23" s="52" t="s">
        <v>60</v>
      </c>
      <c r="B23" s="53" t="s">
        <v>61</v>
      </c>
      <c r="C23" s="52">
        <v>56579.363100000002</v>
      </c>
      <c r="D23" s="52">
        <v>2.0000000000000001E-4</v>
      </c>
      <c r="E23">
        <f t="shared" si="0"/>
        <v>9155.5216856516454</v>
      </c>
      <c r="F23">
        <f t="shared" si="1"/>
        <v>9155.5</v>
      </c>
      <c r="G23">
        <f t="shared" si="2"/>
        <v>9.7320000058971345E-3</v>
      </c>
      <c r="K23">
        <f t="shared" si="5"/>
        <v>9.7320000058971345E-3</v>
      </c>
      <c r="O23">
        <f t="shared" ca="1" si="3"/>
        <v>-2.9255247307849327E-3</v>
      </c>
      <c r="Q23" s="2">
        <f t="shared" si="4"/>
        <v>41560.863100000002</v>
      </c>
    </row>
    <row r="24" spans="1:18" x14ac:dyDescent="0.2">
      <c r="A24" s="52" t="s">
        <v>60</v>
      </c>
      <c r="B24" s="53" t="s">
        <v>61</v>
      </c>
      <c r="C24" s="52">
        <v>56580.268100000001</v>
      </c>
      <c r="D24" s="52">
        <v>2.0000000000000001E-4</v>
      </c>
      <c r="E24">
        <f t="shared" si="0"/>
        <v>9157.5382819045626</v>
      </c>
      <c r="F24">
        <f t="shared" si="1"/>
        <v>9157.5</v>
      </c>
      <c r="G24">
        <f t="shared" si="2"/>
        <v>1.7180000002554152E-2</v>
      </c>
      <c r="K24">
        <f t="shared" si="5"/>
        <v>1.7180000002554152E-2</v>
      </c>
      <c r="O24">
        <f t="shared" ca="1" si="3"/>
        <v>-2.9261600627957453E-3</v>
      </c>
      <c r="Q24" s="2">
        <f t="shared" si="4"/>
        <v>41561.768100000001</v>
      </c>
    </row>
    <row r="25" spans="1:18" x14ac:dyDescent="0.2">
      <c r="A25" s="52" t="s">
        <v>60</v>
      </c>
      <c r="B25" s="53" t="s">
        <v>62</v>
      </c>
      <c r="C25" s="52">
        <v>56580.446300000003</v>
      </c>
      <c r="D25" s="52">
        <v>2.0000000000000001E-4</v>
      </c>
      <c r="E25">
        <f t="shared" si="0"/>
        <v>9157.9353619623234</v>
      </c>
      <c r="F25">
        <f t="shared" si="1"/>
        <v>9158</v>
      </c>
      <c r="G25">
        <f t="shared" si="2"/>
        <v>-2.9007999997702427E-2</v>
      </c>
      <c r="K25">
        <f t="shared" si="5"/>
        <v>-2.9007999997702427E-2</v>
      </c>
      <c r="O25">
        <f t="shared" ca="1" si="3"/>
        <v>-2.9263188957984482E-3</v>
      </c>
      <c r="Q25" s="2">
        <f t="shared" si="4"/>
        <v>41561.946300000003</v>
      </c>
    </row>
    <row r="26" spans="1:18" x14ac:dyDescent="0.2">
      <c r="A26" s="52" t="s">
        <v>60</v>
      </c>
      <c r="B26" s="53" t="s">
        <v>62</v>
      </c>
      <c r="C26" s="52">
        <v>56581.357400000001</v>
      </c>
      <c r="D26" s="52">
        <v>2.0000000000000001E-4</v>
      </c>
      <c r="E26">
        <f t="shared" si="0"/>
        <v>9159.9655507424668</v>
      </c>
      <c r="F26">
        <f t="shared" si="1"/>
        <v>9160</v>
      </c>
      <c r="G26">
        <f t="shared" si="2"/>
        <v>-1.5460000002349261E-2</v>
      </c>
      <c r="K26">
        <f t="shared" si="5"/>
        <v>-1.5460000002349261E-2</v>
      </c>
      <c r="O26">
        <f t="shared" ca="1" si="3"/>
        <v>-2.9269542278092609E-3</v>
      </c>
      <c r="Q26" s="2">
        <f t="shared" si="4"/>
        <v>41562.857400000001</v>
      </c>
    </row>
    <row r="27" spans="1:18" x14ac:dyDescent="0.2">
      <c r="A27" s="52" t="s">
        <v>60</v>
      </c>
      <c r="B27" s="53" t="s">
        <v>61</v>
      </c>
      <c r="C27" s="52">
        <v>56584.306199999999</v>
      </c>
      <c r="D27" s="52">
        <v>2.0000000000000001E-4</v>
      </c>
      <c r="E27">
        <f t="shared" si="0"/>
        <v>9166.536312102251</v>
      </c>
      <c r="F27">
        <f t="shared" si="1"/>
        <v>9166.5</v>
      </c>
      <c r="G27">
        <f t="shared" si="2"/>
        <v>1.6296000001602806E-2</v>
      </c>
      <c r="K27">
        <f t="shared" si="5"/>
        <v>1.6296000001602806E-2</v>
      </c>
      <c r="O27">
        <f t="shared" ca="1" si="3"/>
        <v>-2.9290190568444013E-3</v>
      </c>
      <c r="Q27" s="2">
        <f t="shared" si="4"/>
        <v>41565.806199999999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50</v>
      </c>
      <c r="J11" s="48" t="s">
        <v>51</v>
      </c>
      <c r="K11" s="47">
        <v>-3273</v>
      </c>
      <c r="L11" s="47" t="s">
        <v>52</v>
      </c>
      <c r="M11" s="48" t="s">
        <v>53</v>
      </c>
      <c r="N11" s="48"/>
      <c r="O11" s="49" t="s">
        <v>54</v>
      </c>
      <c r="P11" s="49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2024-01-23T04:27:03Z</dcterms:modified>
</cp:coreProperties>
</file>