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3096CC7-87FE-4AA1-B04E-1A1EA91120A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E26" i="1"/>
  <c r="F26" i="1"/>
  <c r="G26" i="1"/>
  <c r="K26" i="1"/>
  <c r="D9" i="1"/>
  <c r="C9" i="1"/>
  <c r="Q25" i="1"/>
  <c r="Q26" i="1"/>
  <c r="E24" i="1"/>
  <c r="F24" i="1"/>
  <c r="G24" i="1"/>
  <c r="K24" i="1"/>
  <c r="E21" i="1"/>
  <c r="F21" i="1"/>
  <c r="G21" i="1"/>
  <c r="I21" i="1"/>
  <c r="Q24" i="1"/>
  <c r="E23" i="1"/>
  <c r="F23" i="1"/>
  <c r="G23" i="1"/>
  <c r="K23" i="1"/>
  <c r="Q23" i="1"/>
  <c r="E22" i="1"/>
  <c r="F22" i="1"/>
  <c r="G22" i="1"/>
  <c r="K22" i="1"/>
  <c r="Q22" i="1"/>
  <c r="F16" i="1"/>
  <c r="F17" i="1" s="1"/>
  <c r="C17" i="1"/>
  <c r="Q21" i="1"/>
  <c r="C11" i="1"/>
  <c r="C12" i="1"/>
  <c r="C16" i="1" l="1"/>
  <c r="D18" i="1" s="1"/>
  <c r="O22" i="1"/>
  <c r="O23" i="1"/>
  <c r="O24" i="1"/>
  <c r="O26" i="1"/>
  <c r="C15" i="1"/>
  <c r="C18" i="1" s="1"/>
  <c r="O21" i="1"/>
  <c r="O25" i="1"/>
  <c r="F18" i="1" l="1"/>
  <c r="F19" i="1" s="1"/>
</calcChain>
</file>

<file path=xl/sharedStrings.xml><?xml version="1.0" encoding="utf-8"?>
<sst xmlns="http://schemas.openxmlformats.org/spreadsheetml/2006/main" count="58" uniqueCount="49">
  <si>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</si>
  <si>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</si>
  <si>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</si>
  <si>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</si>
  <si>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</si>
  <si>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</si>
  <si>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</si>
  <si>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</si>
  <si>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</si>
  <si>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</si>
  <si>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</si>
  <si>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</si>
  <si>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</si>
  <si>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</si>
  <si>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</si>
  <si>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</si>
  <si>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</si>
  <si>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</si>
  <si>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</si>
  <si>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</si>
  <si>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</si>
  <si>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</si>
  <si>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</si>
  <si>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</si>
  <si>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</si>
  <si>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</si>
  <si>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</si>
  <si>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</si>
  <si>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</si>
  <si>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</si>
  <si>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</si>
  <si>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</si>
  <si>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</si>
  <si>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</si>
  <si>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</si>
  <si>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</si>
  <si>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</si>
  <si>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</si>
  <si>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</si>
  <si>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</si>
  <si>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EW</t>
  </si>
  <si>
    <t>OEJV 0083</t>
  </si>
  <si>
    <t>IBVS 5960</t>
  </si>
  <si>
    <t>I</t>
  </si>
  <si>
    <t>not avail.</t>
  </si>
  <si>
    <t>IBVS 6011</t>
  </si>
  <si>
    <t>IBVS 6042</t>
  </si>
  <si>
    <t>V0917 Cep / GSC 4477-0706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</si>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</sst>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0" fillId="0" borderId="0" xfId="41" applyFont="1" applyAlignment="1">
      <alignment wrapText="1"/>
    </xf>
    <xf numFmtId="0" fontId="30" fillId="0" borderId="0" xfId="41" applyFont="1" applyAlignment="1">
      <alignment horizontal="center" wrapText="1"/>
    </xf>
    <xf numFmtId="0" fontId="30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V0917 Cep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9.0000000000000008E-4</c:v>
                  </c:pt>
                  <c:pt idx="4">
                    <c:v>1.9E-3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9.0000000000000008E-4</c:v>
                  </c:pt>
                  <c:pt idx="4">
                    <c:v>1.9E-3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10003</c:v>
                </c:pt>
                <c:pt idx="2">
                  <c:v>10887</c:v>
                </c:pt>
                <c:pt idx="3">
                  <c:v>11776</c:v>
                </c:pt>
                <c:pt idx="4">
                  <c:v>14473.5</c:v>
                </c:pt>
                <c:pt idx="5">
                  <c:v>14434.5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AA-43D2-8849-86ADC94BE5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9.0000000000000008E-4</c:v>
                  </c:pt>
                  <c:pt idx="4">
                    <c:v>1.9E-3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9.0000000000000008E-4</c:v>
                  </c:pt>
                  <c:pt idx="4">
                    <c:v>1.9E-3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10003</c:v>
                </c:pt>
                <c:pt idx="2">
                  <c:v>10887</c:v>
                </c:pt>
                <c:pt idx="3">
                  <c:v>11776</c:v>
                </c:pt>
                <c:pt idx="4">
                  <c:v>14473.5</c:v>
                </c:pt>
                <c:pt idx="5">
                  <c:v>14434.5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AA-43D2-8849-86ADC94BE5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9.0000000000000008E-4</c:v>
                  </c:pt>
                  <c:pt idx="4">
                    <c:v>1.9E-3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9.0000000000000008E-4</c:v>
                  </c:pt>
                  <c:pt idx="4">
                    <c:v>1.9E-3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10003</c:v>
                </c:pt>
                <c:pt idx="2">
                  <c:v>10887</c:v>
                </c:pt>
                <c:pt idx="3">
                  <c:v>11776</c:v>
                </c:pt>
                <c:pt idx="4">
                  <c:v>14473.5</c:v>
                </c:pt>
                <c:pt idx="5">
                  <c:v>14434.5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AA-43D2-8849-86ADC94BE5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9.0000000000000008E-4</c:v>
                  </c:pt>
                  <c:pt idx="4">
                    <c:v>1.9E-3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9.0000000000000008E-4</c:v>
                  </c:pt>
                  <c:pt idx="4">
                    <c:v>1.9E-3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10003</c:v>
                </c:pt>
                <c:pt idx="2">
                  <c:v>10887</c:v>
                </c:pt>
                <c:pt idx="3">
                  <c:v>11776</c:v>
                </c:pt>
                <c:pt idx="4">
                  <c:v>14473.5</c:v>
                </c:pt>
                <c:pt idx="5">
                  <c:v>14434.5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1.499000092735514E-3</c:v>
                </c:pt>
                <c:pt idx="2">
                  <c:v>3.6710000931634568E-3</c:v>
                </c:pt>
                <c:pt idx="3">
                  <c:v>3.9080000933608972E-3</c:v>
                </c:pt>
                <c:pt idx="4">
                  <c:v>1.3325500091013964E-2</c:v>
                </c:pt>
                <c:pt idx="5">
                  <c:v>1.2238500094099436E-2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AA-43D2-8849-86ADC94BE5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9.0000000000000008E-4</c:v>
                  </c:pt>
                  <c:pt idx="4">
                    <c:v>1.9E-3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9.0000000000000008E-4</c:v>
                  </c:pt>
                  <c:pt idx="4">
                    <c:v>1.9E-3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10003</c:v>
                </c:pt>
                <c:pt idx="2">
                  <c:v>10887</c:v>
                </c:pt>
                <c:pt idx="3">
                  <c:v>11776</c:v>
                </c:pt>
                <c:pt idx="4">
                  <c:v>14473.5</c:v>
                </c:pt>
                <c:pt idx="5">
                  <c:v>14434.5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AA-43D2-8849-86ADC94BE5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9.0000000000000008E-4</c:v>
                  </c:pt>
                  <c:pt idx="4">
                    <c:v>1.9E-3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9.0000000000000008E-4</c:v>
                  </c:pt>
                  <c:pt idx="4">
                    <c:v>1.9E-3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10003</c:v>
                </c:pt>
                <c:pt idx="2">
                  <c:v>10887</c:v>
                </c:pt>
                <c:pt idx="3">
                  <c:v>11776</c:v>
                </c:pt>
                <c:pt idx="4">
                  <c:v>14473.5</c:v>
                </c:pt>
                <c:pt idx="5">
                  <c:v>14434.5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AA-43D2-8849-86ADC94BE5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9.0000000000000008E-4</c:v>
                  </c:pt>
                  <c:pt idx="4">
                    <c:v>1.9E-3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9.0000000000000008E-4</c:v>
                  </c:pt>
                  <c:pt idx="4">
                    <c:v>1.9E-3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10003</c:v>
                </c:pt>
                <c:pt idx="2">
                  <c:v>10887</c:v>
                </c:pt>
                <c:pt idx="3">
                  <c:v>11776</c:v>
                </c:pt>
                <c:pt idx="4">
                  <c:v>14473.5</c:v>
                </c:pt>
                <c:pt idx="5">
                  <c:v>14434.5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AA-43D2-8849-86ADC94BE5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10003</c:v>
                </c:pt>
                <c:pt idx="2">
                  <c:v>10887</c:v>
                </c:pt>
                <c:pt idx="3">
                  <c:v>11776</c:v>
                </c:pt>
                <c:pt idx="4">
                  <c:v>14473.5</c:v>
                </c:pt>
                <c:pt idx="5">
                  <c:v>14434.5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-2.5197269453090969E-2</c:v>
                </c:pt>
                <c:pt idx="1">
                  <c:v>8.9759789906206089E-4</c:v>
                </c:pt>
                <c:pt idx="2">
                  <c:v>3.2036923446587089E-3</c:v>
                </c:pt>
                <c:pt idx="3">
                  <c:v>5.5228303108752486E-3</c:v>
                </c:pt>
                <c:pt idx="4">
                  <c:v>1.2559809685306199E-2</c:v>
                </c:pt>
                <c:pt idx="5">
                  <c:v>1.2458070224471054E-2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AA-43D2-8849-86ADC94B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943968"/>
        <c:axId val="1"/>
      </c:scatterChart>
      <c:valAx>
        <c:axId val="58094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943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24EDDD0-7F2D-7BAC-81A9-840532D2A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x14ac:dyDescent="0.2">
      <c r="A2" t="s">
        <v>27</v>
      </c>
      <c r="B2" t="s">
        <v>40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44</v>
      </c>
      <c r="D4" s="9" t="s">
        <v>44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51383.774999999907</v>
      </c>
      <c r="D7" s="28" t="s">
        <v>41</v>
      </c>
    </row>
    <row r="8" spans="1:6" x14ac:dyDescent="0.2">
      <c r="A8" t="s">
        <v>7</v>
      </c>
      <c r="C8">
        <v>0.41176699999999999</v>
      </c>
      <c r="D8" s="28" t="s">
        <v>41</v>
      </c>
    </row>
    <row r="9" spans="1:6" x14ac:dyDescent="0.2">
      <c r="A9" s="26" t="s">
        <v>36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-2.5197269453090969E-2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2.6087041239781095E-6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57343.291349505242</v>
      </c>
      <c r="E15" s="16" t="s">
        <v>37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0.41176960870412399</v>
      </c>
      <c r="E16" s="16" t="s">
        <v>34</v>
      </c>
      <c r="F16" s="17">
        <f ca="1">NOW()+15018.5+B5/24</f>
        <v>60335.164292361114</v>
      </c>
    </row>
    <row r="17" spans="1:17" ht="13.5" thickBot="1" x14ac:dyDescent="0.25">
      <c r="A17" s="16" t="s">
        <v>31</v>
      </c>
      <c r="B17" s="12"/>
      <c r="C17" s="12">
        <f>COUNT(C21:C2191)</f>
        <v>6</v>
      </c>
      <c r="E17" s="16" t="s">
        <v>38</v>
      </c>
      <c r="F17" s="17">
        <f ca="1">ROUND(2*(F16-$C7)/$C8,0)/2+F15</f>
        <v>21740</v>
      </c>
    </row>
    <row r="18" spans="1:17" ht="14.25" thickTop="1" thickBot="1" x14ac:dyDescent="0.25">
      <c r="A18" s="18" t="s">
        <v>9</v>
      </c>
      <c r="B18" s="12"/>
      <c r="C18" s="21">
        <f ca="1">+C15</f>
        <v>57343.291349505242</v>
      </c>
      <c r="D18" s="22">
        <f ca="1">+C16</f>
        <v>0.41176960870412399</v>
      </c>
      <c r="E18" s="16" t="s">
        <v>39</v>
      </c>
      <c r="F18" s="25">
        <f ca="1">ROUND(2*(F16-$C15)/$C16,0)/2+F15</f>
        <v>7267</v>
      </c>
    </row>
    <row r="19" spans="1:17" ht="13.5" thickTop="1" x14ac:dyDescent="0.2">
      <c r="E19" s="16" t="s">
        <v>35</v>
      </c>
      <c r="F19" s="20">
        <f ca="1">+$C7+$C8*F18-15018.5-$C5/24</f>
        <v>39357.981622333245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28" t="s">
        <v>41</v>
      </c>
      <c r="C21" s="10">
        <v>51383.774999999907</v>
      </c>
      <c r="D21" s="10" t="s">
        <v>17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-2.5197269453090969E-2</v>
      </c>
      <c r="Q21" s="2">
        <f t="shared" ref="Q21:Q26" si="4">+C21-15018.5</f>
        <v>36365.274999999907</v>
      </c>
    </row>
    <row r="22" spans="1:17" x14ac:dyDescent="0.2">
      <c r="A22" s="29" t="s">
        <v>42</v>
      </c>
      <c r="B22" s="30" t="s">
        <v>43</v>
      </c>
      <c r="C22" s="31">
        <v>55502.681799999998</v>
      </c>
      <c r="D22" s="31">
        <v>4.0000000000000002E-4</v>
      </c>
      <c r="E22">
        <f t="shared" si="0"/>
        <v>10003.003640408511</v>
      </c>
      <c r="F22">
        <f t="shared" si="1"/>
        <v>10003</v>
      </c>
      <c r="G22">
        <f t="shared" si="2"/>
        <v>1.499000092735514E-3</v>
      </c>
      <c r="K22">
        <f>+G22</f>
        <v>1.499000092735514E-3</v>
      </c>
      <c r="O22">
        <f t="shared" ca="1" si="3"/>
        <v>8.9759789906206089E-4</v>
      </c>
      <c r="Q22" s="2">
        <f t="shared" si="4"/>
        <v>40484.181799999998</v>
      </c>
    </row>
    <row r="23" spans="1:17" x14ac:dyDescent="0.2">
      <c r="A23" s="32" t="s">
        <v>45</v>
      </c>
      <c r="B23" s="33" t="s">
        <v>43</v>
      </c>
      <c r="C23" s="32">
        <v>55866.686000000002</v>
      </c>
      <c r="D23" s="32">
        <v>2.9999999999999997E-4</v>
      </c>
      <c r="E23">
        <f t="shared" si="0"/>
        <v>10887.008915236274</v>
      </c>
      <c r="F23">
        <f t="shared" si="1"/>
        <v>10887</v>
      </c>
      <c r="G23">
        <f t="shared" si="2"/>
        <v>3.6710000931634568E-3</v>
      </c>
      <c r="K23">
        <f>+G23</f>
        <v>3.6710000931634568E-3</v>
      </c>
      <c r="O23">
        <f t="shared" ca="1" si="3"/>
        <v>3.2036923446587089E-3</v>
      </c>
      <c r="Q23" s="2">
        <f t="shared" si="4"/>
        <v>40848.186000000002</v>
      </c>
    </row>
    <row r="24" spans="1:17" x14ac:dyDescent="0.2">
      <c r="A24" s="29" t="s">
        <v>46</v>
      </c>
      <c r="B24" s="30" t="s">
        <v>43</v>
      </c>
      <c r="C24" s="31">
        <v>56232.747100000001</v>
      </c>
      <c r="D24" s="31">
        <v>9.0000000000000008E-4</v>
      </c>
      <c r="E24">
        <f t="shared" si="0"/>
        <v>11776.009490804494</v>
      </c>
      <c r="F24">
        <f t="shared" si="1"/>
        <v>11776</v>
      </c>
      <c r="G24">
        <f t="shared" si="2"/>
        <v>3.9080000933608972E-3</v>
      </c>
      <c r="K24">
        <f>+G24</f>
        <v>3.9080000933608972E-3</v>
      </c>
      <c r="O24">
        <f t="shared" ca="1" si="3"/>
        <v>5.5228303108752486E-3</v>
      </c>
      <c r="Q24" s="2">
        <f t="shared" si="4"/>
        <v>41214.247100000001</v>
      </c>
    </row>
    <row r="25" spans="1:17" x14ac:dyDescent="0.2">
      <c r="A25" s="34" t="s">
        <v>1</v>
      </c>
      <c r="B25" s="35" t="s">
        <v>43</v>
      </c>
      <c r="C25" s="36">
        <v>57343.498</v>
      </c>
      <c r="D25" s="36">
        <v>1.9E-3</v>
      </c>
      <c r="E25">
        <f t="shared" si="0"/>
        <v>14473.532361748496</v>
      </c>
      <c r="F25">
        <f t="shared" si="1"/>
        <v>14473.5</v>
      </c>
      <c r="G25">
        <f t="shared" si="2"/>
        <v>1.3325500091013964E-2</v>
      </c>
      <c r="K25">
        <f>+G25</f>
        <v>1.3325500091013964E-2</v>
      </c>
      <c r="O25">
        <f t="shared" ca="1" si="3"/>
        <v>1.2559809685306199E-2</v>
      </c>
      <c r="Q25" s="2">
        <f t="shared" si="4"/>
        <v>42324.998</v>
      </c>
    </row>
    <row r="26" spans="1:17" x14ac:dyDescent="0.2">
      <c r="A26" s="34" t="s">
        <v>1</v>
      </c>
      <c r="B26" s="35" t="s">
        <v>43</v>
      </c>
      <c r="C26" s="36">
        <v>57327.438000000002</v>
      </c>
      <c r="D26" s="36">
        <v>2.3999999999999998E-3</v>
      </c>
      <c r="E26">
        <f t="shared" si="0"/>
        <v>14434.529721906067</v>
      </c>
      <c r="F26">
        <f t="shared" si="1"/>
        <v>14434.5</v>
      </c>
      <c r="G26">
        <f t="shared" si="2"/>
        <v>1.2238500094099436E-2</v>
      </c>
      <c r="K26">
        <f>+G26</f>
        <v>1.2238500094099436E-2</v>
      </c>
      <c r="O26">
        <f t="shared" ca="1" si="3"/>
        <v>1.2458070224471054E-2</v>
      </c>
      <c r="Q26" s="2">
        <f t="shared" si="4"/>
        <v>42308.938000000002</v>
      </c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1846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2024-01-25T05:26:34Z</dcterms:modified>
</cp:coreProperties>
</file>