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C4CF5EF-DB6C-40E1-8652-9CB8802D53F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<sst xmlns="http://schemas.openxmlformats.org/spreadsheetml/2006/main" count="52" uniqueCount="47">
  <si>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</si>
  <si>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</si>
  <si>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</si>
  <si>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</si>
  <si>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</si>
  <si>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</si>
  <si>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</si>
  <si>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</si>
  <si>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</si>
  <si>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</si>
  <si>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</si>
  <si>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</si>
  <si>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</si>
  <si>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</si>
  <si>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</si>
  <si>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</si>
  <si>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</si>
  <si>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</si>
  <si>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</si>
  <si>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</si>
  <si>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</si>
  <si>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</si>
  <si>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</si>
  <si>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</si>
  <si>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</si>
  <si>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</si>
  <si>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</si>
  <si>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</si>
  <si>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</si>
  <si>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</si>
  <si>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</si>
  <si>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</si>
  <si>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</si>
  <si>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</si>
  <si>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</si>
  <si>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</si>
  <si>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</si>
  <si>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</si>
  <si>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</si>
  <si>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</si>
  <si>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</si>
  <si>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</si>
  <si>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V0939 Cep / GSC 4482-0673</t>
  </si>
  <si>
    <t>EA</t>
  </si>
  <si>
    <t>IBVS 6093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</si>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</sst>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V0939 Cep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43-479B-AD15-8853788758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5.2999999970779754E-3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43-479B-AD15-8853788758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43-479B-AD15-8853788758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43-479B-AD15-8853788758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43-479B-AD15-8853788758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43-479B-AD15-8853788758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43-479B-AD15-8853788758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5.2999999970779754E-3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43-479B-AD15-8853788758F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43-479B-AD15-88537887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249552"/>
        <c:axId val="1"/>
      </c:scatterChart>
      <c:valAx>
        <c:axId val="513249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249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1B1FB73-C9AE-8AC1-08AC-3FFF229C5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51457.760000000002</v>
      </c>
      <c r="D7" s="30" t="s">
        <v>41</v>
      </c>
    </row>
    <row r="8" spans="1:7" x14ac:dyDescent="0.2">
      <c r="A8" t="s">
        <v>3</v>
      </c>
      <c r="C8" s="33">
        <v>5.5465999999999998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5.7640021719173195E-6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60334.77904606481</v>
      </c>
    </row>
    <row r="15" spans="1:7" x14ac:dyDescent="0.2">
      <c r="A15" s="12" t="s">
        <v>17</v>
      </c>
      <c r="B15" s="10"/>
      <c r="C15" s="13">
        <f ca="1">(C7+C11)+(C8+C12)*INT(MAX(F21:F3533))</f>
        <v>56555.090697117994</v>
      </c>
      <c r="D15" s="14" t="s">
        <v>38</v>
      </c>
      <c r="E15" s="15">
        <f ca="1">ROUND(2*(E14-$C$7)/$C$8,0)/2+E13</f>
        <v>1601.5</v>
      </c>
    </row>
    <row r="16" spans="1:7" x14ac:dyDescent="0.2">
      <c r="A16" s="16" t="s">
        <v>4</v>
      </c>
      <c r="B16" s="10"/>
      <c r="C16" s="17">
        <f ca="1">+C8+C12</f>
        <v>5.5466057640021713</v>
      </c>
      <c r="D16" s="14" t="s">
        <v>39</v>
      </c>
      <c r="E16" s="24">
        <f ca="1">ROUND(2*(E14-$C$15)/$C$16,0)/2+E13</f>
        <v>682.5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45322.544964382811</v>
      </c>
    </row>
    <row r="18" spans="1:18" ht="14.25" thickTop="1" thickBot="1" x14ac:dyDescent="0.25">
      <c r="A18" s="16" t="s">
        <v>5</v>
      </c>
      <c r="B18" s="10"/>
      <c r="C18" s="19">
        <f ca="1">+C15</f>
        <v>56555.090697117994</v>
      </c>
      <c r="D18" s="20">
        <f ca="1">+C16</f>
        <v>5.5466057640021713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C$7</f>
        <v>51457.760000000002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36439.26</v>
      </c>
    </row>
    <row r="22" spans="1:18" x14ac:dyDescent="0.2">
      <c r="A22" s="31" t="s">
        <v>44</v>
      </c>
      <c r="B22" s="32" t="s">
        <v>45</v>
      </c>
      <c r="C22" s="31">
        <v>56557.864000000001</v>
      </c>
      <c r="D22" s="31">
        <v>2.0000000000000001E-4</v>
      </c>
      <c r="E22">
        <f>+(C22-C$7)/C$8</f>
        <v>919.50095554033089</v>
      </c>
      <c r="F22">
        <f>ROUND(2*E22,0)/2</f>
        <v>919.5</v>
      </c>
      <c r="G22">
        <f>+C22-(C$7+F22*C$8)</f>
        <v>5.2999999970779754E-3</v>
      </c>
      <c r="I22">
        <f>+G22</f>
        <v>5.2999999970779754E-3</v>
      </c>
      <c r="O22">
        <f ca="1">+C$11+C$12*$F22</f>
        <v>5.2999999970779754E-3</v>
      </c>
      <c r="Q22" s="2">
        <f>+C22-15018.5</f>
        <v>41539.364000000001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2024-01-25T05:41:49Z</dcterms:modified>
</cp:coreProperties>
</file>