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EF7835-B8AB-49AC-AD6A-A6C9D7FBDC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<sst xmlns="http://schemas.openxmlformats.org/spreadsheetml/2006/main" count="52" uniqueCount="49">
  <si>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</si>
  <si>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</si>
  <si>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</si>
  <si>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</si>
  <si>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</si>
  <si>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</si>
  <si>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</si>
  <si>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</si>
  <si>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</si>
  <si>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</si>
  <si>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</si>
  <si>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</si>
  <si>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</si>
  <si>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</si>
  <si>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</si>
  <si>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</si>
  <si>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</si>
  <si>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</si>
  <si>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</si>
  <si>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</si>
  <si>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</si>
  <si>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</si>
  <si>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</si>
  <si>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</si>
  <si>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</si>
  <si>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</si>
  <si>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</si>
  <si>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</si>
  <si>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</si>
  <si>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</si>
  <si>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</si>
  <si>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</si>
  <si>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</si>
  <si>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</si>
  <si>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</si>
  <si>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</si>
  <si>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</si>
  <si>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</si>
  <si>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</si>
  <si>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</si>
  <si>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</si>
  <si>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CU Cnc</t>
  </si>
  <si>
    <t>CU Cnc / GSC 1387-0884</t>
  </si>
  <si>
    <t>EA/DM+UV</t>
  </si>
  <si>
    <t>G1387-0884</t>
  </si>
  <si>
    <t>BRNO</t>
  </si>
  <si>
    <t>OEJV 0160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</si>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</sst>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Cnc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90225563909774"/>
          <c:y val="0.14076246334310852"/>
          <c:w val="0.7969924812030074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1-48DF-BA6C-03617A6CCC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8.1999991380143911E-5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1-48DF-BA6C-03617A6CCC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A1-48DF-BA6C-03617A6CCC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A1-48DF-BA6C-03617A6CCC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A1-48DF-BA6C-03617A6CCC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A1-48DF-BA6C-03617A6CCC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A1-48DF-BA6C-03617A6CCC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8.1999991380143911E-5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A1-48DF-BA6C-03617A6CCCF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A1-48DF-BA6C-03617A6CC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351080"/>
        <c:axId val="1"/>
      </c:scatterChart>
      <c:valAx>
        <c:axId val="724351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496240601503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51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1B0BAD-DDA0-084B-D1E8-770B53F54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 t="s">
        <v>44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50208.506800000003</v>
      </c>
      <c r="D7" s="30" t="s">
        <v>45</v>
      </c>
    </row>
    <row r="8" spans="1:7" x14ac:dyDescent="0.2">
      <c r="A8" t="s">
        <v>3</v>
      </c>
      <c r="C8" s="34">
        <v>2.771468</v>
      </c>
      <c r="D8" s="30" t="s">
        <v>45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4.181539591032326E-8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60338.691610532405</v>
      </c>
    </row>
    <row r="15" spans="1:7" x14ac:dyDescent="0.2">
      <c r="A15" s="12" t="s">
        <v>17</v>
      </c>
      <c r="B15" s="10"/>
      <c r="C15" s="13">
        <f ca="1">(C7+C11)+(C8+C12)*INT(MAX(F21:F3533))</f>
        <v>55643.355629999991</v>
      </c>
      <c r="D15" s="14" t="s">
        <v>37</v>
      </c>
      <c r="E15" s="15">
        <f ca="1">ROUND(2*(E14-$C$7)/$C$8,0)/2+E13</f>
        <v>3656</v>
      </c>
    </row>
    <row r="16" spans="1:7" x14ac:dyDescent="0.2">
      <c r="A16" s="16" t="s">
        <v>4</v>
      </c>
      <c r="B16" s="10"/>
      <c r="C16" s="17">
        <f ca="1">+C8+C12</f>
        <v>2.7714680418153961</v>
      </c>
      <c r="D16" s="14" t="s">
        <v>38</v>
      </c>
      <c r="E16" s="24">
        <f ca="1">ROUND(2*(E14-$C$15)/$C$16,0)/2+E13</f>
        <v>1695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45322.889794210423</v>
      </c>
    </row>
    <row r="18" spans="1:18" ht="14.25" thickTop="1" thickBot="1" x14ac:dyDescent="0.25">
      <c r="A18" s="16" t="s">
        <v>5</v>
      </c>
      <c r="B18" s="10"/>
      <c r="C18" s="19">
        <f ca="1">+C15</f>
        <v>55643.355629999991</v>
      </c>
      <c r="D18" s="20">
        <f ca="1">+C16</f>
        <v>2.7714680418153961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40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BRNO</v>
      </c>
      <c r="C21" s="8">
        <f>C$7</f>
        <v>50208.506800000003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35190.006800000003</v>
      </c>
    </row>
    <row r="22" spans="1:18" x14ac:dyDescent="0.2">
      <c r="A22" s="31" t="s">
        <v>46</v>
      </c>
      <c r="B22" s="32" t="s">
        <v>47</v>
      </c>
      <c r="C22" s="33">
        <v>55643.355629999998</v>
      </c>
      <c r="D22" s="33">
        <v>2.0000000000000001E-4</v>
      </c>
      <c r="E22">
        <f>+(C22-C$7)/C$8</f>
        <v>1961.0000295872062</v>
      </c>
      <c r="F22">
        <f>ROUND(2*E22,0)/2</f>
        <v>1961</v>
      </c>
      <c r="G22">
        <f>+C22-(C$7+F22*C$8)</f>
        <v>8.1999991380143911E-5</v>
      </c>
      <c r="I22">
        <f>+G22</f>
        <v>8.1999991380143911E-5</v>
      </c>
      <c r="O22">
        <f ca="1">+C$11+C$12*$F22</f>
        <v>8.1999991380143911E-5</v>
      </c>
      <c r="Q22" s="2">
        <f>+C22-15018.5</f>
        <v>40624.855629999998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2024-01-29T03:35:55Z</dcterms:modified>
</cp:coreProperties>
</file>