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B9F3B9-4C98-4CA3-93CB-CDF29E95F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<sst xmlns="http://schemas.openxmlformats.org/spreadsheetml/2006/main" count="59" uniqueCount="53">
  <si>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</si>
  <si>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</si>
  <si>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</si>
  <si>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</si>
  <si>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</si>
  <si>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</si>
  <si>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</si>
  <si>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</si>
  <si>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</si>
  <si>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</si>
  <si>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</si>
  <si>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</si>
  <si>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</si>
  <si>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</si>
  <si>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</si>
  <si>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</si>
  <si>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</si>
  <si>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</si>
  <si>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</si>
  <si>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</si>
  <si>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</si>
  <si>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</si>
  <si>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</si>
  <si>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</si>
  <si>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</si>
  <si>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</si>
  <si>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</si>
  <si>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</si>
  <si>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</si>
  <si>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</si>
  <si>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</si>
  <si>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</si>
  <si>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</si>
  <si>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</si>
  <si>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</si>
  <si>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</si>
  <si>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</si>
  <si>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</si>
  <si>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</si>
  <si>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</si>
  <si>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</si>
  <si>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</si>
  <si>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</si>
  <si>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</si>
  <si>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</si>
  <si>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</si>
  <si>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LINEAR 4885717 Cnc</t>
  </si>
  <si>
    <t>EW</t>
  </si>
  <si>
    <t>VSX</t>
  </si>
  <si>
    <t>BAV 91</t>
  </si>
  <si>
    <t>14.97 (0.33)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</si>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</sst>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4885717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-4.0679999947315082E-3</c:v>
                </c:pt>
                <c:pt idx="3">
                  <c:v>-8.5599999874830246E-4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-9.9500221550847092E-5</c:v>
                </c:pt>
                <c:pt idx="1">
                  <c:v>-9.9500221550847092E-5</c:v>
                </c:pt>
                <c:pt idx="2">
                  <c:v>-2.232773686126995E-3</c:v>
                </c:pt>
                <c:pt idx="3">
                  <c:v>-2.492225864251121E-3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111</c:v>
                      </c:pt>
                      <c:pt idx="3">
                        <c:v>124.5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-4.0679999947315082E-3</c:v>
                </c:pt>
                <c:pt idx="3">
                  <c:v>-8.5599999874830246E-4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-9.9500221550847092E-5</c:v>
                </c:pt>
                <c:pt idx="1">
                  <c:v>-9.9500221550847092E-5</c:v>
                </c:pt>
                <c:pt idx="2">
                  <c:v>-2.232773686126995E-3</c:v>
                </c:pt>
                <c:pt idx="3">
                  <c:v>-2.492225864251121E-3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124.5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59940.553899999999</v>
      </c>
      <c r="D7" s="13" t="s">
        <v>49</v>
      </c>
    </row>
    <row r="8" spans="1:15" ht="12.95" customHeight="1" x14ac:dyDescent="0.2">
      <c r="A8" s="20" t="s">
        <v>3</v>
      </c>
      <c r="C8" s="28">
        <v>0.51268800000000003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-9.9500221550847092E-5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-1.9218679861046378E-5</v>
      </c>
      <c r="D12" s="21"/>
      <c r="E12" s="36" t="s">
        <v>45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60541.792648148148</v>
      </c>
    </row>
    <row r="15" spans="1:15" ht="12.95" customHeight="1" x14ac:dyDescent="0.2">
      <c r="A15" s="17" t="s">
        <v>17</v>
      </c>
      <c r="C15" s="18">
        <f ca="1">(C7+C11)+(C8+C12)*INT(MAX(F21:F3533))</f>
        <v>60004.124729383475</v>
      </c>
      <c r="E15" s="38" t="s">
        <v>33</v>
      </c>
      <c r="F15" s="40">
        <f ca="1">ROUND(2*(F14-$C$7)/$C$8,0)/2+F13</f>
        <v>1173.5</v>
      </c>
    </row>
    <row r="16" spans="1:15" ht="12.95" customHeight="1" x14ac:dyDescent="0.2">
      <c r="A16" s="17" t="s">
        <v>4</v>
      </c>
      <c r="C16" s="18">
        <f ca="1">+C8+C12</f>
        <v>0.51266878132013893</v>
      </c>
      <c r="E16" s="38" t="s">
        <v>34</v>
      </c>
      <c r="F16" s="40">
        <f ca="1">ROUND(2*(F14-$C$15)/$C$16,0)/2+F13</f>
        <v>1050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8" t="s">
        <v>43</v>
      </c>
      <c r="F17" s="41">
        <f ca="1">+$C$15+$C$16*$F$16-15018.5-$C$5/24</f>
        <v>45524.322783102958</v>
      </c>
    </row>
    <row r="18" spans="1:21" ht="12.95" customHeight="1" thickTop="1" thickBot="1" x14ac:dyDescent="0.25">
      <c r="A18" s="17" t="s">
        <v>5</v>
      </c>
      <c r="C18" s="24">
        <f ca="1">+C15</f>
        <v>60004.124729383475</v>
      </c>
      <c r="D18" s="25">
        <f ca="1">+C16</f>
        <v>0.51266878132013893</v>
      </c>
      <c r="E18" s="43" t="s">
        <v>44</v>
      </c>
      <c r="F18" s="42">
        <f ca="1">+($C$15+$C$16*$F$16)-($C$16/2)-15018.5-$C$5/24</f>
        <v>45524.066448712299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59940.553899999999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-9.9500221550847092E-5</v>
      </c>
      <c r="Q21" s="26">
        <f>+C21-15018.5</f>
        <v>44922.053899999999</v>
      </c>
    </row>
    <row r="22" spans="1:21" ht="12.95" customHeight="1" x14ac:dyDescent="0.2">
      <c r="A22" s="44" t="s">
        <v>51</v>
      </c>
      <c r="B22" s="45" t="s">
        <v>52</v>
      </c>
      <c r="C22" s="44">
        <v>59940.553899999999</v>
      </c>
      <c r="D22" s="44">
        <v>3.5000000000000001E-3</v>
      </c>
      <c r="E22" s="20">
        <f t="shared" ref="E22:E24" si="0">+(C22-C$7)/C$8</f>
        <v>0</v>
      </c>
      <c r="F22" s="20">
        <f t="shared" ref="F22:F24" si="1">ROUND(2*E22,0)/2</f>
        <v>0</v>
      </c>
      <c r="G22" s="20">
        <f t="shared" ref="G22:G24" si="2">+C22-(C$7+F22*C$8)</f>
        <v>0</v>
      </c>
      <c r="K22" s="20">
        <f t="shared" ref="K22:K24" si="3">+G22</f>
        <v>0</v>
      </c>
      <c r="O22" s="20">
        <f t="shared" ref="O22:O24" ca="1" si="4">+C$11+C$12*$F22</f>
        <v>-9.9500221550847092E-5</v>
      </c>
      <c r="Q22" s="26">
        <f t="shared" ref="Q22:Q24" si="5">+C22-15018.5</f>
        <v>44922.053899999999</v>
      </c>
    </row>
    <row r="23" spans="1:21" ht="12.95" customHeight="1" x14ac:dyDescent="0.2">
      <c r="A23" s="44" t="s">
        <v>51</v>
      </c>
      <c r="B23" s="45" t="s">
        <v>52</v>
      </c>
      <c r="C23" s="44">
        <v>59997.458200000001</v>
      </c>
      <c r="D23" s="44">
        <v>3.5000000000000001E-3</v>
      </c>
      <c r="E23" s="20">
        <f t="shared" si="0"/>
        <v>110.99206534969019</v>
      </c>
      <c r="F23" s="20">
        <f t="shared" si="1"/>
        <v>111</v>
      </c>
      <c r="G23" s="20">
        <f t="shared" si="2"/>
        <v>-4.0679999947315082E-3</v>
      </c>
      <c r="K23" s="20">
        <f t="shared" si="3"/>
        <v>-4.0679999947315082E-3</v>
      </c>
      <c r="O23" s="20">
        <f t="shared" ca="1" si="4"/>
        <v>-2.232773686126995E-3</v>
      </c>
      <c r="Q23" s="26">
        <f t="shared" si="5"/>
        <v>44978.958200000001</v>
      </c>
    </row>
    <row r="24" spans="1:21" ht="12.95" customHeight="1" x14ac:dyDescent="0.2">
      <c r="A24" s="44" t="s">
        <v>51</v>
      </c>
      <c r="B24" s="45" t="s">
        <v>52</v>
      </c>
      <c r="C24" s="44">
        <v>60004.382700000002</v>
      </c>
      <c r="D24" s="44">
        <v>3.5000000000000001E-3</v>
      </c>
      <c r="E24" s="20">
        <f t="shared" si="0"/>
        <v>124.49833036857299</v>
      </c>
      <c r="F24" s="20">
        <f t="shared" si="1"/>
        <v>124.5</v>
      </c>
      <c r="G24" s="20">
        <f t="shared" si="2"/>
        <v>-8.5599999874830246E-4</v>
      </c>
      <c r="K24" s="20">
        <f t="shared" si="3"/>
        <v>-8.5599999874830246E-4</v>
      </c>
      <c r="O24" s="20">
        <f t="shared" ca="1" si="4"/>
        <v>-2.492225864251121E-3</v>
      </c>
      <c r="Q24" s="26">
        <f t="shared" si="5"/>
        <v>44985.882700000002</v>
      </c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2024-08-19T07:01:24Z</dcterms:modified>
</cp:coreProperties>
</file>