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A941ED-002A-4894-97CA-CF180C80C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U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29" i="1"/>
  <c r="F29" i="1" s="1"/>
  <c r="G29" i="1" s="1"/>
  <c r="Q29" i="1"/>
  <c r="E30" i="1"/>
  <c r="F30" i="1" s="1"/>
  <c r="G30" i="1" s="1"/>
  <c r="Q30" i="1"/>
  <c r="E28" i="1"/>
  <c r="F28" i="1" s="1"/>
  <c r="G28" i="1" s="1"/>
  <c r="D9" i="1"/>
  <c r="C9" i="1"/>
  <c r="C21" i="1"/>
  <c r="E21" i="1" s="1"/>
  <c r="F21" i="1" s="1"/>
  <c r="G21" i="1" s="1"/>
  <c r="I21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Q28" i="1"/>
  <c r="Q24" i="1"/>
  <c r="Q25" i="1"/>
  <c r="Q26" i="1"/>
  <c r="Q27" i="1"/>
  <c r="Q22" i="1"/>
  <c r="Q23" i="1"/>
  <c r="A21" i="1"/>
  <c r="F16" i="1"/>
  <c r="C17" i="1"/>
  <c r="Q21" i="1"/>
  <c r="C11" i="1"/>
  <c r="C12" i="1"/>
  <c r="I28" i="1" l="1"/>
  <c r="K28" i="1"/>
  <c r="O32" i="1"/>
  <c r="S32" i="1" s="1"/>
  <c r="O31" i="1"/>
  <c r="S31" i="1" s="1"/>
  <c r="O33" i="1"/>
  <c r="S33" i="1" s="1"/>
  <c r="O35" i="1"/>
  <c r="S35" i="1" s="1"/>
  <c r="O34" i="1"/>
  <c r="S34" i="1" s="1"/>
  <c r="O29" i="1"/>
  <c r="S29" i="1" s="1"/>
  <c r="O30" i="1"/>
  <c r="S30" i="1" s="1"/>
  <c r="K30" i="1"/>
  <c r="K29" i="1"/>
  <c r="O24" i="1"/>
  <c r="S24" i="1" s="1"/>
  <c r="O26" i="1"/>
  <c r="S26" i="1" s="1"/>
  <c r="O28" i="1"/>
  <c r="S28" i="1" s="1"/>
  <c r="C15" i="1"/>
  <c r="O23" i="1"/>
  <c r="S23" i="1" s="1"/>
  <c r="O22" i="1"/>
  <c r="S22" i="1" s="1"/>
  <c r="O27" i="1"/>
  <c r="S27" i="1" s="1"/>
  <c r="O21" i="1"/>
  <c r="S21" i="1" s="1"/>
  <c r="O25" i="1"/>
  <c r="S25" i="1" s="1"/>
  <c r="C16" i="1"/>
  <c r="D18" i="1" s="1"/>
  <c r="F17" i="1"/>
  <c r="S19" i="1" l="1"/>
  <c r="C18" i="1"/>
  <c r="F18" i="1"/>
  <c r="F19" i="1" s="1"/>
</calcChain>
</file>

<file path=xl/sharedStrings.xml><?xml version="1.0" encoding="utf-8"?>
<sst xmlns="http://schemas.openxmlformats.org/spreadsheetml/2006/main" count="79" uniqueCount="60">
  <si>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</si>
  <si>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</si>
  <si>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</si>
  <si>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</si>
  <si>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</si>
  <si>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</si>
  <si>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</si>
  <si>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</si>
  <si>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</si>
  <si>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</si>
  <si>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</si>
  <si>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</si>
  <si>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</si>
  <si>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</si>
  <si>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</si>
  <si>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</si>
  <si>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</si>
  <si>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</si>
  <si>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</si>
  <si>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</si>
  <si>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</si>
  <si>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</si>
  <si>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</si>
  <si>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</si>
  <si>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</si>
  <si>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</si>
  <si>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</si>
  <si>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</si>
  <si>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</si>
  <si>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</si>
  <si>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</si>
  <si>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</si>
  <si>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</si>
  <si>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</si>
  <si>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</si>
  <si>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</si>
  <si>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</si>
  <si>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</si>
  <si>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</si>
  <si>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G1994-0935</t>
  </si>
  <si>
    <t>G1994-0935_CrB.xls</t>
  </si>
  <si>
    <t>EW</t>
  </si>
  <si>
    <t>CrB</t>
  </si>
  <si>
    <t>VSX</t>
  </si>
  <si>
    <t>IBVS 5894</t>
  </si>
  <si>
    <t>II</t>
  </si>
  <si>
    <t>I</t>
  </si>
  <si>
    <t>IBVS 5992</t>
  </si>
  <si>
    <t>IBVS 6029</t>
  </si>
  <si>
    <t>RHN 2021</t>
  </si>
  <si>
    <t>pg</t>
  </si>
  <si>
    <t>vis</t>
  </si>
  <si>
    <t>PE</t>
  </si>
  <si>
    <t>CCD</t>
  </si>
  <si>
    <t>QS Com / GSC 1994-0935</t>
  </si>
  <si>
    <t>JBAV, 60</t>
  </si>
  <si>
    <t>JBAV, 55</t>
  </si>
  <si>
    <t>VSB, 108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</si>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</sst>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0D-413C-86FF-9A7BAA058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</c:v>
                </c:pt>
                <c:pt idx="7">
                  <c:v>5.7161500080837868E-2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0D-413C-86FF-9A7BAA058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0D-413C-86FF-9A7BAA058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3.2145000805030577E-3</c:v>
                </c:pt>
                <c:pt idx="2">
                  <c:v>6.56000008166302E-3</c:v>
                </c:pt>
                <c:pt idx="3">
                  <c:v>1.2865000076999422E-2</c:v>
                </c:pt>
                <c:pt idx="4">
                  <c:v>1.5243000081682112E-2</c:v>
                </c:pt>
                <c:pt idx="5">
                  <c:v>2.2252500086324289E-2</c:v>
                </c:pt>
                <c:pt idx="6">
                  <c:v>2.0211500079312827E-2</c:v>
                </c:pt>
                <c:pt idx="7">
                  <c:v>5.7161500080837868E-2</c:v>
                </c:pt>
                <c:pt idx="8">
                  <c:v>4.5945000085339416E-2</c:v>
                </c:pt>
                <c:pt idx="9">
                  <c:v>5.0863500247942284E-2</c:v>
                </c:pt>
                <c:pt idx="11">
                  <c:v>5.0292500083742198E-2</c:v>
                </c:pt>
                <c:pt idx="12">
                  <c:v>4.8761000005470123E-2</c:v>
                </c:pt>
                <c:pt idx="13">
                  <c:v>4.9060999961511698E-2</c:v>
                </c:pt>
                <c:pt idx="14">
                  <c:v>4.926100008742651E-2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0D-413C-86FF-9A7BAA058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0D-413C-86FF-9A7BAA058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0D-413C-86FF-9A7BAA058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0D-413C-86FF-9A7BAA058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1.772953613254611E-3</c:v>
                </c:pt>
                <c:pt idx="1">
                  <c:v>8.4387574919454131E-3</c:v>
                </c:pt>
                <c:pt idx="2">
                  <c:v>8.4397800113316223E-3</c:v>
                </c:pt>
                <c:pt idx="3">
                  <c:v>1.2437830811405414E-2</c:v>
                </c:pt>
                <c:pt idx="4">
                  <c:v>1.2760946937447183E-2</c:v>
                </c:pt>
                <c:pt idx="5">
                  <c:v>1.4610684507097691E-2</c:v>
                </c:pt>
                <c:pt idx="6">
                  <c:v>1.4915395284187713E-2</c:v>
                </c:pt>
                <c:pt idx="7">
                  <c:v>3.3627500051796502E-2</c:v>
                </c:pt>
                <c:pt idx="8">
                  <c:v>3.407434102356946E-2</c:v>
                </c:pt>
                <c:pt idx="9">
                  <c:v>3.4286002536514537E-2</c:v>
                </c:pt>
                <c:pt idx="10">
                  <c:v>3.4354511335390484E-2</c:v>
                </c:pt>
                <c:pt idx="11">
                  <c:v>3.5960889291123455E-2</c:v>
                </c:pt>
                <c:pt idx="12">
                  <c:v>3.6274802742689349E-2</c:v>
                </c:pt>
                <c:pt idx="13">
                  <c:v>3.6274802742689349E-2</c:v>
                </c:pt>
                <c:pt idx="14">
                  <c:v>3.6274802742689349E-2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0D-413C-86FF-9A7BAA058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  <c:pt idx="10">
                  <c:v>-7.718799991562264E-2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0D-413C-86FF-9A7BAA058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39752"/>
        <c:axId val="1"/>
      </c:scatterChart>
      <c:valAx>
        <c:axId val="75883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3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26ED40-745A-83D8-7F26-776EEFE28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  <c r="E1" t="s">
        <v>40</v>
      </c>
    </row>
    <row r="2" spans="1:6" s="10" customFormat="1" ht="12.95" customHeight="1" x14ac:dyDescent="0.2">
      <c r="A2" s="10" t="s">
        <v>23</v>
      </c>
      <c r="B2" s="10" t="s">
        <v>41</v>
      </c>
      <c r="C2" s="11" t="s">
        <v>38</v>
      </c>
      <c r="D2" s="12" t="s">
        <v>42</v>
      </c>
      <c r="E2" s="3" t="s">
        <v>39</v>
      </c>
      <c r="F2" s="10" t="e">
        <v>#N/A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6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6" s="10" customFormat="1" ht="12.95" customHeight="1" x14ac:dyDescent="0.2">
      <c r="A6" s="13" t="s">
        <v>1</v>
      </c>
    </row>
    <row r="7" spans="1:6" s="10" customFormat="1" ht="12.95" customHeight="1" x14ac:dyDescent="0.2">
      <c r="A7" s="10" t="s">
        <v>2</v>
      </c>
      <c r="C7" s="45">
        <v>53818.686999999918</v>
      </c>
      <c r="D7" s="19" t="s">
        <v>43</v>
      </c>
    </row>
    <row r="8" spans="1:6" s="10" customFormat="1" ht="12.95" customHeight="1" x14ac:dyDescent="0.2">
      <c r="A8" s="10" t="s">
        <v>3</v>
      </c>
      <c r="C8" s="45">
        <v>0.34730899999999998</v>
      </c>
      <c r="D8" s="19" t="s">
        <v>43</v>
      </c>
    </row>
    <row r="9" spans="1:6" s="10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10" customFormat="1" ht="12.95" customHeight="1" thickBot="1" x14ac:dyDescent="0.25">
      <c r="C10" s="24" t="s">
        <v>19</v>
      </c>
      <c r="D10" s="24" t="s">
        <v>20</v>
      </c>
    </row>
    <row r="11" spans="1:6" s="10" customFormat="1" ht="12.95" customHeight="1" x14ac:dyDescent="0.2">
      <c r="A11" s="10" t="s">
        <v>15</v>
      </c>
      <c r="C11" s="23">
        <f ca="1">INTERCEPT(INDIRECT($D$9):G989,INDIRECT($C$9):F989)</f>
        <v>1.772953613254611E-3</v>
      </c>
      <c r="D11" s="12"/>
    </row>
    <row r="12" spans="1:6" s="10" customFormat="1" ht="12.95" customHeight="1" x14ac:dyDescent="0.2">
      <c r="A12" s="10" t="s">
        <v>16</v>
      </c>
      <c r="C12" s="23">
        <f ca="1">SLOPE(INDIRECT($D$9):G989,INDIRECT($C$9):F989)</f>
        <v>2.0450387724162612E-6</v>
      </c>
      <c r="D12" s="12"/>
    </row>
    <row r="13" spans="1:6" s="10" customFormat="1" ht="12.95" customHeight="1" x14ac:dyDescent="0.2">
      <c r="A13" s="10" t="s">
        <v>18</v>
      </c>
      <c r="C13" s="12" t="s">
        <v>13</v>
      </c>
    </row>
    <row r="14" spans="1:6" s="10" customFormat="1" ht="12.95" customHeight="1" x14ac:dyDescent="0.2"/>
    <row r="15" spans="1:6" s="10" customFormat="1" ht="12.95" customHeight="1" x14ac:dyDescent="0.2">
      <c r="A15" s="25" t="s">
        <v>17</v>
      </c>
      <c r="C15" s="26">
        <f ca="1">(C7+C11)+(C8+C12)*INT(MAX(F21:F3530))</f>
        <v>59678.173413802659</v>
      </c>
      <c r="E15" s="27" t="s">
        <v>34</v>
      </c>
      <c r="F15" s="17">
        <v>1</v>
      </c>
    </row>
    <row r="16" spans="1:6" s="10" customFormat="1" ht="12.95" customHeight="1" x14ac:dyDescent="0.2">
      <c r="A16" s="13" t="s">
        <v>4</v>
      </c>
      <c r="C16" s="28">
        <f ca="1">+C8+C12</f>
        <v>0.34731104503877241</v>
      </c>
      <c r="E16" s="27" t="s">
        <v>30</v>
      </c>
      <c r="F16" s="29">
        <f ca="1">NOW()+15018.5+$C$5/24</f>
        <v>60339.653858101847</v>
      </c>
    </row>
    <row r="17" spans="1:21" s="10" customFormat="1" ht="12.95" customHeight="1" thickBot="1" x14ac:dyDescent="0.25">
      <c r="A17" s="27" t="s">
        <v>27</v>
      </c>
      <c r="C17" s="10">
        <f>COUNT(C21:C2188)</f>
        <v>15</v>
      </c>
      <c r="E17" s="27" t="s">
        <v>35</v>
      </c>
      <c r="F17" s="29">
        <f ca="1">ROUND(2*(F16-$C$7)/$C$8,0)/2+F15</f>
        <v>18776.5</v>
      </c>
    </row>
    <row r="18" spans="1:21" s="10" customFormat="1" ht="12.95" customHeight="1" thickTop="1" thickBot="1" x14ac:dyDescent="0.25">
      <c r="A18" s="13" t="s">
        <v>5</v>
      </c>
      <c r="C18" s="30">
        <f ca="1">+C15</f>
        <v>59678.173413802659</v>
      </c>
      <c r="D18" s="31">
        <f ca="1">+C16</f>
        <v>0.34731104503877241</v>
      </c>
      <c r="E18" s="27" t="s">
        <v>36</v>
      </c>
      <c r="F18" s="23">
        <f ca="1">ROUND(2*(F16-$C$15)/$C$16,0)/2+F15</f>
        <v>1905.5</v>
      </c>
    </row>
    <row r="19" spans="1:21" s="10" customFormat="1" ht="12.95" customHeight="1" thickTop="1" x14ac:dyDescent="0.2">
      <c r="E19" s="27" t="s">
        <v>31</v>
      </c>
      <c r="F19" s="32">
        <f ca="1">+$C$15+$C$16*F18-15018.5-$C$5/24</f>
        <v>45321.870443457374</v>
      </c>
      <c r="S19" s="10">
        <f ca="1">SQRT(SUM(S21:S47)/(COUNT(S21:S47)-1))</f>
        <v>3.1883150763612728E-2</v>
      </c>
    </row>
    <row r="20" spans="1:21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50</v>
      </c>
      <c r="I20" s="33" t="s">
        <v>51</v>
      </c>
      <c r="J20" s="33" t="s">
        <v>52</v>
      </c>
      <c r="K20" s="33" t="s">
        <v>53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10" customFormat="1" ht="12.95" customHeight="1" x14ac:dyDescent="0.2">
      <c r="A21" s="10" t="str">
        <f>D7</f>
        <v>VSX</v>
      </c>
      <c r="C21" s="18">
        <f>C$7</f>
        <v>53818.686999999918</v>
      </c>
      <c r="D21" s="18" t="s">
        <v>13</v>
      </c>
      <c r="E21" s="10">
        <f t="shared" ref="E21:E35" si="0">+(C21-C$7)/C$8</f>
        <v>0</v>
      </c>
      <c r="F21" s="10">
        <f t="shared" ref="F21:F35" si="1">ROUND(2*E21,0)/2</f>
        <v>0</v>
      </c>
      <c r="G21" s="10">
        <f t="shared" ref="G21:G35" si="2">+C21-(C$7+F21*C$8)</f>
        <v>0</v>
      </c>
      <c r="I21" s="10">
        <f>+G21</f>
        <v>0</v>
      </c>
      <c r="O21" s="10">
        <f t="shared" ref="O21:O35" ca="1" si="3">+C$11+C$12*$F21</f>
        <v>1.772953613254611E-3</v>
      </c>
      <c r="Q21" s="36">
        <f t="shared" ref="Q21:Q35" si="4">+C21-15018.5</f>
        <v>38800.186999999918</v>
      </c>
      <c r="S21" s="10">
        <f t="shared" ref="S21:S35" ca="1" si="5">+(O21-G21)^2</f>
        <v>3.1433645147525808E-6</v>
      </c>
    </row>
    <row r="22" spans="1:21" s="10" customFormat="1" ht="12.95" customHeight="1" x14ac:dyDescent="0.2">
      <c r="A22" s="4" t="s">
        <v>44</v>
      </c>
      <c r="B22" s="5" t="s">
        <v>45</v>
      </c>
      <c r="C22" s="4">
        <v>54950.743900000001</v>
      </c>
      <c r="D22" s="4">
        <v>5.9999999999999995E-4</v>
      </c>
      <c r="E22" s="10">
        <f t="shared" si="0"/>
        <v>3259.5092554471184</v>
      </c>
      <c r="F22" s="10">
        <f t="shared" si="1"/>
        <v>3259.5</v>
      </c>
      <c r="G22" s="10">
        <f t="shared" si="2"/>
        <v>3.2145000805030577E-3</v>
      </c>
      <c r="K22" s="10">
        <f t="shared" ref="K22:K30" si="6">+G22</f>
        <v>3.2145000805030577E-3</v>
      </c>
      <c r="O22" s="10">
        <f t="shared" ca="1" si="3"/>
        <v>8.4387574919454131E-3</v>
      </c>
      <c r="Q22" s="36">
        <f t="shared" si="4"/>
        <v>39932.243900000001</v>
      </c>
      <c r="S22" s="10">
        <f t="shared" ca="1" si="5"/>
        <v>2.7292865501010381E-5</v>
      </c>
    </row>
    <row r="23" spans="1:21" s="10" customFormat="1" ht="12.95" customHeight="1" x14ac:dyDescent="0.2">
      <c r="A23" s="4" t="s">
        <v>44</v>
      </c>
      <c r="B23" s="5" t="s">
        <v>46</v>
      </c>
      <c r="C23" s="4">
        <v>54950.920899999997</v>
      </c>
      <c r="D23" s="4">
        <v>1.2999999999999999E-3</v>
      </c>
      <c r="E23" s="10">
        <f t="shared" si="0"/>
        <v>3260.0188880797195</v>
      </c>
      <c r="F23" s="10">
        <f t="shared" si="1"/>
        <v>3260</v>
      </c>
      <c r="G23" s="10">
        <f t="shared" si="2"/>
        <v>6.56000008166302E-3</v>
      </c>
      <c r="K23" s="10">
        <f t="shared" si="6"/>
        <v>6.56000008166302E-3</v>
      </c>
      <c r="O23" s="10">
        <f t="shared" ca="1" si="3"/>
        <v>8.4397800113316223E-3</v>
      </c>
      <c r="Q23" s="36">
        <f t="shared" si="4"/>
        <v>39932.420899999997</v>
      </c>
      <c r="S23" s="10">
        <f t="shared" ca="1" si="5"/>
        <v>3.5335725839848957E-6</v>
      </c>
    </row>
    <row r="24" spans="1:21" s="10" customFormat="1" ht="12.95" customHeight="1" x14ac:dyDescent="0.2">
      <c r="A24" s="4" t="s">
        <v>47</v>
      </c>
      <c r="B24" s="5" t="s">
        <v>46</v>
      </c>
      <c r="C24" s="4">
        <v>55629.916299999997</v>
      </c>
      <c r="D24" s="4">
        <v>2.9999999999999997E-4</v>
      </c>
      <c r="E24" s="10">
        <f t="shared" si="0"/>
        <v>5215.0370419427054</v>
      </c>
      <c r="F24" s="10">
        <f t="shared" si="1"/>
        <v>5215</v>
      </c>
      <c r="G24" s="10">
        <f t="shared" si="2"/>
        <v>1.2865000076999422E-2</v>
      </c>
      <c r="K24" s="10">
        <f t="shared" si="6"/>
        <v>1.2865000076999422E-2</v>
      </c>
      <c r="O24" s="10">
        <f t="shared" ca="1" si="3"/>
        <v>1.2437830811405414E-2</v>
      </c>
      <c r="Q24" s="36">
        <f t="shared" si="4"/>
        <v>40611.416299999997</v>
      </c>
      <c r="S24" s="10">
        <f t="shared" ca="1" si="5"/>
        <v>1.824735814681245E-7</v>
      </c>
    </row>
    <row r="25" spans="1:21" s="10" customFormat="1" ht="12.95" customHeight="1" x14ac:dyDescent="0.2">
      <c r="A25" s="4" t="s">
        <v>47</v>
      </c>
      <c r="B25" s="5" t="s">
        <v>46</v>
      </c>
      <c r="C25" s="4">
        <v>55684.7935</v>
      </c>
      <c r="D25" s="4">
        <v>4.0000000000000002E-4</v>
      </c>
      <c r="E25" s="10">
        <f t="shared" si="0"/>
        <v>5373.0438888715289</v>
      </c>
      <c r="F25" s="10">
        <f t="shared" si="1"/>
        <v>5373</v>
      </c>
      <c r="G25" s="10">
        <f t="shared" si="2"/>
        <v>1.5243000081682112E-2</v>
      </c>
      <c r="K25" s="10">
        <f t="shared" si="6"/>
        <v>1.5243000081682112E-2</v>
      </c>
      <c r="O25" s="10">
        <f t="shared" ca="1" si="3"/>
        <v>1.2760946937447183E-2</v>
      </c>
      <c r="Q25" s="36">
        <f t="shared" si="4"/>
        <v>40666.2935</v>
      </c>
      <c r="S25" s="10">
        <f t="shared" ca="1" si="5"/>
        <v>6.1605878108064986E-6</v>
      </c>
    </row>
    <row r="26" spans="1:21" s="10" customFormat="1" ht="12.95" customHeight="1" x14ac:dyDescent="0.2">
      <c r="A26" s="4" t="s">
        <v>48</v>
      </c>
      <c r="B26" s="5" t="s">
        <v>45</v>
      </c>
      <c r="C26" s="4">
        <v>55998.941500000001</v>
      </c>
      <c r="D26" s="4">
        <v>5.0000000000000001E-4</v>
      </c>
      <c r="E26" s="10">
        <f t="shared" si="0"/>
        <v>6277.5640711875676</v>
      </c>
      <c r="F26" s="10">
        <f t="shared" si="1"/>
        <v>6277.5</v>
      </c>
      <c r="G26" s="10">
        <f t="shared" si="2"/>
        <v>2.2252500086324289E-2</v>
      </c>
      <c r="K26" s="10">
        <f t="shared" si="6"/>
        <v>2.2252500086324289E-2</v>
      </c>
      <c r="O26" s="10">
        <f t="shared" ca="1" si="3"/>
        <v>1.4610684507097691E-2</v>
      </c>
      <c r="Q26" s="36">
        <f t="shared" si="4"/>
        <v>40980.441500000001</v>
      </c>
      <c r="S26" s="10">
        <f t="shared" ca="1" si="5"/>
        <v>5.8397345346910354E-5</v>
      </c>
    </row>
    <row r="27" spans="1:21" s="10" customFormat="1" ht="12.95" customHeight="1" x14ac:dyDescent="0.2">
      <c r="A27" s="4" t="s">
        <v>48</v>
      </c>
      <c r="B27" s="5" t="s">
        <v>45</v>
      </c>
      <c r="C27" s="4">
        <v>56050.688499999997</v>
      </c>
      <c r="D27" s="4">
        <v>2.0000000000000001E-4</v>
      </c>
      <c r="E27" s="10">
        <f t="shared" si="0"/>
        <v>6426.5581945762378</v>
      </c>
      <c r="F27" s="10">
        <f t="shared" si="1"/>
        <v>6426.5</v>
      </c>
      <c r="G27" s="10">
        <f t="shared" si="2"/>
        <v>2.0211500079312827E-2</v>
      </c>
      <c r="K27" s="10">
        <f t="shared" si="6"/>
        <v>2.0211500079312827E-2</v>
      </c>
      <c r="O27" s="10">
        <f t="shared" ca="1" si="3"/>
        <v>1.4915395284187713E-2</v>
      </c>
      <c r="Q27" s="36">
        <f t="shared" si="4"/>
        <v>41032.188499999997</v>
      </c>
      <c r="S27" s="10">
        <f t="shared" ca="1" si="5"/>
        <v>2.8048726000947229E-5</v>
      </c>
    </row>
    <row r="28" spans="1:21" s="10" customFormat="1" ht="12.95" customHeight="1" x14ac:dyDescent="0.2">
      <c r="A28" s="6" t="s">
        <v>49</v>
      </c>
      <c r="C28" s="18">
        <v>59228.602800000001</v>
      </c>
      <c r="D28" s="18">
        <v>1E-4</v>
      </c>
      <c r="E28" s="10">
        <f t="shared" si="0"/>
        <v>15576.664583987409</v>
      </c>
      <c r="F28" s="10">
        <f t="shared" si="1"/>
        <v>15576.5</v>
      </c>
      <c r="G28" s="10">
        <f t="shared" si="2"/>
        <v>5.7161500080837868E-2</v>
      </c>
      <c r="I28" s="10">
        <f>+G28</f>
        <v>5.7161500080837868E-2</v>
      </c>
      <c r="K28" s="10">
        <f t="shared" si="6"/>
        <v>5.7161500080837868E-2</v>
      </c>
      <c r="O28" s="10">
        <f t="shared" ca="1" si="3"/>
        <v>3.3627500051796502E-2</v>
      </c>
      <c r="Q28" s="36">
        <f t="shared" si="4"/>
        <v>44210.102800000001</v>
      </c>
      <c r="S28" s="10">
        <f t="shared" ca="1" si="5"/>
        <v>5.53849157366919E-4</v>
      </c>
    </row>
    <row r="29" spans="1:21" s="10" customFormat="1" ht="12.95" customHeight="1" x14ac:dyDescent="0.2">
      <c r="A29" s="7" t="s">
        <v>55</v>
      </c>
      <c r="B29" s="8" t="s">
        <v>46</v>
      </c>
      <c r="C29" s="42">
        <v>59304.478600000002</v>
      </c>
      <c r="D29" s="43">
        <v>8.9999999999999998E-4</v>
      </c>
      <c r="E29" s="10">
        <f t="shared" si="0"/>
        <v>15795.132288538693</v>
      </c>
      <c r="F29" s="10">
        <f t="shared" si="1"/>
        <v>15795</v>
      </c>
      <c r="G29" s="10">
        <f t="shared" si="2"/>
        <v>4.5945000085339416E-2</v>
      </c>
      <c r="K29" s="10">
        <f t="shared" si="6"/>
        <v>4.5945000085339416E-2</v>
      </c>
      <c r="O29" s="10">
        <f t="shared" ca="1" si="3"/>
        <v>3.407434102356946E-2</v>
      </c>
      <c r="Q29" s="36">
        <f t="shared" si="4"/>
        <v>44285.978600000002</v>
      </c>
      <c r="S29" s="10">
        <f t="shared" ca="1" si="5"/>
        <v>1.4091254656078118E-4</v>
      </c>
    </row>
    <row r="30" spans="1:21" s="10" customFormat="1" ht="12.95" customHeight="1" x14ac:dyDescent="0.2">
      <c r="A30" s="7" t="s">
        <v>56</v>
      </c>
      <c r="B30" s="8" t="s">
        <v>45</v>
      </c>
      <c r="C30" s="42">
        <v>59340.430000000168</v>
      </c>
      <c r="D30" s="43">
        <v>0.01</v>
      </c>
      <c r="E30" s="10">
        <f t="shared" si="0"/>
        <v>15898.646450279866</v>
      </c>
      <c r="F30" s="10">
        <f t="shared" si="1"/>
        <v>15898.5</v>
      </c>
      <c r="G30" s="10">
        <f t="shared" si="2"/>
        <v>5.0863500247942284E-2</v>
      </c>
      <c r="K30" s="10">
        <f t="shared" si="6"/>
        <v>5.0863500247942284E-2</v>
      </c>
      <c r="O30" s="10">
        <f t="shared" ca="1" si="3"/>
        <v>3.4286002536514537E-2</v>
      </c>
      <c r="Q30" s="36">
        <f t="shared" si="4"/>
        <v>44321.930000000168</v>
      </c>
      <c r="S30" s="10">
        <f t="shared" ca="1" si="5"/>
        <v>2.7481343037239218E-4</v>
      </c>
    </row>
    <row r="31" spans="1:21" s="10" customFormat="1" ht="12.95" customHeight="1" x14ac:dyDescent="0.2">
      <c r="A31" s="9" t="s">
        <v>58</v>
      </c>
      <c r="B31" s="37" t="s">
        <v>45</v>
      </c>
      <c r="C31" s="38">
        <v>59351.936800000003</v>
      </c>
      <c r="D31" s="39">
        <v>2.0000000000000001E-4</v>
      </c>
      <c r="E31" s="10">
        <f t="shared" si="0"/>
        <v>15931.77775410394</v>
      </c>
      <c r="F31" s="10">
        <f t="shared" si="1"/>
        <v>15932</v>
      </c>
      <c r="G31" s="10">
        <f t="shared" si="2"/>
        <v>-7.718799991562264E-2</v>
      </c>
      <c r="O31" s="10">
        <f t="shared" ca="1" si="3"/>
        <v>3.4354511335390484E-2</v>
      </c>
      <c r="Q31" s="36">
        <f t="shared" si="4"/>
        <v>44333.436800000003</v>
      </c>
      <c r="S31" s="10">
        <f t="shared" ca="1" si="5"/>
        <v>1.244173181618239E-2</v>
      </c>
      <c r="U31" s="10">
        <f>+G31</f>
        <v>-7.718799991562264E-2</v>
      </c>
    </row>
    <row r="32" spans="1:21" s="10" customFormat="1" ht="12.95" customHeight="1" x14ac:dyDescent="0.2">
      <c r="A32" s="9" t="s">
        <v>59</v>
      </c>
      <c r="B32" s="37" t="s">
        <v>45</v>
      </c>
      <c r="C32" s="39">
        <v>59624.875500000002</v>
      </c>
      <c r="D32" s="39">
        <v>2.9999999999999997E-4</v>
      </c>
      <c r="E32" s="10">
        <f t="shared" si="0"/>
        <v>16717.644806210275</v>
      </c>
      <c r="F32" s="10">
        <f t="shared" si="1"/>
        <v>16717.5</v>
      </c>
      <c r="G32" s="10">
        <f t="shared" si="2"/>
        <v>5.0292500083742198E-2</v>
      </c>
      <c r="K32" s="10">
        <f>+G32</f>
        <v>5.0292500083742198E-2</v>
      </c>
      <c r="O32" s="10">
        <f t="shared" ca="1" si="3"/>
        <v>3.5960889291123455E-2</v>
      </c>
      <c r="Q32" s="36">
        <f t="shared" si="4"/>
        <v>44606.375500000002</v>
      </c>
      <c r="S32" s="10">
        <f t="shared" ca="1" si="5"/>
        <v>2.0539506791110603E-4</v>
      </c>
    </row>
    <row r="33" spans="1:19" s="10" customFormat="1" ht="12.95" customHeight="1" x14ac:dyDescent="0.2">
      <c r="A33" s="40" t="s">
        <v>57</v>
      </c>
      <c r="B33" s="41" t="s">
        <v>45</v>
      </c>
      <c r="C33" s="44">
        <v>59678.185899999924</v>
      </c>
      <c r="D33" s="18"/>
      <c r="E33" s="10">
        <f t="shared" si="0"/>
        <v>16871.140396592102</v>
      </c>
      <c r="F33" s="10">
        <f t="shared" si="1"/>
        <v>16871</v>
      </c>
      <c r="G33" s="10">
        <f t="shared" si="2"/>
        <v>4.8761000005470123E-2</v>
      </c>
      <c r="K33" s="10">
        <f>+G33</f>
        <v>4.8761000005470123E-2</v>
      </c>
      <c r="O33" s="10">
        <f t="shared" ca="1" si="3"/>
        <v>3.6274802742689349E-2</v>
      </c>
      <c r="Q33" s="36">
        <f t="shared" si="4"/>
        <v>44659.685899999924</v>
      </c>
      <c r="S33" s="10">
        <f t="shared" ca="1" si="5"/>
        <v>1.5590512208507408E-4</v>
      </c>
    </row>
    <row r="34" spans="1:19" s="10" customFormat="1" ht="12.95" customHeight="1" x14ac:dyDescent="0.2">
      <c r="A34" s="40" t="s">
        <v>57</v>
      </c>
      <c r="B34" s="41" t="s">
        <v>45</v>
      </c>
      <c r="C34" s="44">
        <v>59678.18619999988</v>
      </c>
      <c r="D34" s="18"/>
      <c r="E34" s="10">
        <f t="shared" si="0"/>
        <v>16871.141260376098</v>
      </c>
      <c r="F34" s="10">
        <f t="shared" si="1"/>
        <v>16871</v>
      </c>
      <c r="G34" s="10">
        <f t="shared" si="2"/>
        <v>4.9060999961511698E-2</v>
      </c>
      <c r="K34" s="10">
        <f>+G34</f>
        <v>4.9060999961511698E-2</v>
      </c>
      <c r="O34" s="10">
        <f t="shared" ca="1" si="3"/>
        <v>3.6274802742689349E-2</v>
      </c>
      <c r="Q34" s="36">
        <f t="shared" si="4"/>
        <v>44659.68619999988</v>
      </c>
      <c r="S34" s="10">
        <f t="shared" ca="1" si="5"/>
        <v>1.6348683931862034E-4</v>
      </c>
    </row>
    <row r="35" spans="1:19" s="10" customFormat="1" ht="12.95" customHeight="1" x14ac:dyDescent="0.2">
      <c r="A35" s="40" t="s">
        <v>57</v>
      </c>
      <c r="B35" s="41" t="s">
        <v>45</v>
      </c>
      <c r="C35" s="44">
        <v>59678.186400000006</v>
      </c>
      <c r="D35" s="18"/>
      <c r="E35" s="10">
        <f t="shared" si="0"/>
        <v>16871.141836232542</v>
      </c>
      <c r="F35" s="10">
        <f t="shared" si="1"/>
        <v>16871</v>
      </c>
      <c r="G35" s="10">
        <f t="shared" si="2"/>
        <v>4.926100008742651E-2</v>
      </c>
      <c r="K35" s="10">
        <f>+G35</f>
        <v>4.926100008742651E-2</v>
      </c>
      <c r="O35" s="10">
        <f t="shared" ca="1" si="3"/>
        <v>3.6274802742689349E-2</v>
      </c>
      <c r="Q35" s="36">
        <f t="shared" si="4"/>
        <v>44659.686400000006</v>
      </c>
      <c r="S35" s="10">
        <f t="shared" ca="1" si="5"/>
        <v>1.6864132147645846E-4</v>
      </c>
    </row>
    <row r="36" spans="1:19" s="10" customFormat="1" ht="12.95" customHeight="1" x14ac:dyDescent="0.2">
      <c r="C36" s="18"/>
      <c r="D36" s="18"/>
    </row>
    <row r="37" spans="1:19" s="10" customFormat="1" ht="12.95" customHeight="1" x14ac:dyDescent="0.2">
      <c r="C37" s="18"/>
      <c r="D37" s="18"/>
    </row>
    <row r="38" spans="1:19" s="10" customFormat="1" ht="12.95" customHeight="1" x14ac:dyDescent="0.2">
      <c r="C38" s="18"/>
      <c r="D38" s="18"/>
    </row>
    <row r="39" spans="1:19" s="10" customFormat="1" ht="12.95" customHeight="1" x14ac:dyDescent="0.2">
      <c r="C39" s="18"/>
      <c r="D39" s="18"/>
    </row>
    <row r="40" spans="1:19" s="10" customFormat="1" ht="12.95" customHeight="1" x14ac:dyDescent="0.2">
      <c r="C40" s="18"/>
      <c r="D40" s="18"/>
    </row>
    <row r="41" spans="1:19" s="10" customFormat="1" ht="12.95" customHeight="1" x14ac:dyDescent="0.2">
      <c r="C41" s="18"/>
      <c r="D41" s="18"/>
    </row>
    <row r="42" spans="1:19" s="10" customFormat="1" ht="12.95" customHeight="1" x14ac:dyDescent="0.2">
      <c r="C42" s="18"/>
      <c r="D42" s="18"/>
    </row>
    <row r="43" spans="1:19" s="10" customFormat="1" ht="12.95" customHeight="1" x14ac:dyDescent="0.2">
      <c r="C43" s="18"/>
      <c r="D43" s="18"/>
    </row>
    <row r="44" spans="1:19" s="10" customFormat="1" ht="12.95" customHeight="1" x14ac:dyDescent="0.2">
      <c r="C44" s="18"/>
      <c r="D44" s="18"/>
    </row>
    <row r="45" spans="1:19" s="10" customFormat="1" ht="12.95" customHeight="1" x14ac:dyDescent="0.2">
      <c r="C45" s="18"/>
      <c r="D45" s="18"/>
    </row>
    <row r="46" spans="1:19" s="10" customFormat="1" ht="12.95" customHeight="1" x14ac:dyDescent="0.2">
      <c r="C46" s="18"/>
      <c r="D46" s="18"/>
    </row>
    <row r="47" spans="1:19" s="10" customFormat="1" ht="12.95" customHeight="1" x14ac:dyDescent="0.2">
      <c r="C47" s="18"/>
      <c r="D47" s="18"/>
    </row>
    <row r="48" spans="1:19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s="10" customFormat="1" ht="12.95" customHeight="1" x14ac:dyDescent="0.2">
      <c r="C107" s="18"/>
      <c r="D107" s="18"/>
    </row>
    <row r="108" spans="3:4" s="10" customFormat="1" ht="12.95" customHeight="1" x14ac:dyDescent="0.2">
      <c r="C108" s="18"/>
      <c r="D108" s="18"/>
    </row>
    <row r="109" spans="3:4" s="10" customFormat="1" ht="12.95" customHeight="1" x14ac:dyDescent="0.2">
      <c r="C109" s="18"/>
      <c r="D109" s="18"/>
    </row>
    <row r="110" spans="3:4" s="10" customFormat="1" ht="12.95" customHeight="1" x14ac:dyDescent="0.2">
      <c r="C110" s="18"/>
      <c r="D110" s="18"/>
    </row>
    <row r="111" spans="3:4" s="10" customFormat="1" ht="12.95" customHeight="1" x14ac:dyDescent="0.2">
      <c r="C111" s="18"/>
      <c r="D111" s="18"/>
    </row>
    <row r="112" spans="3:4" s="10" customFormat="1" ht="12.95" customHeight="1" x14ac:dyDescent="0.2">
      <c r="C112" s="18"/>
      <c r="D112" s="18"/>
    </row>
    <row r="113" spans="3:4" s="10" customFormat="1" ht="12.95" customHeight="1" x14ac:dyDescent="0.2">
      <c r="C113" s="18"/>
      <c r="D113" s="18"/>
    </row>
    <row r="114" spans="3:4" s="10" customFormat="1" ht="12.95" customHeight="1" x14ac:dyDescent="0.2">
      <c r="C114" s="18"/>
      <c r="D114" s="18"/>
    </row>
    <row r="115" spans="3:4" s="10" customFormat="1" ht="12.95" customHeight="1" x14ac:dyDescent="0.2">
      <c r="C115" s="18"/>
      <c r="D115" s="18"/>
    </row>
    <row r="116" spans="3:4" s="10" customFormat="1" ht="12.95" customHeight="1" x14ac:dyDescent="0.2">
      <c r="C116" s="18"/>
      <c r="D116" s="18"/>
    </row>
    <row r="117" spans="3:4" s="10" customFormat="1" ht="12.95" customHeight="1" x14ac:dyDescent="0.2">
      <c r="C117" s="18"/>
      <c r="D117" s="18"/>
    </row>
    <row r="118" spans="3:4" s="10" customFormat="1" ht="12.95" customHeight="1" x14ac:dyDescent="0.2">
      <c r="C118" s="18"/>
      <c r="D118" s="18"/>
    </row>
    <row r="119" spans="3:4" s="10" customFormat="1" ht="12.95" customHeight="1" x14ac:dyDescent="0.2">
      <c r="C119" s="18"/>
      <c r="D119" s="18"/>
    </row>
    <row r="120" spans="3:4" s="10" customFormat="1" ht="12.95" customHeight="1" x14ac:dyDescent="0.2">
      <c r="C120" s="18"/>
      <c r="D120" s="18"/>
    </row>
    <row r="121" spans="3:4" s="10" customFormat="1" ht="12.95" customHeight="1" x14ac:dyDescent="0.2">
      <c r="C121" s="18"/>
      <c r="D121" s="18"/>
    </row>
    <row r="122" spans="3:4" s="10" customFormat="1" ht="12.95" customHeight="1" x14ac:dyDescent="0.2">
      <c r="C122" s="18"/>
      <c r="D122" s="18"/>
    </row>
    <row r="123" spans="3:4" s="10" customFormat="1" ht="12.95" customHeight="1" x14ac:dyDescent="0.2">
      <c r="C123" s="18"/>
      <c r="D123" s="18"/>
    </row>
    <row r="124" spans="3:4" s="10" customFormat="1" ht="12.95" customHeight="1" x14ac:dyDescent="0.2">
      <c r="C124" s="18"/>
      <c r="D124" s="18"/>
    </row>
    <row r="125" spans="3:4" s="10" customFormat="1" ht="12.95" customHeight="1" x14ac:dyDescent="0.2">
      <c r="C125" s="18"/>
      <c r="D125" s="18"/>
    </row>
    <row r="126" spans="3:4" s="10" customFormat="1" ht="12.95" customHeight="1" x14ac:dyDescent="0.2">
      <c r="C126" s="18"/>
      <c r="D126" s="18"/>
    </row>
    <row r="127" spans="3:4" s="10" customFormat="1" ht="12.95" customHeight="1" x14ac:dyDescent="0.2">
      <c r="C127" s="18"/>
      <c r="D127" s="18"/>
    </row>
    <row r="128" spans="3:4" s="10" customFormat="1" ht="12.95" customHeight="1" x14ac:dyDescent="0.2">
      <c r="C128" s="18"/>
      <c r="D128" s="18"/>
    </row>
    <row r="129" spans="3:4" s="10" customFormat="1" ht="12.95" customHeight="1" x14ac:dyDescent="0.2">
      <c r="C129" s="18"/>
      <c r="D129" s="18"/>
    </row>
    <row r="130" spans="3:4" s="10" customFormat="1" ht="12.95" customHeight="1" x14ac:dyDescent="0.2">
      <c r="C130" s="18"/>
      <c r="D130" s="18"/>
    </row>
    <row r="131" spans="3:4" s="10" customFormat="1" ht="12.95" customHeight="1" x14ac:dyDescent="0.2">
      <c r="C131" s="18"/>
      <c r="D131" s="18"/>
    </row>
    <row r="132" spans="3:4" s="10" customFormat="1" ht="12.95" customHeight="1" x14ac:dyDescent="0.2">
      <c r="C132" s="18"/>
      <c r="D132" s="18"/>
    </row>
    <row r="133" spans="3:4" s="10" customFormat="1" ht="12.95" customHeight="1" x14ac:dyDescent="0.2">
      <c r="C133" s="18"/>
      <c r="D133" s="18"/>
    </row>
    <row r="134" spans="3:4" s="10" customFormat="1" ht="12.95" customHeight="1" x14ac:dyDescent="0.2">
      <c r="C134" s="18"/>
      <c r="D134" s="18"/>
    </row>
    <row r="135" spans="3:4" s="10" customFormat="1" ht="12.95" customHeight="1" x14ac:dyDescent="0.2">
      <c r="C135" s="18"/>
      <c r="D135" s="18"/>
    </row>
    <row r="136" spans="3:4" s="10" customFormat="1" ht="12.95" customHeight="1" x14ac:dyDescent="0.2">
      <c r="C136" s="18"/>
      <c r="D136" s="18"/>
    </row>
    <row r="137" spans="3:4" s="10" customFormat="1" ht="12.95" customHeight="1" x14ac:dyDescent="0.2">
      <c r="C137" s="18"/>
      <c r="D137" s="18"/>
    </row>
    <row r="138" spans="3:4" s="10" customFormat="1" ht="12.95" customHeight="1" x14ac:dyDescent="0.2">
      <c r="C138" s="18"/>
      <c r="D138" s="18"/>
    </row>
    <row r="139" spans="3:4" s="10" customFormat="1" ht="12.95" customHeight="1" x14ac:dyDescent="0.2">
      <c r="C139" s="18"/>
      <c r="D139" s="18"/>
    </row>
    <row r="140" spans="3:4" s="10" customFormat="1" ht="12.95" customHeight="1" x14ac:dyDescent="0.2">
      <c r="C140" s="18"/>
      <c r="D140" s="18"/>
    </row>
    <row r="141" spans="3:4" s="10" customFormat="1" ht="12.95" customHeight="1" x14ac:dyDescent="0.2">
      <c r="C141" s="18"/>
      <c r="D141" s="18"/>
    </row>
    <row r="142" spans="3:4" s="10" customFormat="1" ht="12.95" customHeight="1" x14ac:dyDescent="0.2">
      <c r="C142" s="18"/>
      <c r="D142" s="18"/>
    </row>
    <row r="143" spans="3:4" s="10" customFormat="1" ht="12.95" customHeight="1" x14ac:dyDescent="0.2">
      <c r="C143" s="18"/>
      <c r="D143" s="18"/>
    </row>
    <row r="144" spans="3:4" s="10" customFormat="1" ht="12.95" customHeight="1" x14ac:dyDescent="0.2">
      <c r="C144" s="18"/>
      <c r="D144" s="18"/>
    </row>
    <row r="145" spans="3:4" s="10" customFormat="1" ht="12.95" customHeight="1" x14ac:dyDescent="0.2">
      <c r="C145" s="18"/>
      <c r="D145" s="18"/>
    </row>
    <row r="146" spans="3:4" s="10" customFormat="1" ht="12.95" customHeight="1" x14ac:dyDescent="0.2">
      <c r="C146" s="18"/>
      <c r="D146" s="18"/>
    </row>
    <row r="147" spans="3:4" s="10" customFormat="1" ht="12.95" customHeight="1" x14ac:dyDescent="0.2">
      <c r="C147" s="18"/>
      <c r="D147" s="18"/>
    </row>
    <row r="148" spans="3:4" s="10" customFormat="1" ht="12.95" customHeight="1" x14ac:dyDescent="0.2">
      <c r="C148" s="18"/>
      <c r="D148" s="18"/>
    </row>
    <row r="149" spans="3:4" s="10" customFormat="1" ht="12.95" customHeight="1" x14ac:dyDescent="0.2">
      <c r="C149" s="18"/>
      <c r="D149" s="18"/>
    </row>
    <row r="150" spans="3:4" s="10" customFormat="1" ht="12.95" customHeight="1" x14ac:dyDescent="0.2">
      <c r="C150" s="18"/>
      <c r="D150" s="18"/>
    </row>
    <row r="151" spans="3:4" s="10" customFormat="1" ht="12.95" customHeight="1" x14ac:dyDescent="0.2">
      <c r="C151" s="18"/>
      <c r="D151" s="18"/>
    </row>
    <row r="152" spans="3:4" s="10" customFormat="1" ht="12.95" customHeight="1" x14ac:dyDescent="0.2">
      <c r="C152" s="18"/>
      <c r="D152" s="18"/>
    </row>
    <row r="153" spans="3:4" s="10" customFormat="1" ht="12.95" customHeight="1" x14ac:dyDescent="0.2">
      <c r="C153" s="18"/>
      <c r="D153" s="18"/>
    </row>
    <row r="154" spans="3:4" s="10" customFormat="1" ht="12.95" customHeight="1" x14ac:dyDescent="0.2">
      <c r="C154" s="18"/>
      <c r="D154" s="18"/>
    </row>
    <row r="155" spans="3:4" s="10" customFormat="1" ht="12.95" customHeight="1" x14ac:dyDescent="0.2">
      <c r="C155" s="18"/>
      <c r="D155" s="18"/>
    </row>
    <row r="156" spans="3:4" s="10" customFormat="1" ht="12.95" customHeight="1" x14ac:dyDescent="0.2">
      <c r="C156" s="18"/>
      <c r="D156" s="18"/>
    </row>
    <row r="157" spans="3:4" s="10" customFormat="1" ht="12.95" customHeight="1" x14ac:dyDescent="0.2">
      <c r="C157" s="18"/>
      <c r="D157" s="18"/>
    </row>
    <row r="158" spans="3:4" s="10" customFormat="1" ht="12.95" customHeight="1" x14ac:dyDescent="0.2">
      <c r="C158" s="18"/>
      <c r="D158" s="18"/>
    </row>
    <row r="159" spans="3:4" s="10" customFormat="1" ht="12.95" customHeight="1" x14ac:dyDescent="0.2">
      <c r="C159" s="18"/>
      <c r="D159" s="18"/>
    </row>
    <row r="160" spans="3:4" s="10" customFormat="1" ht="12.95" customHeight="1" x14ac:dyDescent="0.2">
      <c r="C160" s="18"/>
      <c r="D160" s="18"/>
    </row>
    <row r="161" spans="3:4" s="10" customFormat="1" ht="12.95" customHeight="1" x14ac:dyDescent="0.2">
      <c r="C161" s="18"/>
      <c r="D161" s="18"/>
    </row>
    <row r="162" spans="3:4" s="10" customFormat="1" ht="12.95" customHeight="1" x14ac:dyDescent="0.2">
      <c r="C162" s="18"/>
      <c r="D162" s="18"/>
    </row>
    <row r="163" spans="3:4" s="10" customFormat="1" ht="12.95" customHeight="1" x14ac:dyDescent="0.2">
      <c r="C163" s="18"/>
      <c r="D163" s="18"/>
    </row>
    <row r="164" spans="3:4" s="10" customFormat="1" ht="12.95" customHeight="1" x14ac:dyDescent="0.2">
      <c r="C164" s="18"/>
      <c r="D164" s="18"/>
    </row>
    <row r="165" spans="3:4" s="10" customFormat="1" ht="12.95" customHeight="1" x14ac:dyDescent="0.2">
      <c r="C165" s="18"/>
      <c r="D165" s="18"/>
    </row>
    <row r="166" spans="3:4" s="10" customFormat="1" ht="12.95" customHeight="1" x14ac:dyDescent="0.2">
      <c r="C166" s="18"/>
      <c r="D166" s="18"/>
    </row>
    <row r="167" spans="3:4" s="10" customFormat="1" ht="12.95" customHeight="1" x14ac:dyDescent="0.2">
      <c r="C167" s="18"/>
      <c r="D167" s="18"/>
    </row>
    <row r="168" spans="3:4" s="10" customFormat="1" ht="12.95" customHeight="1" x14ac:dyDescent="0.2">
      <c r="C168" s="18"/>
      <c r="D168" s="18"/>
    </row>
    <row r="169" spans="3:4" s="10" customFormat="1" ht="12.95" customHeight="1" x14ac:dyDescent="0.2">
      <c r="C169" s="18"/>
      <c r="D169" s="18"/>
    </row>
    <row r="170" spans="3:4" s="10" customFormat="1" ht="12.95" customHeight="1" x14ac:dyDescent="0.2">
      <c r="C170" s="18"/>
      <c r="D170" s="18"/>
    </row>
    <row r="171" spans="3:4" s="10" customFormat="1" ht="12.95" customHeight="1" x14ac:dyDescent="0.2">
      <c r="C171" s="18"/>
      <c r="D171" s="18"/>
    </row>
    <row r="172" spans="3:4" s="10" customFormat="1" ht="12.95" customHeight="1" x14ac:dyDescent="0.2">
      <c r="C172" s="18"/>
      <c r="D172" s="18"/>
    </row>
    <row r="173" spans="3:4" s="10" customFormat="1" ht="12.95" customHeight="1" x14ac:dyDescent="0.2">
      <c r="C173" s="18"/>
      <c r="D173" s="18"/>
    </row>
    <row r="174" spans="3:4" s="10" customFormat="1" ht="12.95" customHeight="1" x14ac:dyDescent="0.2">
      <c r="C174" s="18"/>
      <c r="D174" s="18"/>
    </row>
    <row r="175" spans="3:4" s="10" customFormat="1" ht="12.95" customHeight="1" x14ac:dyDescent="0.2">
      <c r="C175" s="18"/>
      <c r="D175" s="18"/>
    </row>
    <row r="176" spans="3:4" s="10" customFormat="1" ht="12.95" customHeight="1" x14ac:dyDescent="0.2">
      <c r="C176" s="18"/>
      <c r="D176" s="18"/>
    </row>
    <row r="177" spans="3:4" s="10" customFormat="1" ht="12.95" customHeight="1" x14ac:dyDescent="0.2">
      <c r="C177" s="18"/>
      <c r="D177" s="18"/>
    </row>
    <row r="178" spans="3:4" s="10" customFormat="1" ht="12.95" customHeight="1" x14ac:dyDescent="0.2">
      <c r="C178" s="18"/>
      <c r="D178" s="18"/>
    </row>
    <row r="179" spans="3:4" s="10" customFormat="1" ht="12.95" customHeight="1" x14ac:dyDescent="0.2">
      <c r="C179" s="18"/>
      <c r="D179" s="18"/>
    </row>
    <row r="180" spans="3:4" s="10" customFormat="1" ht="12.95" customHeight="1" x14ac:dyDescent="0.2">
      <c r="C180" s="18"/>
      <c r="D180" s="18"/>
    </row>
    <row r="181" spans="3:4" s="10" customFormat="1" ht="12.95" customHeight="1" x14ac:dyDescent="0.2">
      <c r="C181" s="18"/>
      <c r="D181" s="18"/>
    </row>
    <row r="182" spans="3:4" s="10" customFormat="1" ht="12.95" customHeight="1" x14ac:dyDescent="0.2">
      <c r="C182" s="18"/>
      <c r="D182" s="18"/>
    </row>
    <row r="183" spans="3:4" s="10" customFormat="1" ht="12.95" customHeight="1" x14ac:dyDescent="0.2">
      <c r="C183" s="18"/>
      <c r="D183" s="18"/>
    </row>
    <row r="184" spans="3:4" s="10" customFormat="1" ht="12.95" customHeight="1" x14ac:dyDescent="0.2">
      <c r="C184" s="18"/>
      <c r="D184" s="18"/>
    </row>
    <row r="185" spans="3:4" s="10" customFormat="1" ht="12.95" customHeight="1" x14ac:dyDescent="0.2">
      <c r="C185" s="18"/>
      <c r="D185" s="18"/>
    </row>
    <row r="186" spans="3:4" s="10" customFormat="1" ht="12.95" customHeight="1" x14ac:dyDescent="0.2">
      <c r="C186" s="18"/>
      <c r="D186" s="18"/>
    </row>
    <row r="187" spans="3:4" s="10" customFormat="1" ht="12.95" customHeight="1" x14ac:dyDescent="0.2">
      <c r="C187" s="18"/>
      <c r="D187" s="18"/>
    </row>
    <row r="188" spans="3:4" s="10" customFormat="1" ht="12.95" customHeight="1" x14ac:dyDescent="0.2">
      <c r="C188" s="18"/>
      <c r="D188" s="18"/>
    </row>
    <row r="189" spans="3:4" s="10" customFormat="1" ht="12.95" customHeight="1" x14ac:dyDescent="0.2">
      <c r="C189" s="18"/>
      <c r="D189" s="18"/>
    </row>
    <row r="190" spans="3:4" s="10" customFormat="1" ht="12.95" customHeight="1" x14ac:dyDescent="0.2">
      <c r="C190" s="18"/>
      <c r="D190" s="18"/>
    </row>
    <row r="191" spans="3:4" s="10" customFormat="1" ht="12.95" customHeight="1" x14ac:dyDescent="0.2">
      <c r="C191" s="18"/>
      <c r="D191" s="18"/>
    </row>
    <row r="192" spans="3:4" s="10" customFormat="1" ht="12.95" customHeight="1" x14ac:dyDescent="0.2">
      <c r="C192" s="18"/>
      <c r="D192" s="18"/>
    </row>
    <row r="193" spans="3:4" s="10" customFormat="1" ht="12.95" customHeight="1" x14ac:dyDescent="0.2">
      <c r="C193" s="18"/>
      <c r="D193" s="18"/>
    </row>
    <row r="194" spans="3:4" s="10" customFormat="1" ht="12.95" customHeight="1" x14ac:dyDescent="0.2">
      <c r="C194" s="18"/>
      <c r="D194" s="18"/>
    </row>
    <row r="195" spans="3:4" s="10" customFormat="1" ht="12.95" customHeight="1" x14ac:dyDescent="0.2">
      <c r="C195" s="18"/>
      <c r="D195" s="18"/>
    </row>
    <row r="196" spans="3:4" s="10" customFormat="1" ht="12.95" customHeight="1" x14ac:dyDescent="0.2">
      <c r="C196" s="18"/>
      <c r="D196" s="18"/>
    </row>
    <row r="197" spans="3:4" s="10" customFormat="1" ht="12.95" customHeight="1" x14ac:dyDescent="0.2">
      <c r="C197" s="18"/>
      <c r="D197" s="18"/>
    </row>
    <row r="198" spans="3:4" s="10" customFormat="1" ht="12.95" customHeight="1" x14ac:dyDescent="0.2">
      <c r="C198" s="18"/>
      <c r="D198" s="18"/>
    </row>
    <row r="199" spans="3:4" s="10" customFormat="1" ht="12.95" customHeight="1" x14ac:dyDescent="0.2">
      <c r="C199" s="18"/>
      <c r="D199" s="18"/>
    </row>
    <row r="200" spans="3:4" s="10" customFormat="1" ht="12.95" customHeight="1" x14ac:dyDescent="0.2">
      <c r="C200" s="18"/>
      <c r="D200" s="18"/>
    </row>
    <row r="201" spans="3:4" s="10" customFormat="1" ht="12.95" customHeight="1" x14ac:dyDescent="0.2">
      <c r="C201" s="18"/>
      <c r="D201" s="18"/>
    </row>
    <row r="202" spans="3:4" s="10" customFormat="1" ht="12.95" customHeight="1" x14ac:dyDescent="0.2">
      <c r="C202" s="18"/>
      <c r="D202" s="18"/>
    </row>
    <row r="203" spans="3:4" s="10" customFormat="1" ht="12.95" customHeight="1" x14ac:dyDescent="0.2">
      <c r="C203" s="18"/>
      <c r="D203" s="18"/>
    </row>
    <row r="204" spans="3:4" s="10" customFormat="1" ht="12.95" customHeight="1" x14ac:dyDescent="0.2">
      <c r="C204" s="18"/>
      <c r="D204" s="18"/>
    </row>
    <row r="205" spans="3:4" s="10" customFormat="1" ht="12.95" customHeight="1" x14ac:dyDescent="0.2">
      <c r="C205" s="18"/>
      <c r="D205" s="18"/>
    </row>
    <row r="206" spans="3:4" s="10" customFormat="1" ht="12.95" customHeight="1" x14ac:dyDescent="0.2">
      <c r="C206" s="18"/>
      <c r="D206" s="18"/>
    </row>
    <row r="207" spans="3:4" s="10" customFormat="1" ht="12.95" customHeight="1" x14ac:dyDescent="0.2">
      <c r="C207" s="18"/>
      <c r="D207" s="18"/>
    </row>
    <row r="208" spans="3:4" s="10" customFormat="1" ht="12.95" customHeight="1" x14ac:dyDescent="0.2">
      <c r="C208" s="18"/>
      <c r="D208" s="18"/>
    </row>
    <row r="209" spans="3:4" s="10" customFormat="1" ht="12.95" customHeight="1" x14ac:dyDescent="0.2">
      <c r="C209" s="18"/>
      <c r="D209" s="18"/>
    </row>
    <row r="210" spans="3:4" s="10" customFormat="1" ht="12.95" customHeight="1" x14ac:dyDescent="0.2">
      <c r="C210" s="18"/>
      <c r="D210" s="18"/>
    </row>
    <row r="211" spans="3:4" s="10" customFormat="1" ht="12.95" customHeight="1" x14ac:dyDescent="0.2">
      <c r="C211" s="18"/>
      <c r="D211" s="18"/>
    </row>
    <row r="212" spans="3:4" s="10" customFormat="1" ht="12.95" customHeight="1" x14ac:dyDescent="0.2">
      <c r="C212" s="18"/>
      <c r="D212" s="18"/>
    </row>
    <row r="213" spans="3:4" s="10" customFormat="1" ht="12.95" customHeight="1" x14ac:dyDescent="0.2">
      <c r="C213" s="18"/>
      <c r="D213" s="18"/>
    </row>
    <row r="214" spans="3:4" s="10" customFormat="1" ht="12.95" customHeight="1" x14ac:dyDescent="0.2">
      <c r="C214" s="18"/>
      <c r="D214" s="18"/>
    </row>
    <row r="215" spans="3:4" s="10" customFormat="1" ht="12.95" customHeight="1" x14ac:dyDescent="0.2">
      <c r="C215" s="18"/>
      <c r="D215" s="18"/>
    </row>
    <row r="216" spans="3:4" s="10" customFormat="1" ht="12.95" customHeight="1" x14ac:dyDescent="0.2">
      <c r="C216" s="18"/>
      <c r="D216" s="18"/>
    </row>
    <row r="217" spans="3:4" s="10" customFormat="1" ht="12.95" customHeight="1" x14ac:dyDescent="0.2">
      <c r="C217" s="18"/>
      <c r="D217" s="18"/>
    </row>
    <row r="218" spans="3:4" s="10" customFormat="1" ht="12.95" customHeight="1" x14ac:dyDescent="0.2">
      <c r="C218" s="18"/>
      <c r="D218" s="18"/>
    </row>
    <row r="219" spans="3:4" s="10" customFormat="1" ht="12.95" customHeight="1" x14ac:dyDescent="0.2">
      <c r="C219" s="18"/>
      <c r="D219" s="18"/>
    </row>
    <row r="220" spans="3:4" s="10" customFormat="1" ht="12.95" customHeight="1" x14ac:dyDescent="0.2">
      <c r="C220" s="18"/>
      <c r="D220" s="18"/>
    </row>
    <row r="221" spans="3:4" s="10" customFormat="1" ht="12.95" customHeight="1" x14ac:dyDescent="0.2">
      <c r="C221" s="18"/>
      <c r="D221" s="18"/>
    </row>
    <row r="222" spans="3:4" s="10" customFormat="1" ht="12.95" customHeight="1" x14ac:dyDescent="0.2">
      <c r="C222" s="18"/>
      <c r="D222" s="18"/>
    </row>
    <row r="223" spans="3:4" s="10" customFormat="1" ht="12.95" customHeight="1" x14ac:dyDescent="0.2">
      <c r="C223" s="18"/>
      <c r="D223" s="18"/>
    </row>
    <row r="224" spans="3:4" s="10" customFormat="1" ht="12.95" customHeight="1" x14ac:dyDescent="0.2">
      <c r="C224" s="18"/>
      <c r="D224" s="18"/>
    </row>
    <row r="225" spans="3:4" s="10" customFormat="1" ht="12.95" customHeight="1" x14ac:dyDescent="0.2">
      <c r="C225" s="18"/>
      <c r="D225" s="18"/>
    </row>
    <row r="226" spans="3:4" s="10" customFormat="1" ht="12.95" customHeight="1" x14ac:dyDescent="0.2">
      <c r="C226" s="18"/>
      <c r="D226" s="18"/>
    </row>
    <row r="227" spans="3:4" s="10" customFormat="1" ht="12.95" customHeight="1" x14ac:dyDescent="0.2">
      <c r="C227" s="18"/>
      <c r="D227" s="18"/>
    </row>
    <row r="228" spans="3:4" s="10" customFormat="1" ht="12.95" customHeight="1" x14ac:dyDescent="0.2">
      <c r="C228" s="18"/>
      <c r="D228" s="18"/>
    </row>
    <row r="229" spans="3:4" s="10" customFormat="1" ht="12.95" customHeight="1" x14ac:dyDescent="0.2">
      <c r="C229" s="18"/>
      <c r="D229" s="18"/>
    </row>
    <row r="230" spans="3:4" s="10" customFormat="1" ht="12.95" customHeight="1" x14ac:dyDescent="0.2">
      <c r="C230" s="18"/>
      <c r="D230" s="18"/>
    </row>
    <row r="231" spans="3:4" s="10" customFormat="1" ht="12.95" customHeight="1" x14ac:dyDescent="0.2">
      <c r="C231" s="18"/>
      <c r="D231" s="18"/>
    </row>
    <row r="232" spans="3:4" s="10" customFormat="1" ht="12.95" customHeight="1" x14ac:dyDescent="0.2">
      <c r="C232" s="18"/>
      <c r="D232" s="18"/>
    </row>
    <row r="233" spans="3:4" s="10" customFormat="1" ht="12.95" customHeight="1" x14ac:dyDescent="0.2">
      <c r="C233" s="18"/>
      <c r="D233" s="18"/>
    </row>
    <row r="234" spans="3:4" s="10" customFormat="1" ht="12.95" customHeight="1" x14ac:dyDescent="0.2">
      <c r="C234" s="18"/>
      <c r="D234" s="18"/>
    </row>
    <row r="235" spans="3:4" s="10" customFormat="1" ht="12.95" customHeight="1" x14ac:dyDescent="0.2">
      <c r="C235" s="18"/>
      <c r="D235" s="18"/>
    </row>
    <row r="236" spans="3:4" s="10" customFormat="1" ht="12.95" customHeight="1" x14ac:dyDescent="0.2">
      <c r="C236" s="18"/>
      <c r="D236" s="18"/>
    </row>
    <row r="237" spans="3:4" s="10" customFormat="1" ht="12.95" customHeight="1" x14ac:dyDescent="0.2">
      <c r="C237" s="18"/>
      <c r="D237" s="18"/>
    </row>
    <row r="238" spans="3:4" s="10" customFormat="1" ht="12.95" customHeight="1" x14ac:dyDescent="0.2">
      <c r="C238" s="18"/>
      <c r="D238" s="18"/>
    </row>
    <row r="239" spans="3:4" s="10" customFormat="1" ht="12.95" customHeight="1" x14ac:dyDescent="0.2">
      <c r="C239" s="18"/>
      <c r="D239" s="18"/>
    </row>
    <row r="240" spans="3:4" s="10" customFormat="1" ht="12.95" customHeight="1" x14ac:dyDescent="0.2">
      <c r="C240" s="18"/>
      <c r="D240" s="18"/>
    </row>
    <row r="241" spans="3:4" s="10" customFormat="1" ht="12.95" customHeight="1" x14ac:dyDescent="0.2">
      <c r="C241" s="18"/>
      <c r="D241" s="18"/>
    </row>
    <row r="242" spans="3:4" s="10" customFormat="1" ht="12.95" customHeight="1" x14ac:dyDescent="0.2">
      <c r="C242" s="18"/>
      <c r="D242" s="18"/>
    </row>
    <row r="243" spans="3:4" s="10" customFormat="1" ht="12.95" customHeight="1" x14ac:dyDescent="0.2">
      <c r="C243" s="18"/>
      <c r="D243" s="18"/>
    </row>
    <row r="244" spans="3:4" s="10" customFormat="1" ht="12.95" customHeight="1" x14ac:dyDescent="0.2">
      <c r="C244" s="18"/>
      <c r="D244" s="18"/>
    </row>
    <row r="245" spans="3:4" s="10" customFormat="1" ht="12.95" customHeight="1" x14ac:dyDescent="0.2">
      <c r="C245" s="18"/>
      <c r="D245" s="18"/>
    </row>
    <row r="246" spans="3:4" s="10" customFormat="1" ht="12.95" customHeight="1" x14ac:dyDescent="0.2">
      <c r="C246" s="18"/>
      <c r="D246" s="18"/>
    </row>
    <row r="247" spans="3:4" s="10" customFormat="1" ht="12.95" customHeight="1" x14ac:dyDescent="0.2">
      <c r="C247" s="18"/>
      <c r="D247" s="18"/>
    </row>
    <row r="248" spans="3:4" s="10" customFormat="1" ht="12.95" customHeight="1" x14ac:dyDescent="0.2">
      <c r="C248" s="18"/>
      <c r="D248" s="18"/>
    </row>
    <row r="249" spans="3:4" s="10" customFormat="1" ht="12.95" customHeight="1" x14ac:dyDescent="0.2">
      <c r="C249" s="18"/>
      <c r="D249" s="18"/>
    </row>
    <row r="250" spans="3:4" s="10" customFormat="1" ht="12.95" customHeight="1" x14ac:dyDescent="0.2">
      <c r="C250" s="18"/>
      <c r="D250" s="18"/>
    </row>
    <row r="251" spans="3:4" s="10" customFormat="1" ht="12.95" customHeight="1" x14ac:dyDescent="0.2">
      <c r="C251" s="18"/>
      <c r="D251" s="18"/>
    </row>
    <row r="252" spans="3:4" s="10" customFormat="1" ht="12.95" customHeight="1" x14ac:dyDescent="0.2">
      <c r="C252" s="18"/>
      <c r="D252" s="18"/>
    </row>
    <row r="253" spans="3:4" s="10" customFormat="1" ht="12.95" customHeight="1" x14ac:dyDescent="0.2">
      <c r="C253" s="18"/>
      <c r="D253" s="18"/>
    </row>
    <row r="254" spans="3:4" s="10" customFormat="1" ht="12.95" customHeight="1" x14ac:dyDescent="0.2">
      <c r="C254" s="18"/>
      <c r="D254" s="18"/>
    </row>
    <row r="255" spans="3:4" s="10" customFormat="1" ht="12.95" customHeight="1" x14ac:dyDescent="0.2">
      <c r="C255" s="18"/>
      <c r="D255" s="18"/>
    </row>
    <row r="256" spans="3:4" s="10" customFormat="1" ht="12.95" customHeight="1" x14ac:dyDescent="0.2">
      <c r="C256" s="18"/>
      <c r="D256" s="18"/>
    </row>
    <row r="257" spans="3:4" s="10" customFormat="1" ht="12.95" customHeight="1" x14ac:dyDescent="0.2">
      <c r="C257" s="18"/>
      <c r="D257" s="18"/>
    </row>
    <row r="258" spans="3:4" s="10" customFormat="1" ht="12.95" customHeight="1" x14ac:dyDescent="0.2">
      <c r="C258" s="18"/>
      <c r="D258" s="18"/>
    </row>
    <row r="259" spans="3:4" s="10" customFormat="1" ht="12.95" customHeight="1" x14ac:dyDescent="0.2">
      <c r="C259" s="18"/>
      <c r="D259" s="18"/>
    </row>
    <row r="260" spans="3:4" s="10" customFormat="1" ht="12.95" customHeight="1" x14ac:dyDescent="0.2">
      <c r="C260" s="18"/>
      <c r="D260" s="18"/>
    </row>
    <row r="261" spans="3:4" s="10" customFormat="1" ht="12.95" customHeight="1" x14ac:dyDescent="0.2">
      <c r="C261" s="18"/>
      <c r="D261" s="18"/>
    </row>
    <row r="262" spans="3:4" s="10" customFormat="1" ht="12.95" customHeight="1" x14ac:dyDescent="0.2">
      <c r="C262" s="18"/>
      <c r="D262" s="18"/>
    </row>
    <row r="263" spans="3:4" s="10" customFormat="1" ht="12.95" customHeight="1" x14ac:dyDescent="0.2">
      <c r="C263" s="18"/>
      <c r="D263" s="18"/>
    </row>
    <row r="264" spans="3:4" s="10" customFormat="1" ht="12.95" customHeight="1" x14ac:dyDescent="0.2">
      <c r="C264" s="18"/>
      <c r="D264" s="18"/>
    </row>
    <row r="265" spans="3:4" s="10" customFormat="1" ht="12.95" customHeight="1" x14ac:dyDescent="0.2">
      <c r="C265" s="18"/>
      <c r="D265" s="18"/>
    </row>
    <row r="266" spans="3:4" s="10" customFormat="1" ht="12.95" customHeight="1" x14ac:dyDescent="0.2">
      <c r="C266" s="18"/>
      <c r="D266" s="18"/>
    </row>
    <row r="267" spans="3:4" s="10" customFormat="1" ht="12.95" customHeight="1" x14ac:dyDescent="0.2">
      <c r="C267" s="18"/>
      <c r="D267" s="18"/>
    </row>
    <row r="268" spans="3:4" s="10" customFormat="1" ht="12.95" customHeight="1" x14ac:dyDescent="0.2">
      <c r="C268" s="18"/>
      <c r="D268" s="18"/>
    </row>
    <row r="269" spans="3:4" s="10" customFormat="1" ht="12.95" customHeight="1" x14ac:dyDescent="0.2">
      <c r="C269" s="18"/>
      <c r="D269" s="18"/>
    </row>
    <row r="270" spans="3:4" s="10" customFormat="1" ht="12.95" customHeight="1" x14ac:dyDescent="0.2">
      <c r="C270" s="18"/>
      <c r="D270" s="18"/>
    </row>
    <row r="271" spans="3:4" s="10" customFormat="1" ht="12.95" customHeight="1" x14ac:dyDescent="0.2">
      <c r="C271" s="18"/>
      <c r="D271" s="18"/>
    </row>
    <row r="272" spans="3:4" s="10" customFormat="1" ht="12.95" customHeight="1" x14ac:dyDescent="0.2">
      <c r="C272" s="18"/>
      <c r="D272" s="18"/>
    </row>
    <row r="273" spans="3:4" s="10" customFormat="1" ht="12.95" customHeight="1" x14ac:dyDescent="0.2">
      <c r="C273" s="18"/>
      <c r="D273" s="18"/>
    </row>
    <row r="274" spans="3:4" s="10" customFormat="1" ht="12.95" customHeight="1" x14ac:dyDescent="0.2">
      <c r="C274" s="18"/>
      <c r="D274" s="18"/>
    </row>
    <row r="275" spans="3:4" s="10" customFormat="1" ht="12.95" customHeight="1" x14ac:dyDescent="0.2">
      <c r="C275" s="18"/>
      <c r="D275" s="18"/>
    </row>
    <row r="276" spans="3:4" s="10" customFormat="1" ht="12.95" customHeight="1" x14ac:dyDescent="0.2">
      <c r="C276" s="18"/>
      <c r="D276" s="18"/>
    </row>
    <row r="277" spans="3:4" s="10" customFormat="1" ht="12.95" customHeight="1" x14ac:dyDescent="0.2">
      <c r="C277" s="18"/>
      <c r="D277" s="18"/>
    </row>
    <row r="278" spans="3:4" s="10" customFormat="1" ht="12.95" customHeight="1" x14ac:dyDescent="0.2">
      <c r="C278" s="18"/>
      <c r="D278" s="18"/>
    </row>
    <row r="279" spans="3:4" s="10" customFormat="1" ht="12.95" customHeight="1" x14ac:dyDescent="0.2">
      <c r="C279" s="18"/>
      <c r="D279" s="18"/>
    </row>
    <row r="280" spans="3:4" s="10" customFormat="1" ht="12.95" customHeight="1" x14ac:dyDescent="0.2">
      <c r="C280" s="18"/>
      <c r="D280" s="18"/>
    </row>
    <row r="281" spans="3:4" s="10" customFormat="1" ht="12.95" customHeight="1" x14ac:dyDescent="0.2">
      <c r="C281" s="18"/>
      <c r="D281" s="18"/>
    </row>
    <row r="282" spans="3:4" s="10" customFormat="1" ht="12.95" customHeight="1" x14ac:dyDescent="0.2">
      <c r="C282" s="18"/>
      <c r="D282" s="18"/>
    </row>
    <row r="283" spans="3:4" s="10" customFormat="1" ht="12.95" customHeight="1" x14ac:dyDescent="0.2">
      <c r="C283" s="18"/>
      <c r="D283" s="18"/>
    </row>
    <row r="284" spans="3:4" s="10" customFormat="1" ht="12.95" customHeight="1" x14ac:dyDescent="0.2">
      <c r="C284" s="18"/>
      <c r="D284" s="18"/>
    </row>
    <row r="285" spans="3:4" s="10" customFormat="1" ht="12.95" customHeight="1" x14ac:dyDescent="0.2">
      <c r="C285" s="18"/>
      <c r="D285" s="18"/>
    </row>
    <row r="286" spans="3:4" s="10" customFormat="1" ht="12.95" customHeight="1" x14ac:dyDescent="0.2">
      <c r="C286" s="18"/>
      <c r="D286" s="18"/>
    </row>
    <row r="287" spans="3:4" s="10" customFormat="1" ht="12.95" customHeight="1" x14ac:dyDescent="0.2">
      <c r="C287" s="18"/>
      <c r="D287" s="18"/>
    </row>
    <row r="288" spans="3:4" s="10" customFormat="1" ht="12.95" customHeight="1" x14ac:dyDescent="0.2">
      <c r="C288" s="18"/>
      <c r="D288" s="18"/>
    </row>
    <row r="289" spans="3:4" s="10" customFormat="1" ht="12.95" customHeight="1" x14ac:dyDescent="0.2">
      <c r="C289" s="18"/>
      <c r="D289" s="18"/>
    </row>
    <row r="290" spans="3:4" s="10" customFormat="1" ht="12.95" customHeight="1" x14ac:dyDescent="0.2">
      <c r="C290" s="18"/>
      <c r="D290" s="18"/>
    </row>
    <row r="291" spans="3:4" s="10" customFormat="1" ht="12.95" customHeight="1" x14ac:dyDescent="0.2">
      <c r="C291" s="18"/>
      <c r="D291" s="18"/>
    </row>
    <row r="292" spans="3:4" s="10" customFormat="1" ht="12.95" customHeight="1" x14ac:dyDescent="0.2">
      <c r="C292" s="18"/>
      <c r="D292" s="18"/>
    </row>
    <row r="293" spans="3:4" s="10" customFormat="1" ht="12.95" customHeight="1" x14ac:dyDescent="0.2">
      <c r="C293" s="18"/>
      <c r="D293" s="18"/>
    </row>
    <row r="294" spans="3:4" s="10" customFormat="1" ht="12.95" customHeight="1" x14ac:dyDescent="0.2">
      <c r="C294" s="18"/>
      <c r="D294" s="18"/>
    </row>
    <row r="295" spans="3:4" s="10" customFormat="1" ht="12.95" customHeight="1" x14ac:dyDescent="0.2">
      <c r="C295" s="18"/>
      <c r="D295" s="18"/>
    </row>
    <row r="296" spans="3:4" s="10" customFormat="1" ht="12.95" customHeight="1" x14ac:dyDescent="0.2">
      <c r="C296" s="18"/>
      <c r="D296" s="18"/>
    </row>
    <row r="297" spans="3:4" s="10" customFormat="1" ht="12.95" customHeight="1" x14ac:dyDescent="0.2">
      <c r="C297" s="18"/>
      <c r="D297" s="18"/>
    </row>
    <row r="298" spans="3:4" s="10" customFormat="1" ht="12.95" customHeight="1" x14ac:dyDescent="0.2">
      <c r="C298" s="18"/>
      <c r="D298" s="18"/>
    </row>
    <row r="299" spans="3:4" s="10" customFormat="1" ht="12.95" customHeight="1" x14ac:dyDescent="0.2">
      <c r="C299" s="18"/>
      <c r="D299" s="18"/>
    </row>
    <row r="300" spans="3:4" s="10" customFormat="1" ht="12.95" customHeight="1" x14ac:dyDescent="0.2">
      <c r="C300" s="18"/>
      <c r="D300" s="18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</sheetData>
  <sortState xmlns:xlrd2="http://schemas.microsoft.com/office/spreadsheetml/2017/richdata2" ref="A21:U37">
    <sortCondition ref="C21:C3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2024-01-30T02:41:33Z</dcterms:modified>
</cp:coreProperties>
</file>