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80DD61-B921-4798-A06E-4479DB19D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J41" i="1" s="1"/>
  <c r="Q41" i="1"/>
  <c r="E42" i="1"/>
  <c r="F42" i="1"/>
  <c r="G42" i="1" s="1"/>
  <c r="J42" i="1" s="1"/>
  <c r="Q42" i="1"/>
  <c r="E43" i="1"/>
  <c r="F43" i="1"/>
  <c r="G43" i="1" s="1"/>
  <c r="J43" i="1" s="1"/>
  <c r="Q43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Q22" i="1"/>
  <c r="F1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A21" i="1"/>
  <c r="H20" i="1"/>
  <c r="C21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3" i="1" l="1"/>
  <c r="O34" i="1"/>
  <c r="O39" i="1"/>
  <c r="O42" i="1"/>
  <c r="O21" i="1"/>
  <c r="O31" i="1"/>
  <c r="O26" i="1"/>
  <c r="C15" i="1"/>
  <c r="E16" i="1" s="1"/>
  <c r="E17" i="1" s="1"/>
  <c r="O37" i="1"/>
  <c r="O27" i="1"/>
  <c r="O29" i="1"/>
  <c r="O24" i="1"/>
  <c r="O28" i="1"/>
  <c r="O36" i="1"/>
  <c r="O35" i="1"/>
  <c r="O43" i="1"/>
  <c r="O33" i="1"/>
  <c r="O32" i="1"/>
  <c r="O22" i="1"/>
  <c r="O38" i="1"/>
  <c r="O41" i="1"/>
  <c r="O30" i="1"/>
  <c r="O25" i="1"/>
  <c r="O40" i="1"/>
  <c r="C18" i="1" l="1"/>
</calcChain>
</file>

<file path=xl/sharedStrings.xml><?xml version="1.0" encoding="utf-8"?>
<sst xmlns="http://schemas.openxmlformats.org/spreadsheetml/2006/main" count="98" uniqueCount="51">
  <si>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</si>
  <si>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</si>
  <si>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</si>
  <si>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</si>
  <si>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</si>
  <si>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</si>
  <si>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</si>
  <si>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</si>
  <si>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</si>
  <si>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</si>
  <si>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</si>
  <si>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</si>
  <si>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</si>
  <si>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</si>
  <si>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</si>
  <si>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</si>
  <si>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</si>
  <si>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</si>
  <si>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</si>
  <si>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</si>
  <si>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</si>
  <si>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</si>
  <si>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</si>
  <si>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</si>
  <si>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</si>
  <si>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</si>
  <si>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</si>
  <si>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</si>
  <si>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</si>
  <si>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</si>
  <si>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</si>
  <si>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</si>
  <si>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</si>
  <si>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</si>
  <si>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</si>
  <si>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</si>
  <si>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</si>
  <si>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</si>
  <si>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</si>
  <si>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</si>
  <si>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G3053-1924</t>
  </si>
  <si>
    <t>BRNO</t>
  </si>
  <si>
    <t>OEJV 0160</t>
  </si>
  <si>
    <t>II</t>
  </si>
  <si>
    <t>I</t>
  </si>
  <si>
    <t>CrB</t>
  </si>
  <si>
    <t>OEJV</t>
  </si>
  <si>
    <t>VSB, 91</t>
  </si>
  <si>
    <t>V</t>
  </si>
  <si>
    <t>DD CrB / GSC 3053-1924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</si>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</sst>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1" xfId="0" applyFont="1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1" xfId="0" applyBorder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CrB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4-4748-A487-832376362D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3.6260000342736021E-4</c:v>
                </c:pt>
                <c:pt idx="2">
                  <c:v>4.2738999763969332E-4</c:v>
                </c:pt>
                <c:pt idx="3">
                  <c:v>3.4008000511676073E-4</c:v>
                </c:pt>
                <c:pt idx="4">
                  <c:v>3.5008000122616068E-4</c:v>
                </c:pt>
                <c:pt idx="5">
                  <c:v>7.4870004027616233E-5</c:v>
                </c:pt>
                <c:pt idx="6">
                  <c:v>4.2486999882385135E-4</c:v>
                </c:pt>
                <c:pt idx="7">
                  <c:v>3.1547999969916418E-4</c:v>
                </c:pt>
                <c:pt idx="8">
                  <c:v>4.9548000242793933E-4</c:v>
                </c:pt>
                <c:pt idx="9">
                  <c:v>3.4296000376343727E-4</c:v>
                </c:pt>
                <c:pt idx="10">
                  <c:v>3.7295999936759472E-4</c:v>
                </c:pt>
                <c:pt idx="11">
                  <c:v>4.47750004241243E-4</c:v>
                </c:pt>
                <c:pt idx="12">
                  <c:v>6.577500025741756E-4</c:v>
                </c:pt>
                <c:pt idx="13">
                  <c:v>4.0894000267144293E-4</c:v>
                </c:pt>
                <c:pt idx="14">
                  <c:v>3.4138000046368688E-4</c:v>
                </c:pt>
                <c:pt idx="15">
                  <c:v>3.7138000334380195E-4</c:v>
                </c:pt>
                <c:pt idx="16">
                  <c:v>4.3138000182807446E-4</c:v>
                </c:pt>
                <c:pt idx="17">
                  <c:v>3.1617000786354765E-4</c:v>
                </c:pt>
                <c:pt idx="18">
                  <c:v>3.9617000584257767E-4</c:v>
                </c:pt>
                <c:pt idx="19">
                  <c:v>7.9617000301368535E-4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4-4748-A487-832376362D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6.6546013840707019E-4</c:v>
                </c:pt>
                <c:pt idx="21">
                  <c:v>1.8024999735644087E-4</c:v>
                </c:pt>
                <c:pt idx="22">
                  <c:v>6.9504002021858469E-4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4-4748-A487-832376362D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4-4748-A487-832376362D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4-4748-A487-832376362D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4-4748-A487-832376362D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4-4748-A487-832376362D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2.5234356203940702E-4</c:v>
                </c:pt>
                <c:pt idx="1">
                  <c:v>3.7995348256551493E-4</c:v>
                </c:pt>
                <c:pt idx="2">
                  <c:v>3.7995881297155196E-4</c:v>
                </c:pt>
                <c:pt idx="3">
                  <c:v>3.800174474379591E-4</c:v>
                </c:pt>
                <c:pt idx="4">
                  <c:v>3.800174474379591E-4</c:v>
                </c:pt>
                <c:pt idx="5">
                  <c:v>3.8002277784399612E-4</c:v>
                </c:pt>
                <c:pt idx="6">
                  <c:v>3.8002277784399612E-4</c:v>
                </c:pt>
                <c:pt idx="7">
                  <c:v>3.8140335300758269E-4</c:v>
                </c:pt>
                <c:pt idx="8">
                  <c:v>3.8140335300758269E-4</c:v>
                </c:pt>
                <c:pt idx="9">
                  <c:v>3.814673178800268E-4</c:v>
                </c:pt>
                <c:pt idx="10">
                  <c:v>3.814673178800268E-4</c:v>
                </c:pt>
                <c:pt idx="11">
                  <c:v>3.8147264828606382E-4</c:v>
                </c:pt>
                <c:pt idx="12">
                  <c:v>3.8147264828606382E-4</c:v>
                </c:pt>
                <c:pt idx="13">
                  <c:v>3.8233084365802306E-4</c:v>
                </c:pt>
                <c:pt idx="14">
                  <c:v>3.8252273827535556E-4</c:v>
                </c:pt>
                <c:pt idx="15">
                  <c:v>3.8252273827535556E-4</c:v>
                </c:pt>
                <c:pt idx="16">
                  <c:v>3.8252273827535556E-4</c:v>
                </c:pt>
                <c:pt idx="17">
                  <c:v>3.8252806868139253E-4</c:v>
                </c:pt>
                <c:pt idx="18">
                  <c:v>3.8252806868139253E-4</c:v>
                </c:pt>
                <c:pt idx="19">
                  <c:v>3.8252806868139253E-4</c:v>
                </c:pt>
                <c:pt idx="20">
                  <c:v>5.7202933370326657E-4</c:v>
                </c:pt>
                <c:pt idx="21">
                  <c:v>5.7203466410930348E-4</c:v>
                </c:pt>
                <c:pt idx="22">
                  <c:v>5.7203999451534062E-4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4-4748-A487-832376362D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4-4748-A487-83237636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94080"/>
        <c:axId val="1"/>
      </c:scatterChart>
      <c:valAx>
        <c:axId val="1034294080"/>
        <c:scaling>
          <c:orientation val="minMax"/>
          <c:min val="1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94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CrB - O-C Diagr.</a:t>
            </a:r>
          </a:p>
        </c:rich>
      </c:tx>
      <c:layout>
        <c:manualLayout>
          <c:xMode val="edge"/>
          <c:yMode val="edge"/>
          <c:x val="0.340841313754699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5187402032015"/>
          <c:y val="0.14035127795846455"/>
          <c:w val="0.801802977493573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C-471C-BCED-861A0BEBAA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3.6260000342736021E-4</c:v>
                </c:pt>
                <c:pt idx="2">
                  <c:v>4.2738999763969332E-4</c:v>
                </c:pt>
                <c:pt idx="3">
                  <c:v>3.4008000511676073E-4</c:v>
                </c:pt>
                <c:pt idx="4">
                  <c:v>3.5008000122616068E-4</c:v>
                </c:pt>
                <c:pt idx="5">
                  <c:v>7.4870004027616233E-5</c:v>
                </c:pt>
                <c:pt idx="6">
                  <c:v>4.2486999882385135E-4</c:v>
                </c:pt>
                <c:pt idx="7">
                  <c:v>3.1547999969916418E-4</c:v>
                </c:pt>
                <c:pt idx="8">
                  <c:v>4.9548000242793933E-4</c:v>
                </c:pt>
                <c:pt idx="9">
                  <c:v>3.4296000376343727E-4</c:v>
                </c:pt>
                <c:pt idx="10">
                  <c:v>3.7295999936759472E-4</c:v>
                </c:pt>
                <c:pt idx="11">
                  <c:v>4.47750004241243E-4</c:v>
                </c:pt>
                <c:pt idx="12">
                  <c:v>6.577500025741756E-4</c:v>
                </c:pt>
                <c:pt idx="13">
                  <c:v>4.0894000267144293E-4</c:v>
                </c:pt>
                <c:pt idx="14">
                  <c:v>3.4138000046368688E-4</c:v>
                </c:pt>
                <c:pt idx="15">
                  <c:v>3.7138000334380195E-4</c:v>
                </c:pt>
                <c:pt idx="16">
                  <c:v>4.3138000182807446E-4</c:v>
                </c:pt>
                <c:pt idx="17">
                  <c:v>3.1617000786354765E-4</c:v>
                </c:pt>
                <c:pt idx="18">
                  <c:v>3.9617000584257767E-4</c:v>
                </c:pt>
                <c:pt idx="19">
                  <c:v>7.9617000301368535E-4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C-471C-BCED-861A0BEBAA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6.6546013840707019E-4</c:v>
                </c:pt>
                <c:pt idx="21">
                  <c:v>1.8024999735644087E-4</c:v>
                </c:pt>
                <c:pt idx="22">
                  <c:v>6.9504002021858469E-4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C-471C-BCED-861A0BEBAA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C-471C-BCED-861A0BEBAA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2C-471C-BCED-861A0BEBAA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2C-471C-BCED-861A0BEBAA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2C-471C-BCED-861A0BEBAA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2.5234356203940702E-4</c:v>
                </c:pt>
                <c:pt idx="1">
                  <c:v>3.7995348256551493E-4</c:v>
                </c:pt>
                <c:pt idx="2">
                  <c:v>3.7995881297155196E-4</c:v>
                </c:pt>
                <c:pt idx="3">
                  <c:v>3.800174474379591E-4</c:v>
                </c:pt>
                <c:pt idx="4">
                  <c:v>3.800174474379591E-4</c:v>
                </c:pt>
                <c:pt idx="5">
                  <c:v>3.8002277784399612E-4</c:v>
                </c:pt>
                <c:pt idx="6">
                  <c:v>3.8002277784399612E-4</c:v>
                </c:pt>
                <c:pt idx="7">
                  <c:v>3.8140335300758269E-4</c:v>
                </c:pt>
                <c:pt idx="8">
                  <c:v>3.8140335300758269E-4</c:v>
                </c:pt>
                <c:pt idx="9">
                  <c:v>3.814673178800268E-4</c:v>
                </c:pt>
                <c:pt idx="10">
                  <c:v>3.814673178800268E-4</c:v>
                </c:pt>
                <c:pt idx="11">
                  <c:v>3.8147264828606382E-4</c:v>
                </c:pt>
                <c:pt idx="12">
                  <c:v>3.8147264828606382E-4</c:v>
                </c:pt>
                <c:pt idx="13">
                  <c:v>3.8233084365802306E-4</c:v>
                </c:pt>
                <c:pt idx="14">
                  <c:v>3.8252273827535556E-4</c:v>
                </c:pt>
                <c:pt idx="15">
                  <c:v>3.8252273827535556E-4</c:v>
                </c:pt>
                <c:pt idx="16">
                  <c:v>3.8252273827535556E-4</c:v>
                </c:pt>
                <c:pt idx="17">
                  <c:v>3.8252806868139253E-4</c:v>
                </c:pt>
                <c:pt idx="18">
                  <c:v>3.8252806868139253E-4</c:v>
                </c:pt>
                <c:pt idx="19">
                  <c:v>3.8252806868139253E-4</c:v>
                </c:pt>
                <c:pt idx="20">
                  <c:v>5.7202933370326657E-4</c:v>
                </c:pt>
                <c:pt idx="21">
                  <c:v>5.7203466410930348E-4</c:v>
                </c:pt>
                <c:pt idx="22">
                  <c:v>5.7203999451534062E-4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2C-471C-BCED-861A0BEBAA3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11970</c:v>
                </c:pt>
                <c:pt idx="2">
                  <c:v>11970.5</c:v>
                </c:pt>
                <c:pt idx="3">
                  <c:v>11976</c:v>
                </c:pt>
                <c:pt idx="4">
                  <c:v>11976</c:v>
                </c:pt>
                <c:pt idx="5">
                  <c:v>11976.5</c:v>
                </c:pt>
                <c:pt idx="6">
                  <c:v>11976.5</c:v>
                </c:pt>
                <c:pt idx="7">
                  <c:v>12106</c:v>
                </c:pt>
                <c:pt idx="8">
                  <c:v>12106</c:v>
                </c:pt>
                <c:pt idx="9">
                  <c:v>12112</c:v>
                </c:pt>
                <c:pt idx="10">
                  <c:v>12112</c:v>
                </c:pt>
                <c:pt idx="11">
                  <c:v>12112.5</c:v>
                </c:pt>
                <c:pt idx="12">
                  <c:v>12112.5</c:v>
                </c:pt>
                <c:pt idx="13">
                  <c:v>12193</c:v>
                </c:pt>
                <c:pt idx="14">
                  <c:v>12211</c:v>
                </c:pt>
                <c:pt idx="15">
                  <c:v>12211</c:v>
                </c:pt>
                <c:pt idx="16">
                  <c:v>12211</c:v>
                </c:pt>
                <c:pt idx="17">
                  <c:v>12211.5</c:v>
                </c:pt>
                <c:pt idx="18">
                  <c:v>12211.5</c:v>
                </c:pt>
                <c:pt idx="19">
                  <c:v>12211.5</c:v>
                </c:pt>
                <c:pt idx="20">
                  <c:v>29987</c:v>
                </c:pt>
                <c:pt idx="21">
                  <c:v>29987.5</c:v>
                </c:pt>
                <c:pt idx="22">
                  <c:v>29988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2C-471C-BCED-861A0BEB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301952"/>
        <c:axId val="1"/>
      </c:scatterChart>
      <c:valAx>
        <c:axId val="103430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33821222797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30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70301797860851"/>
          <c:y val="0.92397937099967764"/>
          <c:w val="0.747748851213418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693F154-E659-F45F-75ED-4FCA96B66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5DC5455-5034-6945-9C67-C9871B70D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49</v>
      </c>
    </row>
    <row r="2" spans="1:7" x14ac:dyDescent="0.2">
      <c r="A2" t="s">
        <v>23</v>
      </c>
      <c r="B2" t="s">
        <v>13</v>
      </c>
      <c r="C2" s="2"/>
      <c r="D2" s="34" t="s">
        <v>45</v>
      </c>
      <c r="E2" s="30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54524.019549999997</v>
      </c>
      <c r="D7" s="29" t="s">
        <v>41</v>
      </c>
    </row>
    <row r="8" spans="1:7" x14ac:dyDescent="0.2">
      <c r="A8" t="s">
        <v>3</v>
      </c>
      <c r="C8" s="40">
        <v>0.16177042</v>
      </c>
      <c r="D8" s="29" t="s">
        <v>41</v>
      </c>
    </row>
    <row r="9" spans="1:7" x14ac:dyDescent="0.2">
      <c r="A9" s="8" t="s">
        <v>29</v>
      </c>
      <c r="B9" s="9"/>
      <c r="C9" s="10">
        <v>8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2.5234356203940702E-4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1.0660812074027396E-8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60340.40433553241</v>
      </c>
    </row>
    <row r="15" spans="1:7" x14ac:dyDescent="0.2">
      <c r="A15" s="11" t="s">
        <v>17</v>
      </c>
      <c r="B15" s="9"/>
      <c r="C15" s="12">
        <f ca="1">(C7+C11)+(C8+C12)*INT(MAX(F21:F3533))</f>
        <v>59375.191476999993</v>
      </c>
      <c r="D15" s="13" t="s">
        <v>37</v>
      </c>
      <c r="E15" s="14">
        <f ca="1">ROUND(2*(E14-$C$7)/$C$8,0)/2+E13</f>
        <v>35955.5</v>
      </c>
    </row>
    <row r="16" spans="1:7" x14ac:dyDescent="0.2">
      <c r="A16" s="15" t="s">
        <v>4</v>
      </c>
      <c r="B16" s="9"/>
      <c r="C16" s="16">
        <f ca="1">+C8+C12</f>
        <v>0.16177043066081206</v>
      </c>
      <c r="D16" s="13" t="s">
        <v>38</v>
      </c>
      <c r="E16" s="23">
        <f ca="1">ROUND(2*(E14-$C$15)/$C$16,0)/2+E13</f>
        <v>5967.5</v>
      </c>
    </row>
    <row r="17" spans="1:18" ht="13.5" thickBot="1" x14ac:dyDescent="0.25">
      <c r="A17" s="13" t="s">
        <v>28</v>
      </c>
      <c r="B17" s="9"/>
      <c r="C17" s="9">
        <f>COUNT(C21:C2191)</f>
        <v>23</v>
      </c>
      <c r="D17" s="13" t="s">
        <v>32</v>
      </c>
      <c r="E17" s="17">
        <f ca="1">+$C$15+$C$16*E16-15018.5-$C$9/24</f>
        <v>45321.723188635056</v>
      </c>
    </row>
    <row r="18" spans="1:18" ht="14.25" thickTop="1" thickBot="1" x14ac:dyDescent="0.25">
      <c r="A18" s="15" t="s">
        <v>5</v>
      </c>
      <c r="B18" s="9"/>
      <c r="C18" s="18">
        <f ca="1">+C15</f>
        <v>59375.191476999993</v>
      </c>
      <c r="D18" s="19">
        <f ca="1">+C16</f>
        <v>0.16177043066081206</v>
      </c>
      <c r="E18" s="20" t="s">
        <v>33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BRNO</v>
      </c>
      <c r="I20" s="6" t="s">
        <v>46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8" x14ac:dyDescent="0.2">
      <c r="A21" t="str">
        <f>D7</f>
        <v>BRNO</v>
      </c>
      <c r="C21" s="7">
        <f>C$7</f>
        <v>54524.019549999997</v>
      </c>
      <c r="D21" s="7" t="s">
        <v>13</v>
      </c>
      <c r="E21">
        <f t="shared" ref="E21:E40" si="0">+(C21-C$7)/C$8</f>
        <v>0</v>
      </c>
      <c r="F21">
        <f t="shared" ref="F21:F40" si="1">ROUND(2*E21,0)/2</f>
        <v>0</v>
      </c>
      <c r="G21">
        <f t="shared" ref="G21:G40" si="2">+C21-(C$7+F21*C$8)</f>
        <v>0</v>
      </c>
      <c r="H21">
        <f>+G21</f>
        <v>0</v>
      </c>
      <c r="O21">
        <f t="shared" ref="O21:O40" ca="1" si="3">+C$11+C$12*$F21</f>
        <v>2.5234356203940702E-4</v>
      </c>
      <c r="Q21" s="1">
        <f t="shared" ref="Q21:Q40" si="4">+C21-15018.5</f>
        <v>39505.519549999997</v>
      </c>
    </row>
    <row r="22" spans="1:18" x14ac:dyDescent="0.2">
      <c r="A22" s="35" t="s">
        <v>42</v>
      </c>
      <c r="B22" s="36" t="s">
        <v>44</v>
      </c>
      <c r="C22" s="35">
        <v>56460.411840000001</v>
      </c>
      <c r="D22" s="35">
        <v>0</v>
      </c>
      <c r="E22">
        <f t="shared" si="0"/>
        <v>11970.002241448117</v>
      </c>
      <c r="F22">
        <f t="shared" si="1"/>
        <v>11970</v>
      </c>
      <c r="G22">
        <f t="shared" si="2"/>
        <v>3.6260000342736021E-4</v>
      </c>
      <c r="I22">
        <f t="shared" ref="I22:I40" si="5">+G22</f>
        <v>3.6260000342736021E-4</v>
      </c>
      <c r="O22">
        <f t="shared" ca="1" si="3"/>
        <v>3.7995348256551493E-4</v>
      </c>
      <c r="Q22" s="1">
        <f t="shared" si="4"/>
        <v>41441.911840000001</v>
      </c>
    </row>
    <row r="23" spans="1:18" x14ac:dyDescent="0.2">
      <c r="A23" s="31" t="s">
        <v>42</v>
      </c>
      <c r="B23" s="32" t="s">
        <v>43</v>
      </c>
      <c r="C23" s="33">
        <v>56460.492789999997</v>
      </c>
      <c r="D23" s="33">
        <v>1E-4</v>
      </c>
      <c r="E23">
        <f t="shared" si="0"/>
        <v>11970.502641953946</v>
      </c>
      <c r="F23">
        <f t="shared" si="1"/>
        <v>11970.5</v>
      </c>
      <c r="G23">
        <f t="shared" si="2"/>
        <v>4.2738999763969332E-4</v>
      </c>
      <c r="I23">
        <f t="shared" si="5"/>
        <v>4.2738999763969332E-4</v>
      </c>
      <c r="O23">
        <f t="shared" ca="1" si="3"/>
        <v>3.7995881297155196E-4</v>
      </c>
      <c r="Q23" s="1">
        <f t="shared" si="4"/>
        <v>41441.992789999997</v>
      </c>
    </row>
    <row r="24" spans="1:18" x14ac:dyDescent="0.2">
      <c r="A24" s="31" t="s">
        <v>42</v>
      </c>
      <c r="B24" s="32" t="s">
        <v>44</v>
      </c>
      <c r="C24" s="33">
        <v>56461.382440000001</v>
      </c>
      <c r="D24" s="33">
        <v>0</v>
      </c>
      <c r="E24">
        <f t="shared" si="0"/>
        <v>11976.002102238494</v>
      </c>
      <c r="F24">
        <f t="shared" si="1"/>
        <v>11976</v>
      </c>
      <c r="G24">
        <f t="shared" si="2"/>
        <v>3.4008000511676073E-4</v>
      </c>
      <c r="I24">
        <f t="shared" si="5"/>
        <v>3.4008000511676073E-4</v>
      </c>
      <c r="O24">
        <f t="shared" ca="1" si="3"/>
        <v>3.800174474379591E-4</v>
      </c>
      <c r="Q24" s="1">
        <f t="shared" si="4"/>
        <v>41442.882440000001</v>
      </c>
    </row>
    <row r="25" spans="1:18" x14ac:dyDescent="0.2">
      <c r="A25" s="31" t="s">
        <v>42</v>
      </c>
      <c r="B25" s="32" t="s">
        <v>44</v>
      </c>
      <c r="C25" s="33">
        <v>56461.382449999997</v>
      </c>
      <c r="D25" s="33">
        <v>1E-4</v>
      </c>
      <c r="E25">
        <f t="shared" si="0"/>
        <v>11976.002164054467</v>
      </c>
      <c r="F25">
        <f t="shared" si="1"/>
        <v>11976</v>
      </c>
      <c r="G25">
        <f t="shared" si="2"/>
        <v>3.5008000122616068E-4</v>
      </c>
      <c r="I25">
        <f t="shared" si="5"/>
        <v>3.5008000122616068E-4</v>
      </c>
      <c r="O25">
        <f t="shared" ca="1" si="3"/>
        <v>3.800174474379591E-4</v>
      </c>
      <c r="Q25" s="1">
        <f t="shared" si="4"/>
        <v>41442.882449999997</v>
      </c>
    </row>
    <row r="26" spans="1:18" x14ac:dyDescent="0.2">
      <c r="A26" s="31" t="s">
        <v>42</v>
      </c>
      <c r="B26" s="32" t="s">
        <v>43</v>
      </c>
      <c r="C26" s="33">
        <v>56461.463060000002</v>
      </c>
      <c r="D26" s="33">
        <v>2.9999999999999997E-4</v>
      </c>
      <c r="E26">
        <f t="shared" si="0"/>
        <v>11976.500462816408</v>
      </c>
      <c r="F26">
        <f t="shared" si="1"/>
        <v>11976.5</v>
      </c>
      <c r="G26">
        <f t="shared" si="2"/>
        <v>7.4870004027616233E-5</v>
      </c>
      <c r="I26">
        <f t="shared" si="5"/>
        <v>7.4870004027616233E-5</v>
      </c>
      <c r="O26">
        <f t="shared" ca="1" si="3"/>
        <v>3.8002277784399612E-4</v>
      </c>
      <c r="Q26" s="1">
        <f t="shared" si="4"/>
        <v>41442.963060000002</v>
      </c>
    </row>
    <row r="27" spans="1:18" x14ac:dyDescent="0.2">
      <c r="A27" s="31" t="s">
        <v>42</v>
      </c>
      <c r="B27" s="32" t="s">
        <v>43</v>
      </c>
      <c r="C27" s="33">
        <v>56461.463409999997</v>
      </c>
      <c r="D27" s="33">
        <v>2.0000000000000001E-4</v>
      </c>
      <c r="E27">
        <f t="shared" si="0"/>
        <v>11976.502626376314</v>
      </c>
      <c r="F27">
        <f t="shared" si="1"/>
        <v>11976.5</v>
      </c>
      <c r="G27">
        <f t="shared" si="2"/>
        <v>4.2486999882385135E-4</v>
      </c>
      <c r="I27">
        <f t="shared" si="5"/>
        <v>4.2486999882385135E-4</v>
      </c>
      <c r="O27">
        <f t="shared" ca="1" si="3"/>
        <v>3.8002277784399612E-4</v>
      </c>
      <c r="Q27" s="1">
        <f t="shared" si="4"/>
        <v>41442.963409999997</v>
      </c>
    </row>
    <row r="28" spans="1:18" x14ac:dyDescent="0.2">
      <c r="A28" s="31" t="s">
        <v>42</v>
      </c>
      <c r="B28" s="32" t="s">
        <v>44</v>
      </c>
      <c r="C28" s="33">
        <v>56482.41257</v>
      </c>
      <c r="D28" s="33">
        <v>1E-4</v>
      </c>
      <c r="E28">
        <f t="shared" si="0"/>
        <v>12106.001950171132</v>
      </c>
      <c r="F28">
        <f t="shared" si="1"/>
        <v>12106</v>
      </c>
      <c r="G28">
        <f t="shared" si="2"/>
        <v>3.1547999969916418E-4</v>
      </c>
      <c r="I28">
        <f t="shared" si="5"/>
        <v>3.1547999969916418E-4</v>
      </c>
      <c r="O28">
        <f t="shared" ca="1" si="3"/>
        <v>3.8140335300758269E-4</v>
      </c>
      <c r="Q28" s="1">
        <f t="shared" si="4"/>
        <v>41463.91257</v>
      </c>
    </row>
    <row r="29" spans="1:18" x14ac:dyDescent="0.2">
      <c r="A29" s="31" t="s">
        <v>42</v>
      </c>
      <c r="B29" s="32" t="s">
        <v>44</v>
      </c>
      <c r="C29" s="33">
        <v>56482.412750000003</v>
      </c>
      <c r="D29" s="33">
        <v>1E-4</v>
      </c>
      <c r="E29">
        <f t="shared" si="0"/>
        <v>12106.003062859118</v>
      </c>
      <c r="F29">
        <f t="shared" si="1"/>
        <v>12106</v>
      </c>
      <c r="G29">
        <f t="shared" si="2"/>
        <v>4.9548000242793933E-4</v>
      </c>
      <c r="I29">
        <f t="shared" si="5"/>
        <v>4.9548000242793933E-4</v>
      </c>
      <c r="O29">
        <f t="shared" ca="1" si="3"/>
        <v>3.8140335300758269E-4</v>
      </c>
      <c r="Q29" s="1">
        <f t="shared" si="4"/>
        <v>41463.912750000003</v>
      </c>
    </row>
    <row r="30" spans="1:18" x14ac:dyDescent="0.2">
      <c r="A30" s="31" t="s">
        <v>42</v>
      </c>
      <c r="B30" s="32" t="s">
        <v>44</v>
      </c>
      <c r="C30" s="33">
        <v>56483.383220000003</v>
      </c>
      <c r="D30" s="33">
        <v>0</v>
      </c>
      <c r="E30">
        <f t="shared" si="0"/>
        <v>12112.002120041514</v>
      </c>
      <c r="F30">
        <f t="shared" si="1"/>
        <v>12112</v>
      </c>
      <c r="G30">
        <f t="shared" si="2"/>
        <v>3.4296000376343727E-4</v>
      </c>
      <c r="I30">
        <f t="shared" si="5"/>
        <v>3.4296000376343727E-4</v>
      </c>
      <c r="O30">
        <f t="shared" ca="1" si="3"/>
        <v>3.814673178800268E-4</v>
      </c>
      <c r="Q30" s="1">
        <f t="shared" si="4"/>
        <v>41464.883220000003</v>
      </c>
    </row>
    <row r="31" spans="1:18" x14ac:dyDescent="0.2">
      <c r="A31" s="31" t="s">
        <v>42</v>
      </c>
      <c r="B31" s="32" t="s">
        <v>44</v>
      </c>
      <c r="C31" s="33">
        <v>56483.383249999999</v>
      </c>
      <c r="D31" s="33">
        <v>1E-4</v>
      </c>
      <c r="E31">
        <f t="shared" si="0"/>
        <v>12112.002305489481</v>
      </c>
      <c r="F31">
        <f t="shared" si="1"/>
        <v>12112</v>
      </c>
      <c r="G31">
        <f t="shared" si="2"/>
        <v>3.7295999936759472E-4</v>
      </c>
      <c r="I31">
        <f t="shared" si="5"/>
        <v>3.7295999936759472E-4</v>
      </c>
      <c r="O31">
        <f t="shared" ca="1" si="3"/>
        <v>3.814673178800268E-4</v>
      </c>
      <c r="Q31" s="1">
        <f t="shared" si="4"/>
        <v>41464.883249999999</v>
      </c>
    </row>
    <row r="32" spans="1:18" x14ac:dyDescent="0.2">
      <c r="A32" s="31" t="s">
        <v>42</v>
      </c>
      <c r="B32" s="32" t="s">
        <v>43</v>
      </c>
      <c r="C32" s="33">
        <v>56483.464209999998</v>
      </c>
      <c r="D32" s="33">
        <v>1E-4</v>
      </c>
      <c r="E32">
        <f t="shared" si="0"/>
        <v>12112.502767811327</v>
      </c>
      <c r="F32">
        <f t="shared" si="1"/>
        <v>12112.5</v>
      </c>
      <c r="G32">
        <f t="shared" si="2"/>
        <v>4.47750004241243E-4</v>
      </c>
      <c r="I32">
        <f t="shared" si="5"/>
        <v>4.47750004241243E-4</v>
      </c>
      <c r="O32">
        <f t="shared" ca="1" si="3"/>
        <v>3.8147264828606382E-4</v>
      </c>
      <c r="Q32" s="1">
        <f t="shared" si="4"/>
        <v>41464.964209999998</v>
      </c>
    </row>
    <row r="33" spans="1:17" x14ac:dyDescent="0.2">
      <c r="A33" s="31" t="s">
        <v>42</v>
      </c>
      <c r="B33" s="32" t="s">
        <v>43</v>
      </c>
      <c r="C33" s="33">
        <v>56483.464419999997</v>
      </c>
      <c r="D33" s="33">
        <v>1E-4</v>
      </c>
      <c r="E33">
        <f t="shared" si="0"/>
        <v>12112.504065947282</v>
      </c>
      <c r="F33">
        <f t="shared" si="1"/>
        <v>12112.5</v>
      </c>
      <c r="G33">
        <f t="shared" si="2"/>
        <v>6.577500025741756E-4</v>
      </c>
      <c r="I33">
        <f t="shared" si="5"/>
        <v>6.577500025741756E-4</v>
      </c>
      <c r="O33">
        <f t="shared" ca="1" si="3"/>
        <v>3.8147264828606382E-4</v>
      </c>
      <c r="Q33" s="1">
        <f t="shared" si="4"/>
        <v>41464.964419999997</v>
      </c>
    </row>
    <row r="34" spans="1:17" x14ac:dyDescent="0.2">
      <c r="A34" s="31" t="s">
        <v>42</v>
      </c>
      <c r="B34" s="32" t="s">
        <v>44</v>
      </c>
      <c r="C34" s="33">
        <v>56496.486689999998</v>
      </c>
      <c r="D34" s="33">
        <v>0</v>
      </c>
      <c r="E34">
        <f t="shared" si="0"/>
        <v>12193.002527903436</v>
      </c>
      <c r="F34">
        <f t="shared" si="1"/>
        <v>12193</v>
      </c>
      <c r="G34">
        <f t="shared" si="2"/>
        <v>4.0894000267144293E-4</v>
      </c>
      <c r="I34">
        <f t="shared" si="5"/>
        <v>4.0894000267144293E-4</v>
      </c>
      <c r="O34">
        <f t="shared" ca="1" si="3"/>
        <v>3.8233084365802306E-4</v>
      </c>
      <c r="Q34" s="1">
        <f t="shared" si="4"/>
        <v>41477.986689999998</v>
      </c>
    </row>
    <row r="35" spans="1:17" x14ac:dyDescent="0.2">
      <c r="A35" s="31" t="s">
        <v>42</v>
      </c>
      <c r="B35" s="32" t="s">
        <v>44</v>
      </c>
      <c r="C35" s="33">
        <v>56499.39849</v>
      </c>
      <c r="D35" s="33">
        <v>1E-4</v>
      </c>
      <c r="E35">
        <f t="shared" si="0"/>
        <v>12211.002110274563</v>
      </c>
      <c r="F35">
        <f t="shared" si="1"/>
        <v>12211</v>
      </c>
      <c r="G35">
        <f t="shared" si="2"/>
        <v>3.4138000046368688E-4</v>
      </c>
      <c r="I35">
        <f t="shared" si="5"/>
        <v>3.4138000046368688E-4</v>
      </c>
      <c r="O35">
        <f t="shared" ca="1" si="3"/>
        <v>3.8252273827535556E-4</v>
      </c>
      <c r="Q35" s="1">
        <f t="shared" si="4"/>
        <v>41480.89849</v>
      </c>
    </row>
    <row r="36" spans="1:17" x14ac:dyDescent="0.2">
      <c r="A36" s="31" t="s">
        <v>42</v>
      </c>
      <c r="B36" s="32" t="s">
        <v>44</v>
      </c>
      <c r="C36" s="33">
        <v>56499.398520000002</v>
      </c>
      <c r="D36" s="33">
        <v>1E-4</v>
      </c>
      <c r="E36">
        <f t="shared" si="0"/>
        <v>12211.002295722576</v>
      </c>
      <c r="F36">
        <f t="shared" si="1"/>
        <v>12211</v>
      </c>
      <c r="G36">
        <f t="shared" si="2"/>
        <v>3.7138000334380195E-4</v>
      </c>
      <c r="I36">
        <f t="shared" si="5"/>
        <v>3.7138000334380195E-4</v>
      </c>
      <c r="O36">
        <f t="shared" ca="1" si="3"/>
        <v>3.8252273827535556E-4</v>
      </c>
      <c r="Q36" s="1">
        <f t="shared" si="4"/>
        <v>41480.898520000002</v>
      </c>
    </row>
    <row r="37" spans="1:17" x14ac:dyDescent="0.2">
      <c r="A37" s="31" t="s">
        <v>42</v>
      </c>
      <c r="B37" s="32" t="s">
        <v>44</v>
      </c>
      <c r="C37" s="33">
        <v>56499.398580000001</v>
      </c>
      <c r="D37" s="33">
        <v>1E-4</v>
      </c>
      <c r="E37">
        <f t="shared" si="0"/>
        <v>12211.002666618555</v>
      </c>
      <c r="F37">
        <f t="shared" si="1"/>
        <v>12211</v>
      </c>
      <c r="G37">
        <f t="shared" si="2"/>
        <v>4.3138000182807446E-4</v>
      </c>
      <c r="I37">
        <f t="shared" si="5"/>
        <v>4.3138000182807446E-4</v>
      </c>
      <c r="O37">
        <f t="shared" ca="1" si="3"/>
        <v>3.8252273827535556E-4</v>
      </c>
      <c r="Q37" s="1">
        <f t="shared" si="4"/>
        <v>41480.898580000001</v>
      </c>
    </row>
    <row r="38" spans="1:17" x14ac:dyDescent="0.2">
      <c r="A38" s="31" t="s">
        <v>42</v>
      </c>
      <c r="B38" s="32" t="s">
        <v>44</v>
      </c>
      <c r="C38" s="33">
        <v>56499.479350000001</v>
      </c>
      <c r="D38" s="33">
        <v>1E-4</v>
      </c>
      <c r="E38">
        <f t="shared" si="0"/>
        <v>12211.501954436442</v>
      </c>
      <c r="F38">
        <f t="shared" si="1"/>
        <v>12211.5</v>
      </c>
      <c r="G38">
        <f t="shared" si="2"/>
        <v>3.1617000786354765E-4</v>
      </c>
      <c r="I38">
        <f t="shared" si="5"/>
        <v>3.1617000786354765E-4</v>
      </c>
      <c r="O38">
        <f t="shared" ca="1" si="3"/>
        <v>3.8252806868139253E-4</v>
      </c>
      <c r="Q38" s="1">
        <f t="shared" si="4"/>
        <v>41480.979350000001</v>
      </c>
    </row>
    <row r="39" spans="1:17" x14ac:dyDescent="0.2">
      <c r="A39" s="31" t="s">
        <v>42</v>
      </c>
      <c r="B39" s="32" t="s">
        <v>43</v>
      </c>
      <c r="C39" s="33">
        <v>56499.479429999999</v>
      </c>
      <c r="D39" s="33">
        <v>2.9999999999999997E-4</v>
      </c>
      <c r="E39">
        <f t="shared" si="0"/>
        <v>12211.502448964417</v>
      </c>
      <c r="F39">
        <f t="shared" si="1"/>
        <v>12211.5</v>
      </c>
      <c r="G39">
        <f t="shared" si="2"/>
        <v>3.9617000584257767E-4</v>
      </c>
      <c r="I39">
        <f t="shared" si="5"/>
        <v>3.9617000584257767E-4</v>
      </c>
      <c r="O39">
        <f t="shared" ca="1" si="3"/>
        <v>3.8252806868139253E-4</v>
      </c>
      <c r="Q39" s="1">
        <f t="shared" si="4"/>
        <v>41480.979429999999</v>
      </c>
    </row>
    <row r="40" spans="1:17" x14ac:dyDescent="0.2">
      <c r="A40" s="31" t="s">
        <v>42</v>
      </c>
      <c r="B40" s="32" t="s">
        <v>44</v>
      </c>
      <c r="C40" s="33">
        <v>56499.479829999997</v>
      </c>
      <c r="D40" s="33">
        <v>8.9999999999999998E-4</v>
      </c>
      <c r="E40">
        <f t="shared" si="0"/>
        <v>12211.504921604328</v>
      </c>
      <c r="F40">
        <f t="shared" si="1"/>
        <v>12211.5</v>
      </c>
      <c r="G40">
        <f t="shared" si="2"/>
        <v>7.9617000301368535E-4</v>
      </c>
      <c r="I40">
        <f t="shared" si="5"/>
        <v>7.9617000301368535E-4</v>
      </c>
      <c r="O40">
        <f t="shared" ca="1" si="3"/>
        <v>3.8252806868139253E-4</v>
      </c>
      <c r="Q40" s="1">
        <f t="shared" si="4"/>
        <v>41480.979829999997</v>
      </c>
    </row>
    <row r="41" spans="1:17" x14ac:dyDescent="0.2">
      <c r="A41" s="37" t="s">
        <v>47</v>
      </c>
      <c r="B41" s="38" t="s">
        <v>44</v>
      </c>
      <c r="C41" s="41">
        <v>59375.029800000135</v>
      </c>
      <c r="D41" s="42" t="s">
        <v>48</v>
      </c>
      <c r="E41">
        <f t="shared" ref="E41:E43" si="6">+(C41-C$7)/C$8</f>
        <v>29987.004113608269</v>
      </c>
      <c r="F41">
        <f t="shared" ref="F41:F43" si="7">ROUND(2*E41,0)/2</f>
        <v>29987</v>
      </c>
      <c r="G41">
        <f t="shared" ref="G41:G43" si="8">+C41-(C$7+F41*C$8)</f>
        <v>6.6546013840707019E-4</v>
      </c>
      <c r="J41">
        <f>+G41</f>
        <v>6.6546013840707019E-4</v>
      </c>
      <c r="O41">
        <f t="shared" ref="O41:O43" ca="1" si="9">+C$11+C$12*$F41</f>
        <v>5.7202933370326657E-4</v>
      </c>
      <c r="Q41" s="1">
        <f t="shared" ref="Q41:Q43" si="10">+C41-15018.5</f>
        <v>44356.529800000135</v>
      </c>
    </row>
    <row r="42" spans="1:17" x14ac:dyDescent="0.2">
      <c r="A42" s="37" t="s">
        <v>47</v>
      </c>
      <c r="B42" s="38" t="s">
        <v>44</v>
      </c>
      <c r="C42" s="41">
        <v>59375.110199999996</v>
      </c>
      <c r="D42" s="42" t="s">
        <v>48</v>
      </c>
      <c r="E42">
        <f t="shared" si="6"/>
        <v>29987.501114233357</v>
      </c>
      <c r="F42">
        <f t="shared" si="7"/>
        <v>29987.5</v>
      </c>
      <c r="G42">
        <f t="shared" si="8"/>
        <v>1.8024999735644087E-4</v>
      </c>
      <c r="J42">
        <f>+G42</f>
        <v>1.8024999735644087E-4</v>
      </c>
      <c r="O42">
        <f t="shared" ca="1" si="9"/>
        <v>5.7203466410930348E-4</v>
      </c>
      <c r="Q42" s="1">
        <f t="shared" si="10"/>
        <v>44356.610199999996</v>
      </c>
    </row>
    <row r="43" spans="1:17" x14ac:dyDescent="0.2">
      <c r="A43" s="37" t="s">
        <v>47</v>
      </c>
      <c r="B43" s="38" t="s">
        <v>44</v>
      </c>
      <c r="C43" s="41">
        <v>59375.19160000002</v>
      </c>
      <c r="D43" s="42" t="s">
        <v>48</v>
      </c>
      <c r="E43">
        <f t="shared" si="6"/>
        <v>29988.004296459283</v>
      </c>
      <c r="F43">
        <f t="shared" si="7"/>
        <v>29988</v>
      </c>
      <c r="G43">
        <f t="shared" si="8"/>
        <v>6.9504002021858469E-4</v>
      </c>
      <c r="J43">
        <f>+G43</f>
        <v>6.9504002021858469E-4</v>
      </c>
      <c r="O43">
        <f t="shared" ca="1" si="9"/>
        <v>5.7203999451534062E-4</v>
      </c>
      <c r="Q43" s="1">
        <f t="shared" si="10"/>
        <v>44356.69160000002</v>
      </c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2024-01-30T03:12:14Z</dcterms:modified>
</cp:coreProperties>
</file>