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2B76B45-12B1-4E09-AD1B-191C75DFDF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C17" i="1"/>
  <c r="Q21" i="1"/>
  <c r="E21" i="1"/>
  <c r="F21" i="1"/>
  <c r="G21" i="1"/>
  <c r="H21" i="1"/>
  <c r="C11" i="1"/>
  <c r="F15" i="1" l="1"/>
  <c r="C12" i="1"/>
  <c r="O21" i="1" l="1"/>
  <c r="C16" i="1"/>
  <c r="D18" i="1" s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<sst xmlns="http://schemas.openxmlformats.org/spreadsheetml/2006/main" count="56" uniqueCount="50">
  <si>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</si>
  <si>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</si>
  <si>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</si>
  <si>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</si>
  <si>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</si>
  <si>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</si>
  <si>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</si>
  <si>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</si>
  <si>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</si>
  <si>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</si>
  <si>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</si>
  <si>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</si>
  <si>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</si>
  <si>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</si>
  <si>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</si>
  <si>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</si>
  <si>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</si>
  <si>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</si>
  <si>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</si>
  <si>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</si>
  <si>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</si>
  <si>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</si>
  <si>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</si>
  <si>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</si>
  <si>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</si>
  <si>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</si>
  <si>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</si>
  <si>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</si>
  <si>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</si>
  <si>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</si>
  <si>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</si>
  <si>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</si>
  <si>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</si>
  <si>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</si>
  <si>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</si>
  <si>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</si>
  <si>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DN Cru  / GSC 8650-0509</t>
  </si>
  <si>
    <t>Cru_DN.xls</t>
  </si>
  <si>
    <t>EA</t>
  </si>
  <si>
    <t>IBVS 5480 Eph.</t>
  </si>
  <si>
    <t>IBVS 5480</t>
  </si>
  <si>
    <t>Cru</t>
  </si>
  <si>
    <t>CCD</t>
  </si>
  <si>
    <t>VSX</t>
  </si>
  <si>
    <t xml:space="preserve">Mag </t>
  </si>
  <si>
    <t>8.76-9.05</t>
  </si>
  <si>
    <t>Add cycle</t>
  </si>
  <si>
    <t>Old Cycle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</si>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</sst>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0" xfId="0" applyFont="1" applyAlignment="1"/>
    <xf numFmtId="0" fontId="13" fillId="3" borderId="6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top"/>
    </xf>
    <xf numFmtId="0" fontId="16" fillId="0" borderId="9" xfId="0" applyFont="1" applyBorder="1" applyAlignment="1"/>
    <xf numFmtId="0" fontId="14" fillId="0" borderId="9" xfId="0" applyFont="1" applyBorder="1" applyAlignment="1">
      <alignment horizontal="right"/>
    </xf>
    <xf numFmtId="22" fontId="15" fillId="0" borderId="8" xfId="0" applyNumberFormat="1" applyFont="1" applyBorder="1" applyAlignment="1">
      <alignment horizontal="right" vertical="top"/>
    </xf>
    <xf numFmtId="0" fontId="14" fillId="0" borderId="10" xfId="0" applyFont="1" applyBorder="1" applyAlignment="1">
      <alignment horizontal="right"/>
    </xf>
    <xf numFmtId="0" fontId="15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DN Cru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C-4441-BCB8-B073C3EAD1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C-4441-BCB8-B073C3EAD1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CC-4441-BCB8-B073C3EAD1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CC-4441-BCB8-B073C3EAD1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CC-4441-BCB8-B073C3EAD1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CC-4441-BCB8-B073C3EAD1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CC-4441-BCB8-B073C3EAD1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CC-4441-BCB8-B073C3EAD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64864"/>
        <c:axId val="1"/>
      </c:scatterChart>
      <c:valAx>
        <c:axId val="48636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63648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5916AA-39CC-56F5-2C17-14376F8DA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36</v>
      </c>
      <c r="E1" s="27"/>
      <c r="F1" s="27" t="s">
        <v>37</v>
      </c>
      <c r="G1" s="28" t="s">
        <v>38</v>
      </c>
      <c r="H1" s="27" t="s">
        <v>39</v>
      </c>
      <c r="I1" s="29">
        <v>52654.849000000002</v>
      </c>
      <c r="J1" s="29">
        <v>9.8813399999999998</v>
      </c>
      <c r="K1" s="27" t="s">
        <v>40</v>
      </c>
      <c r="L1" s="27" t="s">
        <v>41</v>
      </c>
    </row>
    <row r="2" spans="1:12" x14ac:dyDescent="0.2">
      <c r="A2" t="s">
        <v>23</v>
      </c>
      <c r="B2" t="s">
        <v>38</v>
      </c>
    </row>
    <row r="3" spans="1:12" ht="13.5" thickBot="1" x14ac:dyDescent="0.25"/>
    <row r="4" spans="1:12" ht="14.25" thickTop="1" thickBot="1" x14ac:dyDescent="0.25">
      <c r="A4" s="26" t="s">
        <v>39</v>
      </c>
      <c r="C4" s="7">
        <v>52654.849000000002</v>
      </c>
      <c r="D4" s="8">
        <v>9.8813399999999998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52654.849000000002</v>
      </c>
      <c r="D7" s="30" t="s">
        <v>43</v>
      </c>
    </row>
    <row r="8" spans="1:12" x14ac:dyDescent="0.2">
      <c r="A8" t="s">
        <v>2</v>
      </c>
      <c r="C8">
        <f>+D4</f>
        <v>9.8813399999999998</v>
      </c>
      <c r="D8" s="30" t="s">
        <v>43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1" t="s">
        <v>44</v>
      </c>
      <c r="F12" s="32" t="s">
        <v>45</v>
      </c>
    </row>
    <row r="13" spans="1:12" x14ac:dyDescent="0.2">
      <c r="A13" s="11" t="s">
        <v>18</v>
      </c>
      <c r="B13" s="11"/>
      <c r="C13" s="13" t="s">
        <v>12</v>
      </c>
      <c r="D13" s="13"/>
      <c r="E13" s="33" t="s">
        <v>46</v>
      </c>
      <c r="F13" s="34">
        <v>1</v>
      </c>
    </row>
    <row r="14" spans="1:12" x14ac:dyDescent="0.2">
      <c r="A14" s="11"/>
      <c r="B14" s="11"/>
      <c r="C14" s="11"/>
      <c r="D14" s="11"/>
      <c r="E14" s="33" t="s">
        <v>32</v>
      </c>
      <c r="F14" s="35">
        <f ca="1">NOW()+15018.5+$C$9/24</f>
        <v>60518.825246527776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33" t="s">
        <v>47</v>
      </c>
      <c r="F15" s="35">
        <f ca="1">ROUND(2*($F$14-$C$7)/$C$8,0)/2+$F$13</f>
        <v>797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 t="s">
        <v>33</v>
      </c>
      <c r="E16" s="33" t="s">
        <v>33</v>
      </c>
      <c r="F16" s="35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36" t="s">
        <v>48</v>
      </c>
      <c r="F17" s="35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8" t="s">
        <v>49</v>
      </c>
      <c r="F18" s="37" t="e">
        <f ca="1">+($C$15+$C$16*$F$16)-($C$16/2)-15018.5-$C$9/24</f>
        <v>#DIV/0!</v>
      </c>
    </row>
    <row r="19" spans="1:18" ht="13.5" thickTop="1" x14ac:dyDescent="0.2">
      <c r="A19" s="24" t="s">
        <v>35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42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52654.849000000002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37636.349000000002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2024-07-27T07:48:21Z</dcterms:modified>
</cp:coreProperties>
</file>