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C37EC05-6E26-4C7F-91E5-1CA96A5DD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/>
  <c r="G37" i="1"/>
  <c r="K37" i="1" s="1"/>
  <c r="Q37" i="1"/>
  <c r="E38" i="1"/>
  <c r="F38" i="1"/>
  <c r="G38" i="1" s="1"/>
  <c r="K38" i="1" s="1"/>
  <c r="Q38" i="1"/>
  <c r="E39" i="1"/>
  <c r="F39" i="1"/>
  <c r="G39" i="1" s="1"/>
  <c r="K39" i="1" s="1"/>
  <c r="Q39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23" i="1"/>
  <c r="O27" i="1"/>
  <c r="O31" i="1"/>
  <c r="O35" i="1"/>
  <c r="O39" i="1"/>
  <c r="O26" i="1"/>
  <c r="O34" i="1"/>
  <c r="O38" i="1"/>
  <c r="O22" i="1"/>
  <c r="O30" i="1"/>
  <c r="O25" i="1"/>
  <c r="O29" i="1"/>
  <c r="O33" i="1"/>
  <c r="O37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<sst xmlns="http://schemas.openxmlformats.org/spreadsheetml/2006/main" count="89" uniqueCount="52">
  <si>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</si>
  <si>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</si>
  <si>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</si>
  <si>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</si>
  <si>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</si>
  <si>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</si>
  <si>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</si>
  <si>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</si>
  <si>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</si>
  <si>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</si>
  <si>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</si>
  <si>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</si>
  <si>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</si>
  <si>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</si>
  <si>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</si>
  <si>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</si>
  <si>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</si>
  <si>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</si>
  <si>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</si>
  <si>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</si>
  <si>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</si>
  <si>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</si>
  <si>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</si>
  <si>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</si>
  <si>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</si>
  <si>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</si>
  <si>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</si>
  <si>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</si>
  <si>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</si>
  <si>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</si>
  <si>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</si>
  <si>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</si>
  <si>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</si>
  <si>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</si>
  <si>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</si>
  <si>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</si>
  <si>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</si>
  <si>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</si>
  <si>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</si>
  <si>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</si>
  <si>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</si>
  <si>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</si>
  <si>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</si>
  <si>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</si>
  <si>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</si>
  <si>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</si>
  <si>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Fr149 Cyg</t>
  </si>
  <si>
    <t>BAV 91 Feb 2024</t>
  </si>
  <si>
    <t>I</t>
  </si>
  <si>
    <t>EW</t>
  </si>
  <si>
    <t>VSX</t>
  </si>
  <si>
    <t>15.46 (0.54)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</si>
</sst>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1.1809499919763766E-3</c:v>
                </c:pt>
                <c:pt idx="2">
                  <c:v>9.6504999964963645E-4</c:v>
                </c:pt>
                <c:pt idx="3">
                  <c:v>1.1265499997534789E-3</c:v>
                </c:pt>
                <c:pt idx="4">
                  <c:v>-1.4450000016950071E-3</c:v>
                </c:pt>
                <c:pt idx="5">
                  <c:v>-1.0322000016458333E-3</c:v>
                </c:pt>
                <c:pt idx="6">
                  <c:v>3.7449994124472141E-5</c:v>
                </c:pt>
                <c:pt idx="7">
                  <c:v>-3.9015000220388174E-4</c:v>
                </c:pt>
                <c:pt idx="8">
                  <c:v>3.8379999750759453E-4</c:v>
                </c:pt>
                <c:pt idx="9">
                  <c:v>-1.2721500024781562E-3</c:v>
                </c:pt>
                <c:pt idx="10">
                  <c:v>2.8259999817237258E-4</c:v>
                </c:pt>
                <c:pt idx="11">
                  <c:v>3.4254999627592042E-4</c:v>
                </c:pt>
                <c:pt idx="12">
                  <c:v>-2.0827500047744252E-3</c:v>
                </c:pt>
                <c:pt idx="13">
                  <c:v>-2.6566500018816441E-3</c:v>
                </c:pt>
                <c:pt idx="14">
                  <c:v>-7.2076500000548549E-3</c:v>
                </c:pt>
                <c:pt idx="15">
                  <c:v>-5.5457499984186143E-3</c:v>
                </c:pt>
                <c:pt idx="16">
                  <c:v>-7.5095500069437549E-3</c:v>
                </c:pt>
                <c:pt idx="17">
                  <c:v>-3.3989999792538583E-4</c:v>
                </c:pt>
                <c:pt idx="18">
                  <c:v>-6.6756499945768155E-3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3.8265272430077013E-3</c:v>
                </c:pt>
                <c:pt idx="1">
                  <c:v>-7.1317663787719664E-4</c:v>
                </c:pt>
                <c:pt idx="2">
                  <c:v>-7.9051785925147132E-4</c:v>
                </c:pt>
                <c:pt idx="3">
                  <c:v>-8.215672546936989E-4</c:v>
                </c:pt>
                <c:pt idx="4">
                  <c:v>-8.8733551958496137E-4</c:v>
                </c:pt>
                <c:pt idx="5">
                  <c:v>-1.3931583980619708E-3</c:v>
                </c:pt>
                <c:pt idx="6">
                  <c:v>-1.3934406652932642E-3</c:v>
                </c:pt>
                <c:pt idx="7">
                  <c:v>-1.4318290087491081E-3</c:v>
                </c:pt>
                <c:pt idx="8">
                  <c:v>-1.4609025335722845E-3</c:v>
                </c:pt>
                <c:pt idx="9">
                  <c:v>-1.5786079690214543E-3</c:v>
                </c:pt>
                <c:pt idx="10">
                  <c:v>-1.9780161013010127E-3</c:v>
                </c:pt>
                <c:pt idx="11">
                  <c:v>-2.0183803153759079E-3</c:v>
                </c:pt>
                <c:pt idx="12">
                  <c:v>-2.5710595542475503E-3</c:v>
                </c:pt>
                <c:pt idx="13">
                  <c:v>-2.6145287078666686E-3</c:v>
                </c:pt>
                <c:pt idx="14">
                  <c:v>-3.1395457580715999E-3</c:v>
                </c:pt>
                <c:pt idx="15">
                  <c:v>-3.1864021184662339E-3</c:v>
                </c:pt>
                <c:pt idx="16">
                  <c:v>-3.2055962901941558E-3</c:v>
                </c:pt>
                <c:pt idx="17">
                  <c:v>-3.2058785574254484E-3</c:v>
                </c:pt>
                <c:pt idx="18">
                  <c:v>-3.2750340290922273E-3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8041.5</c:v>
                      </c:pt>
                      <c:pt idx="2">
                        <c:v>8178.5</c:v>
                      </c:pt>
                      <c:pt idx="3">
                        <c:v>8233.5</c:v>
                      </c:pt>
                      <c:pt idx="4">
                        <c:v>8350</c:v>
                      </c:pt>
                      <c:pt idx="5">
                        <c:v>9246</c:v>
                      </c:pt>
                      <c:pt idx="6">
                        <c:v>9246.5</c:v>
                      </c:pt>
                      <c:pt idx="7">
                        <c:v>9314.5</c:v>
                      </c:pt>
                      <c:pt idx="8">
                        <c:v>9366</c:v>
                      </c:pt>
                      <c:pt idx="9">
                        <c:v>9574.5</c:v>
                      </c:pt>
                      <c:pt idx="10">
                        <c:v>10282</c:v>
                      </c:pt>
                      <c:pt idx="11">
                        <c:v>10353.5</c:v>
                      </c:pt>
                      <c:pt idx="12">
                        <c:v>11332.5</c:v>
                      </c:pt>
                      <c:pt idx="13">
                        <c:v>11409.5</c:v>
                      </c:pt>
                      <c:pt idx="14">
                        <c:v>12339.5</c:v>
                      </c:pt>
                      <c:pt idx="15">
                        <c:v>12422.5</c:v>
                      </c:pt>
                      <c:pt idx="16">
                        <c:v>12456.5</c:v>
                      </c:pt>
                      <c:pt idx="17">
                        <c:v>12457</c:v>
                      </c:pt>
                      <c:pt idx="18">
                        <c:v>12579.5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Fr149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1.1809499919763766E-3</c:v>
                </c:pt>
                <c:pt idx="2">
                  <c:v>9.6504999964963645E-4</c:v>
                </c:pt>
                <c:pt idx="3">
                  <c:v>1.1265499997534789E-3</c:v>
                </c:pt>
                <c:pt idx="4">
                  <c:v>-1.4450000016950071E-3</c:v>
                </c:pt>
                <c:pt idx="5">
                  <c:v>-1.0322000016458333E-3</c:v>
                </c:pt>
                <c:pt idx="6">
                  <c:v>3.7449994124472141E-5</c:v>
                </c:pt>
                <c:pt idx="7">
                  <c:v>-3.9015000220388174E-4</c:v>
                </c:pt>
                <c:pt idx="8">
                  <c:v>3.8379999750759453E-4</c:v>
                </c:pt>
                <c:pt idx="9">
                  <c:v>-1.2721500024781562E-3</c:v>
                </c:pt>
                <c:pt idx="10">
                  <c:v>2.8259999817237258E-4</c:v>
                </c:pt>
                <c:pt idx="11">
                  <c:v>3.4254999627592042E-4</c:v>
                </c:pt>
                <c:pt idx="12">
                  <c:v>-2.0827500047744252E-3</c:v>
                </c:pt>
                <c:pt idx="13">
                  <c:v>-2.6566500018816441E-3</c:v>
                </c:pt>
                <c:pt idx="14">
                  <c:v>-7.2076500000548549E-3</c:v>
                </c:pt>
                <c:pt idx="15">
                  <c:v>-5.5457499984186143E-3</c:v>
                </c:pt>
                <c:pt idx="16">
                  <c:v>-7.5095500069437549E-3</c:v>
                </c:pt>
                <c:pt idx="17">
                  <c:v>-3.3989999792538583E-4</c:v>
                </c:pt>
                <c:pt idx="18">
                  <c:v>-6.6756499945768155E-3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3.8265272430077013E-3</c:v>
                </c:pt>
                <c:pt idx="1">
                  <c:v>-7.1317663787719664E-4</c:v>
                </c:pt>
                <c:pt idx="2">
                  <c:v>-7.9051785925147132E-4</c:v>
                </c:pt>
                <c:pt idx="3">
                  <c:v>-8.215672546936989E-4</c:v>
                </c:pt>
                <c:pt idx="4">
                  <c:v>-8.8733551958496137E-4</c:v>
                </c:pt>
                <c:pt idx="5">
                  <c:v>-1.3931583980619708E-3</c:v>
                </c:pt>
                <c:pt idx="6">
                  <c:v>-1.3934406652932642E-3</c:v>
                </c:pt>
                <c:pt idx="7">
                  <c:v>-1.4318290087491081E-3</c:v>
                </c:pt>
                <c:pt idx="8">
                  <c:v>-1.4609025335722845E-3</c:v>
                </c:pt>
                <c:pt idx="9">
                  <c:v>-1.5786079690214543E-3</c:v>
                </c:pt>
                <c:pt idx="10">
                  <c:v>-1.9780161013010127E-3</c:v>
                </c:pt>
                <c:pt idx="11">
                  <c:v>-2.0183803153759079E-3</c:v>
                </c:pt>
                <c:pt idx="12">
                  <c:v>-2.5710595542475503E-3</c:v>
                </c:pt>
                <c:pt idx="13">
                  <c:v>-2.6145287078666686E-3</c:v>
                </c:pt>
                <c:pt idx="14">
                  <c:v>-3.1395457580715999E-3</c:v>
                </c:pt>
                <c:pt idx="15">
                  <c:v>-3.1864021184662339E-3</c:v>
                </c:pt>
                <c:pt idx="16">
                  <c:v>-3.2055962901941558E-3</c:v>
                </c:pt>
                <c:pt idx="17">
                  <c:v>-3.2058785574254484E-3</c:v>
                </c:pt>
                <c:pt idx="18">
                  <c:v>-3.2750340290922273E-3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8041.5</c:v>
                </c:pt>
                <c:pt idx="2">
                  <c:v>8178.5</c:v>
                </c:pt>
                <c:pt idx="3">
                  <c:v>8233.5</c:v>
                </c:pt>
                <c:pt idx="4">
                  <c:v>8350</c:v>
                </c:pt>
                <c:pt idx="5">
                  <c:v>9246</c:v>
                </c:pt>
                <c:pt idx="6">
                  <c:v>9246.5</c:v>
                </c:pt>
                <c:pt idx="7">
                  <c:v>9314.5</c:v>
                </c:pt>
                <c:pt idx="8">
                  <c:v>9366</c:v>
                </c:pt>
                <c:pt idx="9">
                  <c:v>9574.5</c:v>
                </c:pt>
                <c:pt idx="10">
                  <c:v>10282</c:v>
                </c:pt>
                <c:pt idx="11">
                  <c:v>10353.5</c:v>
                </c:pt>
                <c:pt idx="12">
                  <c:v>11332.5</c:v>
                </c:pt>
                <c:pt idx="13">
                  <c:v>11409.5</c:v>
                </c:pt>
                <c:pt idx="14">
                  <c:v>12339.5</c:v>
                </c:pt>
                <c:pt idx="15">
                  <c:v>12422.5</c:v>
                </c:pt>
                <c:pt idx="16">
                  <c:v>12456.5</c:v>
                </c:pt>
                <c:pt idx="17">
                  <c:v>12457</c:v>
                </c:pt>
                <c:pt idx="18">
                  <c:v>12579.5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55832.368600000002</v>
      </c>
      <c r="D7" s="13" t="s">
        <v>50</v>
      </c>
    </row>
    <row r="8" spans="1:15" ht="12.95" customHeight="1" x14ac:dyDescent="0.2">
      <c r="A8" s="20" t="s">
        <v>3</v>
      </c>
      <c r="C8" s="28">
        <v>0.34946070000000001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3.8265272430077013E-3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-5.6453446258594767E-7</v>
      </c>
      <c r="D12" s="21"/>
      <c r="E12" s="31" t="s">
        <v>45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60543.679829745372</v>
      </c>
    </row>
    <row r="15" spans="1:15" ht="12.95" customHeight="1" x14ac:dyDescent="0.2">
      <c r="A15" s="17" t="s">
        <v>17</v>
      </c>
      <c r="C15" s="18">
        <f ca="1">(C7+C11)+(C8+C12)*INT(MAX(F21:F3533))</f>
        <v>60228.231470548242</v>
      </c>
      <c r="E15" s="33" t="s">
        <v>33</v>
      </c>
      <c r="F15" s="35">
        <f ca="1">ROUND(2*(F14-$C$7)/$C$8,0)/2+F13</f>
        <v>13482.5</v>
      </c>
    </row>
    <row r="16" spans="1:15" ht="12.95" customHeight="1" x14ac:dyDescent="0.2">
      <c r="A16" s="17" t="s">
        <v>4</v>
      </c>
      <c r="C16" s="18">
        <f ca="1">+C8+C12</f>
        <v>0.34946013546553745</v>
      </c>
      <c r="E16" s="33" t="s">
        <v>34</v>
      </c>
      <c r="F16" s="35">
        <f ca="1">ROUND(2*(F14-$C$15)/$C$16,0)/2+F13</f>
        <v>903.5</v>
      </c>
    </row>
    <row r="17" spans="1:21" ht="12.95" customHeight="1" thickBot="1" x14ac:dyDescent="0.25">
      <c r="A17" s="16" t="s">
        <v>27</v>
      </c>
      <c r="C17" s="20">
        <f>COUNT(C21:C2191)</f>
        <v>19</v>
      </c>
      <c r="E17" s="33" t="s">
        <v>43</v>
      </c>
      <c r="F17" s="36">
        <f ca="1">+$C$15+$C$16*$F$16-15018.5-$C$5/24</f>
        <v>45525.86453627469</v>
      </c>
    </row>
    <row r="18" spans="1:21" ht="12.95" customHeight="1" thickTop="1" thickBot="1" x14ac:dyDescent="0.25">
      <c r="A18" s="17" t="s">
        <v>5</v>
      </c>
      <c r="C18" s="24">
        <f ca="1">+C15</f>
        <v>60228.231470548242</v>
      </c>
      <c r="D18" s="25">
        <f ca="1">+C16</f>
        <v>0.34946013546553745</v>
      </c>
      <c r="E18" s="38" t="s">
        <v>44</v>
      </c>
      <c r="F18" s="37">
        <f ca="1">+($C$15+$C$16*$F$16)-($C$16/2)-15018.5-$C$5/24</f>
        <v>45525.689806206959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55832.368600000002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3.8265272430077013E-3</v>
      </c>
      <c r="Q21" s="26">
        <f>+C21-15018.5</f>
        <v>40813.868600000002</v>
      </c>
    </row>
    <row r="22" spans="1:21" ht="12.95" customHeight="1" x14ac:dyDescent="0.2">
      <c r="A22" s="39" t="s">
        <v>47</v>
      </c>
      <c r="B22" s="40" t="s">
        <v>48</v>
      </c>
      <c r="C22" s="39">
        <v>58642.557999999997</v>
      </c>
      <c r="D22" s="39">
        <v>3.5000000000000001E-3</v>
      </c>
      <c r="E22" s="20">
        <f t="shared" ref="E22:E39" si="0">+(C22-C$7)/C$8</f>
        <v>8041.5033793499397</v>
      </c>
      <c r="F22" s="20">
        <f t="shared" ref="F22:F39" si="1">ROUND(2*E22,0)/2</f>
        <v>8041.5</v>
      </c>
      <c r="G22" s="20">
        <f t="shared" ref="G22:G39" si="2">+C22-(C$7+F22*C$8)</f>
        <v>1.1809499919763766E-3</v>
      </c>
      <c r="K22" s="20">
        <f t="shared" ref="K22:K39" si="3">+G22</f>
        <v>1.1809499919763766E-3</v>
      </c>
      <c r="O22" s="20">
        <f t="shared" ref="O22:O39" ca="1" si="4">+C$11+C$12*$F22</f>
        <v>-7.1317663787719664E-4</v>
      </c>
      <c r="Q22" s="26">
        <f t="shared" ref="Q22:Q39" si="5">+C22-15018.5</f>
        <v>43624.057999999997</v>
      </c>
    </row>
    <row r="23" spans="1:21" ht="12.95" customHeight="1" x14ac:dyDescent="0.2">
      <c r="A23" s="39" t="s">
        <v>47</v>
      </c>
      <c r="B23" s="40" t="s">
        <v>48</v>
      </c>
      <c r="C23" s="39">
        <v>58690.433900000004</v>
      </c>
      <c r="D23" s="39">
        <v>3.5000000000000001E-3</v>
      </c>
      <c r="E23" s="20">
        <f t="shared" si="0"/>
        <v>8178.5027615408599</v>
      </c>
      <c r="F23" s="20">
        <f t="shared" si="1"/>
        <v>8178.5</v>
      </c>
      <c r="G23" s="20">
        <f t="shared" si="2"/>
        <v>9.6504999964963645E-4</v>
      </c>
      <c r="K23" s="20">
        <f t="shared" si="3"/>
        <v>9.6504999964963645E-4</v>
      </c>
      <c r="O23" s="20">
        <f t="shared" ca="1" si="4"/>
        <v>-7.9051785925147132E-4</v>
      </c>
      <c r="Q23" s="26">
        <f t="shared" si="5"/>
        <v>43671.933900000004</v>
      </c>
    </row>
    <row r="24" spans="1:21" ht="12.95" customHeight="1" x14ac:dyDescent="0.2">
      <c r="A24" s="39" t="s">
        <v>47</v>
      </c>
      <c r="B24" s="40" t="s">
        <v>48</v>
      </c>
      <c r="C24" s="39">
        <v>58709.654399999999</v>
      </c>
      <c r="D24" s="39">
        <v>3.5000000000000001E-3</v>
      </c>
      <c r="E24" s="20">
        <f t="shared" si="0"/>
        <v>8233.5032236815114</v>
      </c>
      <c r="F24" s="20">
        <f t="shared" si="1"/>
        <v>8233.5</v>
      </c>
      <c r="G24" s="20">
        <f t="shared" si="2"/>
        <v>1.1265499997534789E-3</v>
      </c>
      <c r="K24" s="20">
        <f t="shared" si="3"/>
        <v>1.1265499997534789E-3</v>
      </c>
      <c r="O24" s="20">
        <f t="shared" ca="1" si="4"/>
        <v>-8.215672546936989E-4</v>
      </c>
      <c r="Q24" s="26">
        <f t="shared" si="5"/>
        <v>43691.154399999999</v>
      </c>
    </row>
    <row r="25" spans="1:21" ht="12.95" customHeight="1" x14ac:dyDescent="0.2">
      <c r="A25" s="39" t="s">
        <v>47</v>
      </c>
      <c r="B25" s="40" t="s">
        <v>48</v>
      </c>
      <c r="C25" s="39">
        <v>58750.364000000001</v>
      </c>
      <c r="D25" s="39">
        <v>3.5000000000000001E-3</v>
      </c>
      <c r="E25" s="20">
        <f t="shared" si="0"/>
        <v>8349.9958650572153</v>
      </c>
      <c r="F25" s="20">
        <f t="shared" si="1"/>
        <v>8350</v>
      </c>
      <c r="G25" s="20">
        <f t="shared" si="2"/>
        <v>-1.4450000016950071E-3</v>
      </c>
      <c r="K25" s="20">
        <f t="shared" si="3"/>
        <v>-1.4450000016950071E-3</v>
      </c>
      <c r="O25" s="20">
        <f t="shared" ca="1" si="4"/>
        <v>-8.8733551958496137E-4</v>
      </c>
      <c r="Q25" s="26">
        <f t="shared" si="5"/>
        <v>43731.864000000001</v>
      </c>
    </row>
    <row r="26" spans="1:21" ht="12.95" customHeight="1" x14ac:dyDescent="0.2">
      <c r="A26" s="39" t="s">
        <v>47</v>
      </c>
      <c r="B26" s="40" t="s">
        <v>48</v>
      </c>
      <c r="C26" s="39">
        <v>59063.481200000002</v>
      </c>
      <c r="D26" s="39">
        <v>3.5000000000000001E-3</v>
      </c>
      <c r="E26" s="20">
        <f t="shared" si="0"/>
        <v>9245.9970463059235</v>
      </c>
      <c r="F26" s="20">
        <f t="shared" si="1"/>
        <v>9246</v>
      </c>
      <c r="G26" s="20">
        <f t="shared" si="2"/>
        <v>-1.0322000016458333E-3</v>
      </c>
      <c r="K26" s="20">
        <f t="shared" si="3"/>
        <v>-1.0322000016458333E-3</v>
      </c>
      <c r="O26" s="20">
        <f t="shared" ca="1" si="4"/>
        <v>-1.3931583980619708E-3</v>
      </c>
      <c r="Q26" s="26">
        <f t="shared" si="5"/>
        <v>44044.981200000002</v>
      </c>
    </row>
    <row r="27" spans="1:21" ht="12.95" customHeight="1" x14ac:dyDescent="0.2">
      <c r="A27" s="39" t="s">
        <v>47</v>
      </c>
      <c r="B27" s="40" t="s">
        <v>48</v>
      </c>
      <c r="C27" s="39">
        <v>59063.656999999999</v>
      </c>
      <c r="D27" s="39">
        <v>3.5000000000000001E-3</v>
      </c>
      <c r="E27" s="20">
        <f t="shared" si="0"/>
        <v>9246.5001071651186</v>
      </c>
      <c r="F27" s="20">
        <f t="shared" si="1"/>
        <v>9246.5</v>
      </c>
      <c r="G27" s="20">
        <f t="shared" si="2"/>
        <v>3.7449994124472141E-5</v>
      </c>
      <c r="K27" s="20">
        <f t="shared" si="3"/>
        <v>3.7449994124472141E-5</v>
      </c>
      <c r="O27" s="20">
        <f t="shared" ca="1" si="4"/>
        <v>-1.3934406652932642E-3</v>
      </c>
      <c r="Q27" s="26">
        <f t="shared" si="5"/>
        <v>44045.156999999999</v>
      </c>
    </row>
    <row r="28" spans="1:21" ht="12.95" customHeight="1" x14ac:dyDescent="0.2">
      <c r="A28" s="39" t="s">
        <v>47</v>
      </c>
      <c r="B28" s="40" t="s">
        <v>48</v>
      </c>
      <c r="C28" s="39">
        <v>59087.419900000001</v>
      </c>
      <c r="D28" s="39">
        <v>3.5000000000000001E-3</v>
      </c>
      <c r="E28" s="20">
        <f t="shared" si="0"/>
        <v>9314.4988835654458</v>
      </c>
      <c r="F28" s="20">
        <f t="shared" si="1"/>
        <v>9314.5</v>
      </c>
      <c r="G28" s="20">
        <f t="shared" si="2"/>
        <v>-3.9015000220388174E-4</v>
      </c>
      <c r="K28" s="20">
        <f t="shared" si="3"/>
        <v>-3.9015000220388174E-4</v>
      </c>
      <c r="O28" s="20">
        <f t="shared" ca="1" si="4"/>
        <v>-1.4318290087491081E-3</v>
      </c>
      <c r="Q28" s="26">
        <f t="shared" si="5"/>
        <v>44068.919900000001</v>
      </c>
    </row>
    <row r="29" spans="1:21" ht="12.95" customHeight="1" x14ac:dyDescent="0.2">
      <c r="A29" s="39" t="s">
        <v>47</v>
      </c>
      <c r="B29" s="40" t="s">
        <v>48</v>
      </c>
      <c r="C29" s="39">
        <v>59105.4179</v>
      </c>
      <c r="D29" s="39">
        <v>3.5000000000000001E-3</v>
      </c>
      <c r="E29" s="20">
        <f t="shared" si="0"/>
        <v>9366.0010982636923</v>
      </c>
      <c r="F29" s="20">
        <f t="shared" si="1"/>
        <v>9366</v>
      </c>
      <c r="G29" s="20">
        <f t="shared" si="2"/>
        <v>3.8379999750759453E-4</v>
      </c>
      <c r="K29" s="20">
        <f t="shared" si="3"/>
        <v>3.8379999750759453E-4</v>
      </c>
      <c r="O29" s="20">
        <f t="shared" ca="1" si="4"/>
        <v>-1.4609025335722845E-3</v>
      </c>
      <c r="Q29" s="26">
        <f t="shared" si="5"/>
        <v>44086.9179</v>
      </c>
    </row>
    <row r="30" spans="1:21" ht="12.95" customHeight="1" x14ac:dyDescent="0.2">
      <c r="A30" s="39" t="s">
        <v>47</v>
      </c>
      <c r="B30" s="40" t="s">
        <v>48</v>
      </c>
      <c r="C30" s="39">
        <v>59178.2788</v>
      </c>
      <c r="D30" s="39">
        <v>3.5000000000000001E-3</v>
      </c>
      <c r="E30" s="20">
        <f t="shared" si="0"/>
        <v>9574.4963596764901</v>
      </c>
      <c r="F30" s="20">
        <f t="shared" si="1"/>
        <v>9574.5</v>
      </c>
      <c r="G30" s="20">
        <f t="shared" si="2"/>
        <v>-1.2721500024781562E-3</v>
      </c>
      <c r="K30" s="20">
        <f t="shared" si="3"/>
        <v>-1.2721500024781562E-3</v>
      </c>
      <c r="O30" s="20">
        <f t="shared" ca="1" si="4"/>
        <v>-1.5786079690214543E-3</v>
      </c>
      <c r="Q30" s="26">
        <f t="shared" si="5"/>
        <v>44159.7788</v>
      </c>
    </row>
    <row r="31" spans="1:21" ht="12.95" customHeight="1" x14ac:dyDescent="0.2">
      <c r="A31" s="39" t="s">
        <v>47</v>
      </c>
      <c r="B31" s="40" t="s">
        <v>48</v>
      </c>
      <c r="C31" s="39">
        <v>59425.523800000003</v>
      </c>
      <c r="D31" s="39">
        <v>3.5000000000000001E-3</v>
      </c>
      <c r="E31" s="20">
        <f t="shared" si="0"/>
        <v>10282.000808674626</v>
      </c>
      <c r="F31" s="20">
        <f t="shared" si="1"/>
        <v>10282</v>
      </c>
      <c r="G31" s="20">
        <f t="shared" si="2"/>
        <v>2.8259999817237258E-4</v>
      </c>
      <c r="K31" s="20">
        <f t="shared" si="3"/>
        <v>2.8259999817237258E-4</v>
      </c>
      <c r="O31" s="20">
        <f t="shared" ca="1" si="4"/>
        <v>-1.9780161013010127E-3</v>
      </c>
      <c r="Q31" s="26">
        <f t="shared" si="5"/>
        <v>44407.023800000003</v>
      </c>
    </row>
    <row r="32" spans="1:21" ht="12.95" customHeight="1" x14ac:dyDescent="0.2">
      <c r="A32" s="39" t="s">
        <v>47</v>
      </c>
      <c r="B32" s="40" t="s">
        <v>48</v>
      </c>
      <c r="C32" s="39">
        <v>59450.510300000002</v>
      </c>
      <c r="D32" s="39">
        <v>3.5000000000000001E-3</v>
      </c>
      <c r="E32" s="20">
        <f t="shared" si="0"/>
        <v>10353.500980224671</v>
      </c>
      <c r="F32" s="20">
        <f t="shared" si="1"/>
        <v>10353.5</v>
      </c>
      <c r="G32" s="20">
        <f t="shared" si="2"/>
        <v>3.4254999627592042E-4</v>
      </c>
      <c r="K32" s="20">
        <f t="shared" si="3"/>
        <v>3.4254999627592042E-4</v>
      </c>
      <c r="O32" s="20">
        <f t="shared" ca="1" si="4"/>
        <v>-2.0183803153759079E-3</v>
      </c>
      <c r="Q32" s="26">
        <f t="shared" si="5"/>
        <v>44432.010300000002</v>
      </c>
    </row>
    <row r="33" spans="1:17" ht="12.95" customHeight="1" x14ac:dyDescent="0.2">
      <c r="A33" s="39" t="s">
        <v>47</v>
      </c>
      <c r="B33" s="40" t="s">
        <v>48</v>
      </c>
      <c r="C33" s="39">
        <v>59792.6299</v>
      </c>
      <c r="D33" s="39">
        <v>3.5000000000000001E-3</v>
      </c>
      <c r="E33" s="20">
        <f t="shared" si="0"/>
        <v>11332.494040102358</v>
      </c>
      <c r="F33" s="20">
        <f t="shared" si="1"/>
        <v>11332.5</v>
      </c>
      <c r="G33" s="20">
        <f t="shared" si="2"/>
        <v>-2.0827500047744252E-3</v>
      </c>
      <c r="K33" s="20">
        <f t="shared" si="3"/>
        <v>-2.0827500047744252E-3</v>
      </c>
      <c r="O33" s="20">
        <f t="shared" ca="1" si="4"/>
        <v>-2.5710595542475503E-3</v>
      </c>
      <c r="Q33" s="26">
        <f t="shared" si="5"/>
        <v>44774.1299</v>
      </c>
    </row>
    <row r="34" spans="1:17" ht="12.95" customHeight="1" x14ac:dyDescent="0.2">
      <c r="A34" s="39" t="s">
        <v>47</v>
      </c>
      <c r="B34" s="40" t="s">
        <v>48</v>
      </c>
      <c r="C34" s="39">
        <v>59819.537799999998</v>
      </c>
      <c r="D34" s="39">
        <v>3.5000000000000001E-3</v>
      </c>
      <c r="E34" s="20">
        <f t="shared" si="0"/>
        <v>11409.492397857603</v>
      </c>
      <c r="F34" s="20">
        <f t="shared" si="1"/>
        <v>11409.5</v>
      </c>
      <c r="G34" s="20">
        <f t="shared" si="2"/>
        <v>-2.6566500018816441E-3</v>
      </c>
      <c r="K34" s="20">
        <f t="shared" si="3"/>
        <v>-2.6566500018816441E-3</v>
      </c>
      <c r="O34" s="20">
        <f t="shared" ca="1" si="4"/>
        <v>-2.6145287078666686E-3</v>
      </c>
      <c r="Q34" s="26">
        <f t="shared" si="5"/>
        <v>44801.037799999998</v>
      </c>
    </row>
    <row r="35" spans="1:17" ht="12.95" customHeight="1" x14ac:dyDescent="0.2">
      <c r="A35" s="39" t="s">
        <v>47</v>
      </c>
      <c r="B35" s="40" t="s">
        <v>48</v>
      </c>
      <c r="C35" s="39">
        <v>60144.5317</v>
      </c>
      <c r="D35" s="39">
        <v>3.5000000000000001E-3</v>
      </c>
      <c r="E35" s="20">
        <f t="shared" si="0"/>
        <v>12339.479374933999</v>
      </c>
      <c r="F35" s="20">
        <f t="shared" si="1"/>
        <v>12339.5</v>
      </c>
      <c r="G35" s="20">
        <f t="shared" si="2"/>
        <v>-7.2076500000548549E-3</v>
      </c>
      <c r="K35" s="20">
        <f t="shared" si="3"/>
        <v>-7.2076500000548549E-3</v>
      </c>
      <c r="O35" s="20">
        <f t="shared" ca="1" si="4"/>
        <v>-3.1395457580715999E-3</v>
      </c>
      <c r="Q35" s="26">
        <f t="shared" si="5"/>
        <v>45126.0317</v>
      </c>
    </row>
    <row r="36" spans="1:17" ht="12.95" customHeight="1" x14ac:dyDescent="0.2">
      <c r="A36" s="39" t="s">
        <v>47</v>
      </c>
      <c r="B36" s="40" t="s">
        <v>48</v>
      </c>
      <c r="C36" s="39">
        <v>60173.5386</v>
      </c>
      <c r="D36" s="39">
        <v>3.5000000000000001E-3</v>
      </c>
      <c r="E36" s="20">
        <f t="shared" si="0"/>
        <v>12422.484130547435</v>
      </c>
      <c r="F36" s="20">
        <f t="shared" si="1"/>
        <v>12422.5</v>
      </c>
      <c r="G36" s="20">
        <f t="shared" si="2"/>
        <v>-5.5457499984186143E-3</v>
      </c>
      <c r="K36" s="20">
        <f t="shared" si="3"/>
        <v>-5.5457499984186143E-3</v>
      </c>
      <c r="O36" s="20">
        <f t="shared" ca="1" si="4"/>
        <v>-3.1864021184662339E-3</v>
      </c>
      <c r="Q36" s="26">
        <f t="shared" si="5"/>
        <v>45155.0386</v>
      </c>
    </row>
    <row r="37" spans="1:17" ht="12.95" customHeight="1" x14ac:dyDescent="0.2">
      <c r="A37" s="39" t="s">
        <v>47</v>
      </c>
      <c r="B37" s="40" t="s">
        <v>48</v>
      </c>
      <c r="C37" s="39">
        <v>60185.418299999998</v>
      </c>
      <c r="D37" s="39">
        <v>3.5000000000000001E-3</v>
      </c>
      <c r="E37" s="20">
        <f t="shared" si="0"/>
        <v>12456.478511031415</v>
      </c>
      <c r="F37" s="20">
        <f t="shared" si="1"/>
        <v>12456.5</v>
      </c>
      <c r="G37" s="20">
        <f t="shared" si="2"/>
        <v>-7.5095500069437549E-3</v>
      </c>
      <c r="K37" s="20">
        <f t="shared" si="3"/>
        <v>-7.5095500069437549E-3</v>
      </c>
      <c r="O37" s="20">
        <f t="shared" ca="1" si="4"/>
        <v>-3.2055962901941558E-3</v>
      </c>
      <c r="Q37" s="26">
        <f t="shared" si="5"/>
        <v>45166.918299999998</v>
      </c>
    </row>
    <row r="38" spans="1:17" ht="12.95" customHeight="1" x14ac:dyDescent="0.2">
      <c r="A38" s="39" t="s">
        <v>47</v>
      </c>
      <c r="B38" s="40" t="s">
        <v>48</v>
      </c>
      <c r="C38" s="39">
        <v>60185.600200000001</v>
      </c>
      <c r="D38" s="39">
        <v>3.5000000000000001E-3</v>
      </c>
      <c r="E38" s="20">
        <f t="shared" si="0"/>
        <v>12456.999027358439</v>
      </c>
      <c r="F38" s="20">
        <f t="shared" si="1"/>
        <v>12457</v>
      </c>
      <c r="G38" s="20">
        <f t="shared" si="2"/>
        <v>-3.3989999792538583E-4</v>
      </c>
      <c r="K38" s="20">
        <f t="shared" si="3"/>
        <v>-3.3989999792538583E-4</v>
      </c>
      <c r="O38" s="20">
        <f t="shared" ca="1" si="4"/>
        <v>-3.2058785574254484E-3</v>
      </c>
      <c r="Q38" s="26">
        <f t="shared" si="5"/>
        <v>45167.100200000001</v>
      </c>
    </row>
    <row r="39" spans="1:17" ht="12.95" customHeight="1" x14ac:dyDescent="0.2">
      <c r="A39" s="39" t="s">
        <v>47</v>
      </c>
      <c r="B39" s="40" t="s">
        <v>48</v>
      </c>
      <c r="C39" s="39">
        <v>60228.402800000003</v>
      </c>
      <c r="D39" s="39">
        <v>3.5000000000000001E-3</v>
      </c>
      <c r="E39" s="20">
        <f t="shared" si="0"/>
        <v>12579.480897279727</v>
      </c>
      <c r="F39" s="20">
        <f t="shared" si="1"/>
        <v>12579.5</v>
      </c>
      <c r="G39" s="20">
        <f t="shared" si="2"/>
        <v>-6.6756499945768155E-3</v>
      </c>
      <c r="K39" s="20">
        <f t="shared" si="3"/>
        <v>-6.6756499945768155E-3</v>
      </c>
      <c r="O39" s="20">
        <f t="shared" ca="1" si="4"/>
        <v>-3.2750340290922273E-3</v>
      </c>
      <c r="Q39" s="26">
        <f t="shared" si="5"/>
        <v>45209.902800000003</v>
      </c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2024-08-21T04:18:57Z</dcterms:modified>
</cp:coreProperties>
</file>