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39FE022-C130-4321-A5F8-74F5420E1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ctive 2" sheetId="4" r:id="rId2"/>
    <sheet name="BAV" sheetId="3" r:id="rId3"/>
    <sheet name="A (2)" sheetId="2" r:id="rId4"/>
  </sheets>
  <calcPr calcId="181029"/>
</workbook>
</file>

<file path=xl/calcChain.xml><?xml version="1.0" encoding="utf-8"?>
<calcChain xmlns="http://schemas.openxmlformats.org/spreadsheetml/2006/main">
  <c r="E43" i="1" l="1"/>
  <c r="F43" i="1"/>
  <c r="G43" i="1" s="1"/>
  <c r="K43" i="1" s="1"/>
  <c r="Q43" i="1"/>
  <c r="E44" i="1"/>
  <c r="F44" i="1"/>
  <c r="G44" i="1"/>
  <c r="K44" i="1"/>
  <c r="Q44" i="1"/>
  <c r="E42" i="4"/>
  <c r="F42" i="4" s="1"/>
  <c r="G42" i="4" s="1"/>
  <c r="K42" i="4" s="1"/>
  <c r="Q42" i="4"/>
  <c r="E43" i="4"/>
  <c r="F43" i="4"/>
  <c r="G43" i="4" s="1"/>
  <c r="K43" i="4" s="1"/>
  <c r="Q43" i="4"/>
  <c r="Q42" i="1"/>
  <c r="C7" i="4"/>
  <c r="E23" i="4"/>
  <c r="F23" i="4"/>
  <c r="C8" i="4"/>
  <c r="C15" i="4"/>
  <c r="C18" i="4" s="1"/>
  <c r="C9" i="4"/>
  <c r="D9" i="4"/>
  <c r="F16" i="4"/>
  <c r="F17" i="4" s="1"/>
  <c r="C17" i="4"/>
  <c r="C21" i="4"/>
  <c r="Q21" i="4"/>
  <c r="E21" i="4"/>
  <c r="F21" i="4"/>
  <c r="G21" i="4"/>
  <c r="H21" i="4"/>
  <c r="Q22" i="4"/>
  <c r="Q23" i="4"/>
  <c r="E24" i="4"/>
  <c r="F24" i="4"/>
  <c r="G24" i="4"/>
  <c r="I24" i="4"/>
  <c r="Q24" i="4"/>
  <c r="E25" i="4"/>
  <c r="F25" i="4"/>
  <c r="G25" i="4"/>
  <c r="I25" i="4"/>
  <c r="Q25" i="4"/>
  <c r="Q26" i="4"/>
  <c r="E27" i="4"/>
  <c r="F27" i="4"/>
  <c r="G27" i="4"/>
  <c r="I27" i="4"/>
  <c r="Q27" i="4"/>
  <c r="E28" i="4"/>
  <c r="F28" i="4"/>
  <c r="G28" i="4"/>
  <c r="J28" i="4"/>
  <c r="Q28" i="4"/>
  <c r="E29" i="4"/>
  <c r="F29" i="4"/>
  <c r="G29" i="4"/>
  <c r="J29" i="4"/>
  <c r="Q29" i="4"/>
  <c r="Q30" i="4"/>
  <c r="E31" i="4"/>
  <c r="F31" i="4"/>
  <c r="G31" i="4"/>
  <c r="I31" i="4"/>
  <c r="Q31" i="4"/>
  <c r="E32" i="4"/>
  <c r="F32" i="4"/>
  <c r="G32" i="4"/>
  <c r="I32" i="4"/>
  <c r="Q32" i="4"/>
  <c r="E33" i="4"/>
  <c r="F33" i="4"/>
  <c r="G33" i="4"/>
  <c r="I33" i="4"/>
  <c r="Q33" i="4"/>
  <c r="E34" i="4"/>
  <c r="F34" i="4"/>
  <c r="G34" i="4"/>
  <c r="I34" i="4"/>
  <c r="Q34" i="4"/>
  <c r="E35" i="4"/>
  <c r="F35" i="4"/>
  <c r="G35" i="4"/>
  <c r="I35" i="4"/>
  <c r="Q35" i="4"/>
  <c r="E36" i="4"/>
  <c r="F36" i="4"/>
  <c r="G36" i="4"/>
  <c r="I36" i="4"/>
  <c r="Q36" i="4"/>
  <c r="E37" i="4"/>
  <c r="F37" i="4"/>
  <c r="G37" i="4"/>
  <c r="I37" i="4"/>
  <c r="Q37" i="4"/>
  <c r="E38" i="4"/>
  <c r="F38" i="4"/>
  <c r="G38" i="4"/>
  <c r="K38" i="4"/>
  <c r="Q38" i="4"/>
  <c r="E39" i="4"/>
  <c r="F39" i="4"/>
  <c r="G39" i="4"/>
  <c r="K39" i="4"/>
  <c r="Q39" i="4"/>
  <c r="E40" i="4"/>
  <c r="F40" i="4"/>
  <c r="G40" i="4"/>
  <c r="K40" i="4"/>
  <c r="Q40" i="4"/>
  <c r="E41" i="4"/>
  <c r="F41" i="4"/>
  <c r="G41" i="4"/>
  <c r="K41" i="4"/>
  <c r="Q41" i="4"/>
  <c r="Q41" i="1"/>
  <c r="Q40" i="1"/>
  <c r="Q38" i="1"/>
  <c r="Q39" i="1"/>
  <c r="C17" i="1"/>
  <c r="C21" i="1"/>
  <c r="F16" i="1"/>
  <c r="F17" i="1" s="1"/>
  <c r="C15" i="1"/>
  <c r="D9" i="1"/>
  <c r="C9" i="1"/>
  <c r="Q22" i="1"/>
  <c r="Q23" i="1"/>
  <c r="Q24" i="1"/>
  <c r="Q25" i="1"/>
  <c r="Q26" i="1"/>
  <c r="Q27" i="1"/>
  <c r="Q31" i="1"/>
  <c r="Q32" i="1"/>
  <c r="Q33" i="1"/>
  <c r="Q34" i="1"/>
  <c r="Q35" i="1"/>
  <c r="Q36" i="1"/>
  <c r="Q37" i="1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14" i="3"/>
  <c r="C14" i="3"/>
  <c r="G13" i="3"/>
  <c r="C13" i="3"/>
  <c r="G12" i="3"/>
  <c r="C12" i="3"/>
  <c r="G20" i="3"/>
  <c r="C20" i="3"/>
  <c r="G19" i="3"/>
  <c r="C19" i="3"/>
  <c r="G18" i="3"/>
  <c r="C18" i="3"/>
  <c r="G17" i="3"/>
  <c r="C17" i="3"/>
  <c r="G16" i="3"/>
  <c r="C16" i="3"/>
  <c r="G15" i="3"/>
  <c r="C15" i="3"/>
  <c r="G11" i="3"/>
  <c r="C11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14" i="3"/>
  <c r="B14" i="3"/>
  <c r="D14" i="3"/>
  <c r="A14" i="3"/>
  <c r="H13" i="3"/>
  <c r="D13" i="3"/>
  <c r="B13" i="3"/>
  <c r="A13" i="3"/>
  <c r="H12" i="3"/>
  <c r="B12" i="3"/>
  <c r="D12" i="3"/>
  <c r="A12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1" i="3"/>
  <c r="D11" i="3"/>
  <c r="B11" i="3"/>
  <c r="A11" i="3"/>
  <c r="F11" i="2"/>
  <c r="G11" i="2"/>
  <c r="Q30" i="2"/>
  <c r="Q29" i="2"/>
  <c r="Q28" i="2"/>
  <c r="C7" i="2"/>
  <c r="E22" i="2"/>
  <c r="F22" i="2"/>
  <c r="E27" i="2"/>
  <c r="F27" i="2"/>
  <c r="Q27" i="2"/>
  <c r="C21" i="2"/>
  <c r="E21" i="2"/>
  <c r="F21" i="2"/>
  <c r="E14" i="2"/>
  <c r="E15" i="2" s="1"/>
  <c r="C17" i="2"/>
  <c r="Q26" i="2"/>
  <c r="Q25" i="2"/>
  <c r="Q22" i="2"/>
  <c r="Q23" i="2"/>
  <c r="Q24" i="2"/>
  <c r="Q28" i="1"/>
  <c r="Q29" i="1"/>
  <c r="Q30" i="1"/>
  <c r="C7" i="1"/>
  <c r="E42" i="1"/>
  <c r="F42" i="1"/>
  <c r="Q21" i="1"/>
  <c r="E16" i="3"/>
  <c r="G21" i="2"/>
  <c r="H21" i="2"/>
  <c r="G37" i="1"/>
  <c r="K37" i="1"/>
  <c r="E37" i="1"/>
  <c r="F37" i="1"/>
  <c r="E33" i="1"/>
  <c r="F33" i="1"/>
  <c r="G33" i="1"/>
  <c r="K33" i="1"/>
  <c r="E29" i="1"/>
  <c r="F29" i="1"/>
  <c r="G29" i="1"/>
  <c r="J29" i="1"/>
  <c r="E25" i="1"/>
  <c r="F25" i="1"/>
  <c r="G25" i="1"/>
  <c r="I25" i="1"/>
  <c r="G28" i="1"/>
  <c r="J28" i="1"/>
  <c r="G24" i="1"/>
  <c r="I24" i="1"/>
  <c r="E21" i="1"/>
  <c r="F21" i="1"/>
  <c r="G21" i="1"/>
  <c r="E24" i="2"/>
  <c r="F24" i="2"/>
  <c r="E26" i="2"/>
  <c r="F26" i="2"/>
  <c r="G26" i="2"/>
  <c r="J26" i="2"/>
  <c r="E29" i="2"/>
  <c r="F29" i="2"/>
  <c r="G29" i="2"/>
  <c r="I29" i="2"/>
  <c r="E40" i="1"/>
  <c r="F40" i="1"/>
  <c r="G40" i="1"/>
  <c r="K40" i="1"/>
  <c r="E36" i="1"/>
  <c r="F36" i="1"/>
  <c r="G36" i="1"/>
  <c r="K36" i="1"/>
  <c r="E32" i="1"/>
  <c r="F32" i="1"/>
  <c r="G32" i="1"/>
  <c r="K32" i="1"/>
  <c r="E28" i="1"/>
  <c r="F28" i="1"/>
  <c r="E24" i="1"/>
  <c r="F24" i="1"/>
  <c r="E23" i="2"/>
  <c r="F23" i="2"/>
  <c r="G23" i="2"/>
  <c r="I23" i="2"/>
  <c r="G22" i="2"/>
  <c r="E39" i="1"/>
  <c r="F39" i="1"/>
  <c r="G39" i="1"/>
  <c r="K39" i="1"/>
  <c r="E35" i="1"/>
  <c r="F35" i="1"/>
  <c r="G35" i="1"/>
  <c r="K35" i="1"/>
  <c r="E31" i="1"/>
  <c r="F31" i="1"/>
  <c r="G31" i="1"/>
  <c r="K31" i="1"/>
  <c r="E27" i="1"/>
  <c r="F27" i="1"/>
  <c r="G27" i="1"/>
  <c r="J27" i="1"/>
  <c r="E23" i="1"/>
  <c r="F23" i="1"/>
  <c r="G23" i="1"/>
  <c r="I23" i="1"/>
  <c r="E41" i="1"/>
  <c r="F41" i="1"/>
  <c r="G41" i="1"/>
  <c r="K41" i="1"/>
  <c r="E30" i="4"/>
  <c r="F30" i="4"/>
  <c r="G30" i="4"/>
  <c r="J30" i="4"/>
  <c r="E26" i="4"/>
  <c r="F26" i="4"/>
  <c r="G26" i="4"/>
  <c r="I26" i="4"/>
  <c r="G23" i="4"/>
  <c r="I23" i="4"/>
  <c r="E22" i="4"/>
  <c r="F22" i="4"/>
  <c r="G22" i="4"/>
  <c r="G42" i="1"/>
  <c r="K42" i="1"/>
  <c r="Q21" i="2"/>
  <c r="R27" i="2"/>
  <c r="E25" i="2"/>
  <c r="F25" i="2"/>
  <c r="G25" i="2"/>
  <c r="I25" i="2"/>
  <c r="E28" i="2"/>
  <c r="F28" i="2"/>
  <c r="G28" i="2"/>
  <c r="J28" i="2"/>
  <c r="E30" i="2"/>
  <c r="F30" i="2"/>
  <c r="G30" i="2"/>
  <c r="I30" i="2"/>
  <c r="G22" i="1"/>
  <c r="I22" i="1"/>
  <c r="G24" i="2"/>
  <c r="I24" i="2"/>
  <c r="E38" i="1"/>
  <c r="F38" i="1"/>
  <c r="G38" i="1"/>
  <c r="K38" i="1"/>
  <c r="E34" i="1"/>
  <c r="F34" i="1"/>
  <c r="G34" i="1"/>
  <c r="K34" i="1"/>
  <c r="E30" i="1"/>
  <c r="F30" i="1"/>
  <c r="G30" i="1"/>
  <c r="J30" i="1"/>
  <c r="E26" i="1"/>
  <c r="F26" i="1"/>
  <c r="G26" i="1"/>
  <c r="I26" i="1"/>
  <c r="E22" i="1"/>
  <c r="F22" i="1"/>
  <c r="H21" i="1"/>
  <c r="E13" i="3"/>
  <c r="E11" i="3"/>
  <c r="E22" i="3"/>
  <c r="I22" i="2"/>
  <c r="E24" i="3"/>
  <c r="E27" i="3"/>
  <c r="E14" i="3"/>
  <c r="E25" i="3"/>
  <c r="E23" i="3"/>
  <c r="E17" i="3"/>
  <c r="E12" i="3"/>
  <c r="E19" i="3"/>
  <c r="E15" i="3"/>
  <c r="E21" i="3"/>
  <c r="I22" i="4"/>
  <c r="E26" i="3"/>
  <c r="E20" i="3"/>
  <c r="E18" i="3"/>
  <c r="C12" i="4"/>
  <c r="C11" i="4"/>
  <c r="C11" i="1"/>
  <c r="C12" i="1"/>
  <c r="C12" i="2"/>
  <c r="O44" i="1" l="1"/>
  <c r="O43" i="1"/>
  <c r="O43" i="4"/>
  <c r="O42" i="4"/>
  <c r="C16" i="2"/>
  <c r="D18" i="2" s="1"/>
  <c r="C16" i="1"/>
  <c r="O32" i="1"/>
  <c r="O33" i="1"/>
  <c r="O23" i="1"/>
  <c r="O21" i="1"/>
  <c r="O25" i="1"/>
  <c r="O34" i="1"/>
  <c r="O24" i="1"/>
  <c r="O36" i="1"/>
  <c r="O22" i="1"/>
  <c r="O35" i="1"/>
  <c r="O28" i="1"/>
  <c r="O26" i="1"/>
  <c r="O27" i="1"/>
  <c r="O42" i="1"/>
  <c r="O40" i="1"/>
  <c r="O37" i="1"/>
  <c r="O30" i="1"/>
  <c r="O41" i="1"/>
  <c r="O29" i="1"/>
  <c r="O38" i="1"/>
  <c r="O31" i="1"/>
  <c r="O39" i="1"/>
  <c r="C16" i="4"/>
  <c r="O21" i="4"/>
  <c r="O32" i="4"/>
  <c r="O22" i="4"/>
  <c r="O25" i="4"/>
  <c r="O36" i="4"/>
  <c r="O26" i="4"/>
  <c r="O29" i="4"/>
  <c r="O40" i="4"/>
  <c r="O30" i="4"/>
  <c r="O28" i="4"/>
  <c r="O33" i="4"/>
  <c r="O23" i="4"/>
  <c r="O34" i="4"/>
  <c r="O37" i="4"/>
  <c r="O27" i="4"/>
  <c r="O38" i="4"/>
  <c r="O39" i="4"/>
  <c r="O41" i="4"/>
  <c r="O31" i="4"/>
  <c r="O24" i="4"/>
  <c r="O35" i="4"/>
  <c r="C18" i="1"/>
  <c r="C11" i="2"/>
  <c r="O26" i="2" l="1"/>
  <c r="O22" i="2"/>
  <c r="O28" i="2"/>
  <c r="O21" i="2"/>
  <c r="O25" i="2"/>
  <c r="O23" i="2"/>
  <c r="O27" i="2"/>
  <c r="O29" i="2"/>
  <c r="O30" i="2"/>
  <c r="C15" i="2"/>
  <c r="O24" i="2"/>
  <c r="F18" i="1"/>
  <c r="F19" i="1" s="1"/>
  <c r="D18" i="1"/>
  <c r="D18" i="4"/>
  <c r="F18" i="4"/>
  <c r="F19" i="4" s="1"/>
  <c r="C18" i="2" l="1"/>
  <c r="E16" i="2"/>
  <c r="E17" i="2" s="1"/>
</calcChain>
</file>

<file path=xl/sharedStrings.xml><?xml version="1.0" encoding="utf-8"?>
<sst xmlns="http://schemas.openxmlformats.org/spreadsheetml/2006/main" count="421" uniqueCount="154">
  <si>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</si>
  <si>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</si>
  <si>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</si>
  <si>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</si>
  <si>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</si>
  <si>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</si>
  <si>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</si>
  <si>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</si>
  <si>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</si>
  <si>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</si>
  <si>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</si>
  <si>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</si>
  <si>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</si>
  <si>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</si>
  <si>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</si>
  <si>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</si>
  <si>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</si>
  <si>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</si>
  <si>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</si>
  <si>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</si>
  <si>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</si>
  <si>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</si>
  <si>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</si>
  <si>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</si>
  <si>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</si>
  <si>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</si>
  <si>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</si>
  <si>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</si>
  <si>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</si>
  <si>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</si>
  <si>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</si>
  <si>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</si>
  <si>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EB/DM</t>
  </si>
  <si>
    <t>IBVS 4562</t>
  </si>
  <si>
    <t>II</t>
  </si>
  <si>
    <t>IBVS 5296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</si>
  <si>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</si>
  <si>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</si>
  <si>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</si>
  <si>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</si>
  <si>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</si>
  <si>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</si>
  <si>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</si>
  <si>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</si>
  <si>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</si>
  <si>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OEJV 0094</t>
  </si>
  <si>
    <t>I</t>
  </si>
  <si>
    <t>Start of linear fit &gt;&gt;&gt;&gt;&gt;&gt;&gt;&gt;&gt;&gt;&gt;&gt;&gt;&gt;&gt;&gt;&gt;&gt;&gt;&gt;&gt;</t>
  </si>
  <si>
    <t>Add cycle</t>
  </si>
  <si>
    <t>Old Cycle</t>
  </si>
  <si>
    <t>OEJV 0137</t>
  </si>
  <si>
    <t>OEJV 0160</t>
  </si>
  <si>
    <t>BAD?</t>
  </si>
  <si>
    <t>OEJV</t>
  </si>
  <si>
    <t>IBVS 6118</t>
  </si>
  <si>
    <t>V828 Cyg / GSC 03954-01804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</si>
  <si>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</si>
  <si>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</si>
  <si>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</si>
  <si>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</si>
  <si>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</si>
  <si>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</si>
  <si>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</si>
  <si>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</si>
  <si>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</si>
  <si>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</si>
  <si>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</si>
  <si>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</si>
  <si>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2438937.476 </t>
  </si>
  <si>
    <t> 25.06.1965 23:25 </t>
  </si>
  <si>
    <t> 0.000 </t>
  </si>
  <si>
    <t>E </t>
  </si>
  <si>
    <t>?</t>
  </si>
  <si>
    <t> W.Wenzel </t>
  </si>
  <si>
    <t> MVS 3.71 </t>
  </si>
  <si>
    <t>2448860.633 </t>
  </si>
  <si>
    <t> 26.08.1992 03:11 </t>
  </si>
  <si>
    <t> 0.251 </t>
  </si>
  <si>
    <t>G</t>
  </si>
  <si>
    <t> F.Agerer </t>
  </si>
  <si>
    <t>BAVM 62 </t>
  </si>
  <si>
    <t>2448860.635 </t>
  </si>
  <si>
    <t> 26.08.1992 03:14 </t>
  </si>
  <si>
    <t> 0.253 </t>
  </si>
  <si>
    <t>B;V</t>
  </si>
  <si>
    <t>2449118.383 </t>
  </si>
  <si>
    <t> 10.05.1993 21:11 </t>
  </si>
  <si>
    <t> 0.195 </t>
  </si>
  <si>
    <t>2449118.385 </t>
  </si>
  <si>
    <t> 10.05.1993 21:14 </t>
  </si>
  <si>
    <t> 0.197 </t>
  </si>
  <si>
    <t>2449119.4320 </t>
  </si>
  <si>
    <t> 11.05.1993 22:22 </t>
  </si>
  <si>
    <t> 0.1915 </t>
  </si>
  <si>
    <t>2449119.4325 </t>
  </si>
  <si>
    <t> 0.1920 </t>
  </si>
  <si>
    <t>2450370.3457 </t>
  </si>
  <si>
    <t> 13.10.1996 20:17 </t>
  </si>
  <si>
    <t> -0.0439 </t>
  </si>
  <si>
    <t>BAVM 102 </t>
  </si>
  <si>
    <t>2451766.4454 </t>
  </si>
  <si>
    <t> 09.08.2000 22:41 </t>
  </si>
  <si>
    <t> -0.3064 </t>
  </si>
  <si>
    <t>BAVM 152 </t>
  </si>
  <si>
    <t>2452150.4505 </t>
  </si>
  <si>
    <t> 28.08.2001 22:48 </t>
  </si>
  <si>
    <t> -0.3799 </t>
  </si>
  <si>
    <t>2453990.5232 </t>
  </si>
  <si>
    <t> 12.09.2006 00:33 </t>
  </si>
  <si>
    <t> -0.7274 </t>
  </si>
  <si>
    <t>C </t>
  </si>
  <si>
    <t>-I</t>
  </si>
  <si>
    <t> K.&amp; M.Rätz </t>
  </si>
  <si>
    <t>BAVM 186 </t>
  </si>
  <si>
    <t>2454390.3115 </t>
  </si>
  <si>
    <t> 16.10.2007 19:28 </t>
  </si>
  <si>
    <t>7343</t>
  </si>
  <si>
    <t> -0.8017 </t>
  </si>
  <si>
    <t>R</t>
  </si>
  <si>
    <t> L.Brát </t>
  </si>
  <si>
    <t>OEJV 0094 </t>
  </si>
  <si>
    <t>2455059.4263 </t>
  </si>
  <si>
    <t> 15.08.2009 22:13 </t>
  </si>
  <si>
    <t>7661</t>
  </si>
  <si>
    <t> -0.9306 </t>
  </si>
  <si>
    <t>o</t>
  </si>
  <si>
    <t> H.Jungbluth </t>
  </si>
  <si>
    <t>BAVM 212 </t>
  </si>
  <si>
    <t>2455304.5547 </t>
  </si>
  <si>
    <t> 18.04.2010 01:18 </t>
  </si>
  <si>
    <t>7777.5</t>
  </si>
  <si>
    <t> -0.9812 </t>
  </si>
  <si>
    <t> J.Trnka </t>
  </si>
  <si>
    <t>OEJV 0137 </t>
  </si>
  <si>
    <t>2456473.41313 </t>
  </si>
  <si>
    <t> 29.06.2013 21:54 </t>
  </si>
  <si>
    <t>8333</t>
  </si>
  <si>
    <t> -1.19469 </t>
  </si>
  <si>
    <t> M.Urbanik </t>
  </si>
  <si>
    <t>OEJV 0160 </t>
  </si>
  <si>
    <t>2456495.5087 </t>
  </si>
  <si>
    <t> 22.07.2013 00:12 </t>
  </si>
  <si>
    <t>8343.5</t>
  </si>
  <si>
    <t> -1.1968 </t>
  </si>
  <si>
    <t>BAVM 234 </t>
  </si>
  <si>
    <t>2456817.4390 </t>
  </si>
  <si>
    <t> 08.06.2014 22:32 </t>
  </si>
  <si>
    <t>8496.5</t>
  </si>
  <si>
    <t> -1.2611 </t>
  </si>
  <si>
    <t>BAVM 238 </t>
  </si>
  <si>
    <t>OEJV 0179</t>
  </si>
  <si>
    <t>OEJV 0211</t>
  </si>
  <si>
    <t>JBAV, 60</t>
  </si>
  <si>
    <t xml:space="preserve">V0828 Cyg / G3954-1804SC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</si>
</sst>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8" fillId="25" borderId="0" xfId="0" applyFont="1" applyFill="1" applyAlignment="1"/>
    <xf numFmtId="0" fontId="0" fillId="0" borderId="8" xfId="0" applyBorder="1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10" xfId="0" applyBorder="1" applyAlignment="1">
      <alignment horizontal="left"/>
    </xf>
    <xf numFmtId="0" fontId="36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3" applyFont="1" applyAlignment="1">
      <alignment horizontal="left" wrapText="1"/>
    </xf>
    <xf numFmtId="0" fontId="5" fillId="0" borderId="0" xfId="43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4" fillId="0" borderId="0" xfId="0" applyFont="1" applyAlignment="1">
      <alignment horizontal="right" vertical="top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5" fillId="0" borderId="0" xfId="43" applyFont="1" applyAlignment="1">
      <alignment horizontal="center" wrapText="1"/>
    </xf>
    <xf numFmtId="0" fontId="5" fillId="0" borderId="0" xfId="42" applyNumberFormat="1" applyFont="1" applyAlignment="1">
      <alignment horizontal="left" wrapText="1"/>
    </xf>
    <xf numFmtId="0" fontId="36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V0828 Cyg - O-C Diagr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80452405950567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07-40DE-9C8D-06EFACD5F7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1.9339235266670585E-2</c:v>
                </c:pt>
                <c:pt idx="2">
                  <c:v>2.1339235267078038E-2</c:v>
                </c:pt>
                <c:pt idx="3">
                  <c:v>1.1840625491458923E-2</c:v>
                </c:pt>
                <c:pt idx="4">
                  <c:v>1.3840625491866376E-2</c:v>
                </c:pt>
                <c:pt idx="5">
                  <c:v>8.7692025990691036E-3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07-40DE-9C8D-06EFACD5F7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9.2692026009899564E-3</c:v>
                </c:pt>
                <c:pt idx="7">
                  <c:v>9.5473780311294831E-3</c:v>
                </c:pt>
                <c:pt idx="8">
                  <c:v>1.0469193679455202E-2</c:v>
                </c:pt>
                <c:pt idx="9">
                  <c:v>9.4998362692422234E-3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07-40DE-9C8D-06EFACD5F7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9.2811893773614429E-3</c:v>
                </c:pt>
                <c:pt idx="11">
                  <c:v>1.0440488505992107E-2</c:v>
                </c:pt>
                <c:pt idx="12">
                  <c:v>7.8155259980121627E-3</c:v>
                </c:pt>
                <c:pt idx="13">
                  <c:v>3.5739909872063436E-3</c:v>
                </c:pt>
                <c:pt idx="14">
                  <c:v>1.0653152399754617E-2</c:v>
                </c:pt>
                <c:pt idx="15">
                  <c:v>1.2723271553113591E-2</c:v>
                </c:pt>
                <c:pt idx="16">
                  <c:v>9.1678650642279536E-3</c:v>
                </c:pt>
                <c:pt idx="17">
                  <c:v>9.8619770142249763E-5</c:v>
                </c:pt>
                <c:pt idx="18">
                  <c:v>1.1846965593576897E-2</c:v>
                </c:pt>
                <c:pt idx="19">
                  <c:v>1.3098825416818727E-2</c:v>
                </c:pt>
                <c:pt idx="20">
                  <c:v>7.4452858170843683E-3</c:v>
                </c:pt>
                <c:pt idx="21">
                  <c:v>1.0074498452013358E-2</c:v>
                </c:pt>
                <c:pt idx="22">
                  <c:v>1.4294248619989958E-2</c:v>
                </c:pt>
                <c:pt idx="23">
                  <c:v>1.5967419225489721E-2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07-40DE-9C8D-06EFACD5F7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07-40DE-9C8D-06EFACD5F7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07-40DE-9C8D-06EFACD5F7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07-40DE-9C8D-06EFACD5F7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8.7801515121408158E-3</c:v>
                </c:pt>
                <c:pt idx="1">
                  <c:v>9.9137712883721977E-3</c:v>
                </c:pt>
                <c:pt idx="2">
                  <c:v>9.9137712883721977E-3</c:v>
                </c:pt>
                <c:pt idx="3">
                  <c:v>9.9432175187768521E-3</c:v>
                </c:pt>
                <c:pt idx="4">
                  <c:v>9.9432175187768521E-3</c:v>
                </c:pt>
                <c:pt idx="5">
                  <c:v>9.943337707472381E-3</c:v>
                </c:pt>
                <c:pt idx="6">
                  <c:v>9.943337707472381E-3</c:v>
                </c:pt>
                <c:pt idx="7">
                  <c:v>1.0086242066456596E-2</c:v>
                </c:pt>
                <c:pt idx="8">
                  <c:v>1.0245732465423839E-2</c:v>
                </c:pt>
                <c:pt idx="9">
                  <c:v>1.0289601339291996E-2</c:v>
                </c:pt>
                <c:pt idx="10">
                  <c:v>1.049981136777256E-2</c:v>
                </c:pt>
                <c:pt idx="11">
                  <c:v>1.0545483072073656E-2</c:v>
                </c:pt>
                <c:pt idx="12">
                  <c:v>1.0621923082430224E-2</c:v>
                </c:pt>
                <c:pt idx="13">
                  <c:v>1.0649927048488527E-2</c:v>
                </c:pt>
                <c:pt idx="14">
                  <c:v>1.0783456689221465E-2</c:v>
                </c:pt>
                <c:pt idx="15">
                  <c:v>1.0785980651827579E-2</c:v>
                </c:pt>
                <c:pt idx="16">
                  <c:v>1.0822758392659513E-2</c:v>
                </c:pt>
                <c:pt idx="17">
                  <c:v>1.0838743489164896E-2</c:v>
                </c:pt>
                <c:pt idx="18">
                  <c:v>1.0864223492617085E-2</c:v>
                </c:pt>
                <c:pt idx="19">
                  <c:v>1.0873357833477305E-2</c:v>
                </c:pt>
                <c:pt idx="20">
                  <c:v>1.0949677655138344E-2</c:v>
                </c:pt>
                <c:pt idx="21">
                  <c:v>1.0963258977733143E-2</c:v>
                </c:pt>
                <c:pt idx="22">
                  <c:v>1.1079000691527759E-2</c:v>
                </c:pt>
                <c:pt idx="23">
                  <c:v>1.1115898621055224E-2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07-40DE-9C8D-06EFACD5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76640"/>
        <c:axId val="1"/>
      </c:scatterChart>
      <c:valAx>
        <c:axId val="45097664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7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47836023728051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V0828 Cyg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78942920199375"/>
          <c:w val="0.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C-4603-A947-3289877C3F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1.9339235266670585E-2</c:v>
                </c:pt>
                <c:pt idx="2">
                  <c:v>2.1339235267078038E-2</c:v>
                </c:pt>
                <c:pt idx="3">
                  <c:v>1.1840625491458923E-2</c:v>
                </c:pt>
                <c:pt idx="4">
                  <c:v>1.3840625491866376E-2</c:v>
                </c:pt>
                <c:pt idx="5">
                  <c:v>8.7692025990691036E-3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5C-4603-A947-3289877C3F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9.2692026009899564E-3</c:v>
                </c:pt>
                <c:pt idx="7">
                  <c:v>9.5473780311294831E-3</c:v>
                </c:pt>
                <c:pt idx="8">
                  <c:v>1.0469193679455202E-2</c:v>
                </c:pt>
                <c:pt idx="9">
                  <c:v>9.4998362692422234E-3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5C-4603-A947-3289877C3F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9.2811893773614429E-3</c:v>
                </c:pt>
                <c:pt idx="11">
                  <c:v>1.0440488505992107E-2</c:v>
                </c:pt>
                <c:pt idx="12">
                  <c:v>7.8155259980121627E-3</c:v>
                </c:pt>
                <c:pt idx="13">
                  <c:v>3.5739909872063436E-3</c:v>
                </c:pt>
                <c:pt idx="14">
                  <c:v>1.0653152399754617E-2</c:v>
                </c:pt>
                <c:pt idx="15">
                  <c:v>1.2723271553113591E-2</c:v>
                </c:pt>
                <c:pt idx="16">
                  <c:v>9.1678650642279536E-3</c:v>
                </c:pt>
                <c:pt idx="17">
                  <c:v>9.8619770142249763E-5</c:v>
                </c:pt>
                <c:pt idx="18">
                  <c:v>1.1846965593576897E-2</c:v>
                </c:pt>
                <c:pt idx="19">
                  <c:v>1.3098825416818727E-2</c:v>
                </c:pt>
                <c:pt idx="20">
                  <c:v>7.4452858170843683E-3</c:v>
                </c:pt>
                <c:pt idx="21">
                  <c:v>1.0074498452013358E-2</c:v>
                </c:pt>
                <c:pt idx="22">
                  <c:v>1.4294248619989958E-2</c:v>
                </c:pt>
                <c:pt idx="23">
                  <c:v>1.5967419225489721E-2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5C-4603-A947-3289877C3F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5C-4603-A947-3289877C3F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5C-4603-A947-3289877C3F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2.9999999999999997E-4</c:v>
                  </c:pt>
                  <c:pt idx="22">
                    <c:v>1.6999999999999999E-3</c:v>
                  </c:pt>
                  <c:pt idx="2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5C-4603-A947-3289877C3F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9082</c:v>
                </c:pt>
                <c:pt idx="22">
                  <c:v>9563.5</c:v>
                </c:pt>
                <c:pt idx="23">
                  <c:v>9717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8.7801515121408158E-3</c:v>
                </c:pt>
                <c:pt idx="1">
                  <c:v>9.9137712883721977E-3</c:v>
                </c:pt>
                <c:pt idx="2">
                  <c:v>9.9137712883721977E-3</c:v>
                </c:pt>
                <c:pt idx="3">
                  <c:v>9.9432175187768521E-3</c:v>
                </c:pt>
                <c:pt idx="4">
                  <c:v>9.9432175187768521E-3</c:v>
                </c:pt>
                <c:pt idx="5">
                  <c:v>9.943337707472381E-3</c:v>
                </c:pt>
                <c:pt idx="6">
                  <c:v>9.943337707472381E-3</c:v>
                </c:pt>
                <c:pt idx="7">
                  <c:v>1.0086242066456596E-2</c:v>
                </c:pt>
                <c:pt idx="8">
                  <c:v>1.0245732465423839E-2</c:v>
                </c:pt>
                <c:pt idx="9">
                  <c:v>1.0289601339291996E-2</c:v>
                </c:pt>
                <c:pt idx="10">
                  <c:v>1.049981136777256E-2</c:v>
                </c:pt>
                <c:pt idx="11">
                  <c:v>1.0545483072073656E-2</c:v>
                </c:pt>
                <c:pt idx="12">
                  <c:v>1.0621923082430224E-2</c:v>
                </c:pt>
                <c:pt idx="13">
                  <c:v>1.0649927048488527E-2</c:v>
                </c:pt>
                <c:pt idx="14">
                  <c:v>1.0783456689221465E-2</c:v>
                </c:pt>
                <c:pt idx="15">
                  <c:v>1.0785980651827579E-2</c:v>
                </c:pt>
                <c:pt idx="16">
                  <c:v>1.0822758392659513E-2</c:v>
                </c:pt>
                <c:pt idx="17">
                  <c:v>1.0838743489164896E-2</c:v>
                </c:pt>
                <c:pt idx="18">
                  <c:v>1.0864223492617085E-2</c:v>
                </c:pt>
                <c:pt idx="19">
                  <c:v>1.0873357833477305E-2</c:v>
                </c:pt>
                <c:pt idx="20">
                  <c:v>1.0949677655138344E-2</c:v>
                </c:pt>
                <c:pt idx="21">
                  <c:v>1.0963258977733143E-2</c:v>
                </c:pt>
                <c:pt idx="22">
                  <c:v>1.1079000691527759E-2</c:v>
                </c:pt>
                <c:pt idx="23">
                  <c:v>1.1115898621055224E-2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5C-4603-A947-3289877C3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49992"/>
        <c:axId val="1"/>
      </c:scatterChart>
      <c:valAx>
        <c:axId val="5223499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349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51612903225806"/>
          <c:y val="0.9204921861831491"/>
          <c:w val="0.6741935483870967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V0828 Cyg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723926380368099"/>
          <c:w val="0.8239101814214754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47-4A67-AAD0-C5A737F3A00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-1.8536400000011781</c:v>
                </c:pt>
                <c:pt idx="2">
                  <c:v>-1.8516400000007707</c:v>
                </c:pt>
                <c:pt idx="3">
                  <c:v>-1.9097900000051595</c:v>
                </c:pt>
                <c:pt idx="4">
                  <c:v>-1.9077900000047521</c:v>
                </c:pt>
                <c:pt idx="5">
                  <c:v>-1.9130600000062259</c:v>
                </c:pt>
                <c:pt idx="6">
                  <c:v>-1.912560000004305</c:v>
                </c:pt>
                <c:pt idx="10">
                  <c:v>-2.8319600000031642</c:v>
                </c:pt>
                <c:pt idx="11">
                  <c:v>-2.9062599999961094</c:v>
                </c:pt>
                <c:pt idx="12">
                  <c:v>-3.0351800000062212</c:v>
                </c:pt>
                <c:pt idx="13">
                  <c:v>-3.0856899999998859</c:v>
                </c:pt>
                <c:pt idx="14">
                  <c:v>-3.2992300000041723</c:v>
                </c:pt>
                <c:pt idx="15">
                  <c:v>-3.3013300000093295</c:v>
                </c:pt>
                <c:pt idx="16">
                  <c:v>-3.3656500000070082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47-4A67-AAD0-C5A737F3A00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7">
                  <c:v>-2.1483900000021094</c:v>
                </c:pt>
                <c:pt idx="8">
                  <c:v>-2.4109800000078394</c:v>
                </c:pt>
                <c:pt idx="9">
                  <c:v>-2.4844300000040676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47-4A67-AAD0-C5A737F3A00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7">
                  <c:v>-3.4011299999983748</c:v>
                </c:pt>
                <c:pt idx="18">
                  <c:v>-3.4314800000065588</c:v>
                </c:pt>
                <c:pt idx="19">
                  <c:v>-3.445320000006177</c:v>
                </c:pt>
                <c:pt idx="20">
                  <c:v>-3.5770699999993667</c:v>
                </c:pt>
                <c:pt idx="21">
                  <c:v>-2.7316199999986566</c:v>
                </c:pt>
                <c:pt idx="22">
                  <c:v>-2.7909100000033504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47-4A67-AAD0-C5A737F3A00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47-4A67-AAD0-C5A737F3A00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47-4A67-AAD0-C5A737F3A00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47-4A67-AAD0-C5A737F3A00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-0.25756936875923531</c:v>
                </c:pt>
                <c:pt idx="1">
                  <c:v>-1.880517168781523</c:v>
                </c:pt>
                <c:pt idx="2">
                  <c:v>-1.880517168781523</c:v>
                </c:pt>
                <c:pt idx="3">
                  <c:v>-1.9226738917464785</c:v>
                </c:pt>
                <c:pt idx="4">
                  <c:v>-1.9226738917464785</c:v>
                </c:pt>
                <c:pt idx="5">
                  <c:v>-1.9228459600034782</c:v>
                </c:pt>
                <c:pt idx="6">
                  <c:v>-1.9228459600034782</c:v>
                </c:pt>
                <c:pt idx="7">
                  <c:v>-2.1274351175762627</c:v>
                </c:pt>
                <c:pt idx="8">
                  <c:v>-2.3557696946150215</c:v>
                </c:pt>
                <c:pt idx="9">
                  <c:v>-2.4185746084199553</c:v>
                </c:pt>
                <c:pt idx="10">
                  <c:v>-2.7195219899126375</c:v>
                </c:pt>
                <c:pt idx="11">
                  <c:v>-2.7849079275725686</c:v>
                </c:pt>
                <c:pt idx="12">
                  <c:v>-2.8943433390244531</c:v>
                </c:pt>
                <c:pt idx="13">
                  <c:v>-2.934435242905411</c:v>
                </c:pt>
                <c:pt idx="14">
                  <c:v>-3.1256030764322094</c:v>
                </c:pt>
                <c:pt idx="15">
                  <c:v>-3.1292165098292055</c:v>
                </c:pt>
                <c:pt idx="16">
                  <c:v>-3.18186939647115</c:v>
                </c:pt>
                <c:pt idx="17">
                  <c:v>-3.2047544746521255</c:v>
                </c:pt>
                <c:pt idx="18">
                  <c:v>-3.2412329451360873</c:v>
                </c:pt>
                <c:pt idx="19">
                  <c:v>-3.2543101326680732</c:v>
                </c:pt>
                <c:pt idx="20">
                  <c:v>-3.3635734758629581</c:v>
                </c:pt>
                <c:pt idx="21">
                  <c:v>-3.548546852137763</c:v>
                </c:pt>
                <c:pt idx="22">
                  <c:v>-3.6013718070367071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47-4A67-AAD0-C5A737F3A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78528"/>
        <c:axId val="1"/>
      </c:scatterChart>
      <c:valAx>
        <c:axId val="63487852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78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V0828 Cyg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78942920199375"/>
          <c:w val="0.81935483870967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7E-495F-8AE6-F802E9CEEE2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-1.8536400000011781</c:v>
                </c:pt>
                <c:pt idx="2">
                  <c:v>-1.8516400000007707</c:v>
                </c:pt>
                <c:pt idx="3">
                  <c:v>-1.9097900000051595</c:v>
                </c:pt>
                <c:pt idx="4">
                  <c:v>-1.9077900000047521</c:v>
                </c:pt>
                <c:pt idx="5">
                  <c:v>-1.9130600000062259</c:v>
                </c:pt>
                <c:pt idx="6">
                  <c:v>-1.912560000004305</c:v>
                </c:pt>
                <c:pt idx="10">
                  <c:v>-2.8319600000031642</c:v>
                </c:pt>
                <c:pt idx="11">
                  <c:v>-2.9062599999961094</c:v>
                </c:pt>
                <c:pt idx="12">
                  <c:v>-3.0351800000062212</c:v>
                </c:pt>
                <c:pt idx="13">
                  <c:v>-3.0856899999998859</c:v>
                </c:pt>
                <c:pt idx="14">
                  <c:v>-3.2992300000041723</c:v>
                </c:pt>
                <c:pt idx="15">
                  <c:v>-3.3013300000093295</c:v>
                </c:pt>
                <c:pt idx="16">
                  <c:v>-3.3656500000070082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7E-495F-8AE6-F802E9CEEE2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7">
                  <c:v>-2.1483900000021094</c:v>
                </c:pt>
                <c:pt idx="8">
                  <c:v>-2.4109800000078394</c:v>
                </c:pt>
                <c:pt idx="9">
                  <c:v>-2.4844300000040676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7E-495F-8AE6-F802E9CEEE2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7">
                  <c:v>-3.4011299999983748</c:v>
                </c:pt>
                <c:pt idx="18">
                  <c:v>-3.4314800000065588</c:v>
                </c:pt>
                <c:pt idx="19">
                  <c:v>-3.445320000006177</c:v>
                </c:pt>
                <c:pt idx="20">
                  <c:v>-3.5770699999993667</c:v>
                </c:pt>
                <c:pt idx="21">
                  <c:v>-2.7316199999986566</c:v>
                </c:pt>
                <c:pt idx="22">
                  <c:v>-2.7909100000033504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7E-495F-8AE6-F802E9CEEE2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7E-495F-8AE6-F802E9CEEE2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7E-495F-8AE6-F802E9CEEE2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6.4999999999999997E-3</c:v>
                  </c:pt>
                  <c:pt idx="20">
                    <c:v>5.8999999999999999E-3</c:v>
                  </c:pt>
                  <c:pt idx="21">
                    <c:v>1.6999999999999999E-3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7E-495F-8AE6-F802E9CEEE2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4716</c:v>
                </c:pt>
                <c:pt idx="2">
                  <c:v>4716</c:v>
                </c:pt>
                <c:pt idx="3">
                  <c:v>4838.5</c:v>
                </c:pt>
                <c:pt idx="4">
                  <c:v>4838.5</c:v>
                </c:pt>
                <c:pt idx="5">
                  <c:v>4839</c:v>
                </c:pt>
                <c:pt idx="6">
                  <c:v>4839</c:v>
                </c:pt>
                <c:pt idx="7">
                  <c:v>5433.5</c:v>
                </c:pt>
                <c:pt idx="8">
                  <c:v>6097</c:v>
                </c:pt>
                <c:pt idx="9">
                  <c:v>6279.5</c:v>
                </c:pt>
                <c:pt idx="10">
                  <c:v>7154</c:v>
                </c:pt>
                <c:pt idx="11">
                  <c:v>7344</c:v>
                </c:pt>
                <c:pt idx="12">
                  <c:v>7662</c:v>
                </c:pt>
                <c:pt idx="13">
                  <c:v>7778.5</c:v>
                </c:pt>
                <c:pt idx="14">
                  <c:v>8334</c:v>
                </c:pt>
                <c:pt idx="15">
                  <c:v>8344.5</c:v>
                </c:pt>
                <c:pt idx="16">
                  <c:v>8497.5</c:v>
                </c:pt>
                <c:pt idx="17">
                  <c:v>8564</c:v>
                </c:pt>
                <c:pt idx="18">
                  <c:v>8670</c:v>
                </c:pt>
                <c:pt idx="19">
                  <c:v>8708</c:v>
                </c:pt>
                <c:pt idx="20">
                  <c:v>9025.5</c:v>
                </c:pt>
                <c:pt idx="21">
                  <c:v>9563</c:v>
                </c:pt>
                <c:pt idx="22">
                  <c:v>9716.5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-0.25756936875923531</c:v>
                </c:pt>
                <c:pt idx="1">
                  <c:v>-1.880517168781523</c:v>
                </c:pt>
                <c:pt idx="2">
                  <c:v>-1.880517168781523</c:v>
                </c:pt>
                <c:pt idx="3">
                  <c:v>-1.9226738917464785</c:v>
                </c:pt>
                <c:pt idx="4">
                  <c:v>-1.9226738917464785</c:v>
                </c:pt>
                <c:pt idx="5">
                  <c:v>-1.9228459600034782</c:v>
                </c:pt>
                <c:pt idx="6">
                  <c:v>-1.9228459600034782</c:v>
                </c:pt>
                <c:pt idx="7">
                  <c:v>-2.1274351175762627</c:v>
                </c:pt>
                <c:pt idx="8">
                  <c:v>-2.3557696946150215</c:v>
                </c:pt>
                <c:pt idx="9">
                  <c:v>-2.4185746084199553</c:v>
                </c:pt>
                <c:pt idx="10">
                  <c:v>-2.7195219899126375</c:v>
                </c:pt>
                <c:pt idx="11">
                  <c:v>-2.7849079275725686</c:v>
                </c:pt>
                <c:pt idx="12">
                  <c:v>-2.8943433390244531</c:v>
                </c:pt>
                <c:pt idx="13">
                  <c:v>-2.934435242905411</c:v>
                </c:pt>
                <c:pt idx="14">
                  <c:v>-3.1256030764322094</c:v>
                </c:pt>
                <c:pt idx="15">
                  <c:v>-3.1292165098292055</c:v>
                </c:pt>
                <c:pt idx="16">
                  <c:v>-3.18186939647115</c:v>
                </c:pt>
                <c:pt idx="17">
                  <c:v>-3.2047544746521255</c:v>
                </c:pt>
                <c:pt idx="18">
                  <c:v>-3.2412329451360873</c:v>
                </c:pt>
                <c:pt idx="19">
                  <c:v>-3.2543101326680732</c:v>
                </c:pt>
                <c:pt idx="20">
                  <c:v>-3.3635734758629581</c:v>
                </c:pt>
                <c:pt idx="21">
                  <c:v>-3.548546852137763</c:v>
                </c:pt>
                <c:pt idx="22">
                  <c:v>-3.6013718070367071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7E-495F-8AE6-F802E9CEE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860680"/>
        <c:axId val="1"/>
      </c:scatterChart>
      <c:valAx>
        <c:axId val="5348606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86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83870967741935"/>
          <c:y val="0.9204921861831491"/>
          <c:w val="0.6741935483870967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V828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80452405950567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1-4440-9221-1555CDCF767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(2)'!$I$21:$I$996</c:f>
              <c:numCache>
                <c:formatCode>General</c:formatCode>
                <c:ptCount val="976"/>
                <c:pt idx="1">
                  <c:v>6.4889134955592453E-4</c:v>
                </c:pt>
                <c:pt idx="2">
                  <c:v>4.840877081733197E-4</c:v>
                </c:pt>
                <c:pt idx="3">
                  <c:v>-7.8415142343146726E-4</c:v>
                </c:pt>
                <c:pt idx="4">
                  <c:v>-2.4349740051547997E-3</c:v>
                </c:pt>
                <c:pt idx="8">
                  <c:v>-9.4258325407281518E-4</c:v>
                </c:pt>
                <c:pt idx="9">
                  <c:v>-4.7485590766882524E-3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71-4440-9221-1555CDCF767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(2)'!$J$21:$J$996</c:f>
              <c:numCache>
                <c:formatCode>General</c:formatCode>
                <c:ptCount val="976"/>
                <c:pt idx="5">
                  <c:v>-1.5668394044041634E-3</c:v>
                </c:pt>
                <c:pt idx="7">
                  <c:v>-2.9955064819660038E-3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71-4440-9221-1555CDCF767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71-4440-9221-1555CDCF767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71-4440-9221-1555CDCF767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71-4440-9221-1555CDCF767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5.9999999999999995E-4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4.8999999999999998E-3</c:v>
                  </c:pt>
                  <c:pt idx="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71-4440-9221-1555CDCF767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(2)'!$O$21:$O$996</c:f>
              <c:numCache>
                <c:formatCode>General</c:formatCode>
                <c:ptCount val="976"/>
                <c:pt idx="0">
                  <c:v>7.4634249467823155E-3</c:v>
                </c:pt>
                <c:pt idx="1">
                  <c:v>6.5339850254447773E-4</c:v>
                </c:pt>
                <c:pt idx="2">
                  <c:v>-1.7819302147352271E-4</c:v>
                </c:pt>
                <c:pt idx="3">
                  <c:v>-4.0692769085300291E-4</c:v>
                </c:pt>
                <c:pt idx="4">
                  <c:v>-1.5029740928933066E-3</c:v>
                </c:pt>
                <c:pt idx="5">
                  <c:v>-1.7411088171787933E-3</c:v>
                </c:pt>
                <c:pt idx="6">
                  <c:v>-2.2856853314000749E-3</c:v>
                </c:pt>
                <c:pt idx="7">
                  <c:v>-2.9819160647715885E-3</c:v>
                </c:pt>
                <c:pt idx="8">
                  <c:v>-2.9950761416399976E-3</c:v>
                </c:pt>
                <c:pt idx="9">
                  <c:v>-3.18683726172252E-3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71-4440-9221-1555CDCF7670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5433.5</c:v>
                </c:pt>
                <c:pt idx="2">
                  <c:v>6097</c:v>
                </c:pt>
                <c:pt idx="3">
                  <c:v>6279.5</c:v>
                </c:pt>
                <c:pt idx="4">
                  <c:v>7154</c:v>
                </c:pt>
                <c:pt idx="5">
                  <c:v>7344</c:v>
                </c:pt>
                <c:pt idx="6">
                  <c:v>7778.5</c:v>
                </c:pt>
                <c:pt idx="7">
                  <c:v>8334</c:v>
                </c:pt>
                <c:pt idx="8">
                  <c:v>8344.5</c:v>
                </c:pt>
                <c:pt idx="9">
                  <c:v>8497.5</c:v>
                </c:pt>
              </c:numCache>
            </c:numRef>
          </c:xVal>
          <c:yVal>
            <c:numRef>
              <c:f>'A (2)'!$R$21:$R$996</c:f>
              <c:numCache>
                <c:formatCode>General</c:formatCode>
                <c:ptCount val="976"/>
                <c:pt idx="6">
                  <c:v>-9.0849210682790726E-3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71-4440-9221-1555CDCF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75640"/>
        <c:axId val="1"/>
      </c:scatterChart>
      <c:valAx>
        <c:axId val="5227756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77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24088043114157"/>
          <c:y val="0.92073298764483702"/>
          <c:w val="0.8481428432108344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238125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16B5435-A6B7-96BF-33D6-C3CFE986D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19051</xdr:rowOff>
    </xdr:from>
    <xdr:to>
      <xdr:col>27</xdr:col>
      <xdr:colOff>133350</xdr:colOff>
      <xdr:row>17</xdr:row>
      <xdr:rowOff>142876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91C7E1F-65BA-CEE0-7484-E6FA5B0C4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68D1C323-94C0-442E-52A3-71316D636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0</xdr:row>
      <xdr:rowOff>0</xdr:rowOff>
    </xdr:from>
    <xdr:to>
      <xdr:col>25</xdr:col>
      <xdr:colOff>504825</xdr:colOff>
      <xdr:row>18</xdr:row>
      <xdr:rowOff>47625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AB670048-32A1-BAEF-FA14-731EB63CA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9525</xdr:rowOff>
    </xdr:from>
    <xdr:to>
      <xdr:col>15</xdr:col>
      <xdr:colOff>228600</xdr:colOff>
      <xdr:row>18</xdr:row>
      <xdr:rowOff>47625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D6519FE-4A2F-B8CD-0C35-FEA86A670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www.bav-astro.de/sfs/BAVM_link.php?BAVMnr=102" TargetMode="External"/><Relationship Id="rId12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Q55"/>
  <sheetViews>
    <sheetView tabSelected="1" workbookViewId="0">
      <pane xSplit="14" ySplit="22" topLeftCell="O2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18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153</v>
      </c>
    </row>
    <row r="2" spans="1:6" x14ac:dyDescent="0.2">
      <c r="A2" t="s">
        <v>27</v>
      </c>
      <c r="B2" s="11" t="s">
        <v>32</v>
      </c>
    </row>
    <row r="3" spans="1:6" ht="13.5" thickBot="1" x14ac:dyDescent="0.25"/>
    <row r="4" spans="1:6" ht="14.25" thickTop="1" thickBot="1" x14ac:dyDescent="0.25">
      <c r="A4" s="8" t="s">
        <v>2</v>
      </c>
      <c r="C4" s="64">
        <v>38937.476000000002</v>
      </c>
      <c r="D4" s="4">
        <v>2.1045400000000001</v>
      </c>
    </row>
    <row r="5" spans="1:6" ht="13.5" thickTop="1" x14ac:dyDescent="0.2">
      <c r="A5" s="20" t="s">
        <v>38</v>
      </c>
      <c r="B5" s="11"/>
      <c r="C5" s="79">
        <v>-9.5</v>
      </c>
      <c r="D5" s="11" t="s">
        <v>39</v>
      </c>
    </row>
    <row r="6" spans="1:6" x14ac:dyDescent="0.2">
      <c r="A6" s="8" t="s">
        <v>3</v>
      </c>
    </row>
    <row r="7" spans="1:6" x14ac:dyDescent="0.2">
      <c r="A7" t="s">
        <v>4</v>
      </c>
      <c r="C7" s="82">
        <f>+C4</f>
        <v>38937.476000000002</v>
      </c>
    </row>
    <row r="8" spans="1:6" x14ac:dyDescent="0.2">
      <c r="A8" t="s">
        <v>5</v>
      </c>
      <c r="C8" s="82">
        <v>2.1041428457940485</v>
      </c>
    </row>
    <row r="9" spans="1:6" x14ac:dyDescent="0.2">
      <c r="A9" s="35" t="s">
        <v>47</v>
      </c>
      <c r="B9" s="36">
        <v>21</v>
      </c>
      <c r="C9" s="34" t="str">
        <f>"F"&amp;B9</f>
        <v>F21</v>
      </c>
      <c r="D9" s="17" t="str">
        <f>"G"&amp;B9</f>
        <v>G21</v>
      </c>
    </row>
    <row r="10" spans="1:6" ht="13.5" thickBot="1" x14ac:dyDescent="0.25">
      <c r="C10" s="66" t="s">
        <v>22</v>
      </c>
      <c r="D10" s="7" t="s">
        <v>23</v>
      </c>
    </row>
    <row r="11" spans="1:6" x14ac:dyDescent="0.2">
      <c r="A11" t="s">
        <v>18</v>
      </c>
      <c r="C11" s="34">
        <f ca="1">INTERCEPT(INDIRECT($D$9):G978,INDIRECT($C$9):F978)</f>
        <v>8.7801515121408158E-3</v>
      </c>
      <c r="D11" s="6"/>
    </row>
    <row r="12" spans="1:6" x14ac:dyDescent="0.2">
      <c r="A12" t="s">
        <v>19</v>
      </c>
      <c r="C12" s="34">
        <f ca="1">SLOPE(INDIRECT($D$9):G978,INDIRECT($C$9):F978)</f>
        <v>2.4037739105839323E-7</v>
      </c>
      <c r="D12" s="6"/>
    </row>
    <row r="13" spans="1:6" x14ac:dyDescent="0.2">
      <c r="A13" t="s">
        <v>21</v>
      </c>
      <c r="C13" s="18" t="s">
        <v>16</v>
      </c>
      <c r="D13" s="6"/>
    </row>
    <row r="14" spans="1:6" x14ac:dyDescent="0.2">
      <c r="A14" t="s">
        <v>26</v>
      </c>
    </row>
    <row r="15" spans="1:6" x14ac:dyDescent="0.2">
      <c r="A15" s="5" t="s">
        <v>20</v>
      </c>
      <c r="C15" s="18">
        <f>+D15+C8/2</f>
        <v>52151.502571422898</v>
      </c>
      <c r="D15" s="15">
        <v>52150.450499999999</v>
      </c>
      <c r="E15" s="24" t="s">
        <v>48</v>
      </c>
      <c r="F15" s="21">
        <v>1</v>
      </c>
    </row>
    <row r="16" spans="1:6" x14ac:dyDescent="0.2">
      <c r="A16" s="8" t="s">
        <v>6</v>
      </c>
      <c r="C16" s="18">
        <f ca="1">+C8+C12</f>
        <v>2.1041430861714394</v>
      </c>
      <c r="E16" s="24" t="s">
        <v>40</v>
      </c>
      <c r="F16" s="25">
        <f ca="1">NOW()+15018.5+$C$5/24</f>
        <v>60340.768490625</v>
      </c>
    </row>
    <row r="17" spans="1:17" ht="13.5" thickBot="1" x14ac:dyDescent="0.25">
      <c r="A17" s="24" t="s">
        <v>37</v>
      </c>
      <c r="B17" s="11"/>
      <c r="C17" s="11">
        <f>COUNT(C21:C2177)</f>
        <v>24</v>
      </c>
      <c r="E17" s="24" t="s">
        <v>49</v>
      </c>
      <c r="F17" s="25">
        <f ca="1">ROUND(2*(F16-$C$7)/$C$8,0)/2+F15</f>
        <v>10173</v>
      </c>
    </row>
    <row r="18" spans="1:17" x14ac:dyDescent="0.2">
      <c r="A18" s="8" t="s">
        <v>7</v>
      </c>
      <c r="C18" s="64">
        <f>+C15</f>
        <v>52151.502571422898</v>
      </c>
      <c r="D18" s="4">
        <f ca="1">+C16</f>
        <v>2.1041430861714394</v>
      </c>
      <c r="E18" s="24" t="s">
        <v>41</v>
      </c>
      <c r="F18" s="17">
        <f ca="1">ROUND(2*(F16-$C$15)/$C$16,0)/2+F15</f>
        <v>3893</v>
      </c>
    </row>
    <row r="19" spans="1:17" ht="13.5" thickTop="1" x14ac:dyDescent="0.2">
      <c r="E19" s="24" t="s">
        <v>42</v>
      </c>
      <c r="F19" s="28">
        <f ca="1">+$C$15+$C$16*F18-15018.5-$C$5/24</f>
        <v>45324.827439221648</v>
      </c>
    </row>
    <row r="20" spans="1:17" ht="13.5" thickBot="1" x14ac:dyDescent="0.25">
      <c r="A20" s="7" t="s">
        <v>8</v>
      </c>
      <c r="B20" s="7" t="s">
        <v>9</v>
      </c>
      <c r="C20" s="66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64</v>
      </c>
      <c r="I20" s="10" t="s">
        <v>67</v>
      </c>
      <c r="J20" s="10" t="s">
        <v>61</v>
      </c>
      <c r="K20" s="10" t="s">
        <v>59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17</v>
      </c>
    </row>
    <row r="21" spans="1:17" x14ac:dyDescent="0.2">
      <c r="A21" t="s">
        <v>14</v>
      </c>
      <c r="B21" s="6"/>
      <c r="C21" s="18">
        <f>+C4</f>
        <v>38937.476000000002</v>
      </c>
      <c r="D21" s="18" t="s">
        <v>16</v>
      </c>
      <c r="E21">
        <f t="shared" ref="E21:E40" si="0">+(C21-C$7)/C$8</f>
        <v>0</v>
      </c>
      <c r="F21">
        <f>ROUND(2*E21,0)/2</f>
        <v>0</v>
      </c>
      <c r="G21">
        <f t="shared" ref="G21:G40" si="1">+C21-(C$7+F21*C$8)</f>
        <v>0</v>
      </c>
      <c r="H21">
        <f>G21</f>
        <v>0</v>
      </c>
      <c r="O21">
        <f t="shared" ref="O21:O40" ca="1" si="2">+C$11+C$12*$F21</f>
        <v>8.7801515121408158E-3</v>
      </c>
      <c r="Q21" s="2">
        <f t="shared" ref="Q21:Q40" si="3">+C21-15018.5</f>
        <v>23918.976000000002</v>
      </c>
    </row>
    <row r="22" spans="1:17" x14ac:dyDescent="0.2">
      <c r="A22" s="61" t="s">
        <v>80</v>
      </c>
      <c r="B22" s="62" t="s">
        <v>46</v>
      </c>
      <c r="C22" s="61">
        <v>48860.633000000002</v>
      </c>
      <c r="D22" s="61" t="s">
        <v>67</v>
      </c>
      <c r="E22">
        <f t="shared" si="0"/>
        <v>4716.0091910277406</v>
      </c>
      <c r="F22">
        <f t="shared" ref="F22:F42" si="4">ROUND(2*E22,0)/2</f>
        <v>4716</v>
      </c>
      <c r="G22">
        <f t="shared" si="1"/>
        <v>1.9339235266670585E-2</v>
      </c>
      <c r="I22">
        <f>+G22</f>
        <v>1.9339235266670585E-2</v>
      </c>
      <c r="O22">
        <f t="shared" ca="1" si="2"/>
        <v>9.9137712883721977E-3</v>
      </c>
      <c r="Q22" s="2">
        <f t="shared" si="3"/>
        <v>33842.133000000002</v>
      </c>
    </row>
    <row r="23" spans="1:17" x14ac:dyDescent="0.2">
      <c r="A23" s="61" t="s">
        <v>80</v>
      </c>
      <c r="B23" s="62" t="s">
        <v>46</v>
      </c>
      <c r="C23" s="61">
        <v>48860.635000000002</v>
      </c>
      <c r="D23" s="61" t="s">
        <v>67</v>
      </c>
      <c r="E23">
        <f t="shared" si="0"/>
        <v>4716.0101415335512</v>
      </c>
      <c r="F23">
        <f t="shared" si="4"/>
        <v>4716</v>
      </c>
      <c r="G23">
        <f t="shared" si="1"/>
        <v>2.1339235267078038E-2</v>
      </c>
      <c r="I23">
        <f>+G23</f>
        <v>2.1339235267078038E-2</v>
      </c>
      <c r="O23">
        <f t="shared" ca="1" si="2"/>
        <v>9.9137712883721977E-3</v>
      </c>
      <c r="Q23" s="2">
        <f t="shared" si="3"/>
        <v>33842.135000000002</v>
      </c>
    </row>
    <row r="24" spans="1:17" x14ac:dyDescent="0.2">
      <c r="A24" s="61" t="s">
        <v>80</v>
      </c>
      <c r="B24" s="62" t="s">
        <v>34</v>
      </c>
      <c r="C24" s="61">
        <v>49118.383000000002</v>
      </c>
      <c r="D24" s="61" t="s">
        <v>67</v>
      </c>
      <c r="E24">
        <f t="shared" si="0"/>
        <v>4838.5056272916636</v>
      </c>
      <c r="F24">
        <f t="shared" si="4"/>
        <v>4838.5</v>
      </c>
      <c r="G24">
        <f t="shared" si="1"/>
        <v>1.1840625491458923E-2</v>
      </c>
      <c r="I24">
        <f>+G24</f>
        <v>1.1840625491458923E-2</v>
      </c>
      <c r="O24">
        <f t="shared" ca="1" si="2"/>
        <v>9.9432175187768521E-3</v>
      </c>
      <c r="Q24" s="2">
        <f t="shared" si="3"/>
        <v>34099.883000000002</v>
      </c>
    </row>
    <row r="25" spans="1:17" x14ac:dyDescent="0.2">
      <c r="A25" s="61" t="s">
        <v>80</v>
      </c>
      <c r="B25" s="62" t="s">
        <v>34</v>
      </c>
      <c r="C25" s="61">
        <v>49118.385000000002</v>
      </c>
      <c r="D25" s="61" t="s">
        <v>67</v>
      </c>
      <c r="E25">
        <f t="shared" si="0"/>
        <v>4838.5065777974742</v>
      </c>
      <c r="F25">
        <f t="shared" si="4"/>
        <v>4838.5</v>
      </c>
      <c r="G25">
        <f t="shared" si="1"/>
        <v>1.3840625491866376E-2</v>
      </c>
      <c r="I25">
        <f>+G25</f>
        <v>1.3840625491866376E-2</v>
      </c>
      <c r="O25">
        <f t="shared" ca="1" si="2"/>
        <v>9.9432175187768521E-3</v>
      </c>
      <c r="Q25" s="2">
        <f t="shared" si="3"/>
        <v>34099.885000000002</v>
      </c>
    </row>
    <row r="26" spans="1:17" x14ac:dyDescent="0.2">
      <c r="A26" s="61" t="s">
        <v>80</v>
      </c>
      <c r="B26" s="62" t="s">
        <v>46</v>
      </c>
      <c r="C26" s="61">
        <v>49119.432000000001</v>
      </c>
      <c r="D26" s="61" t="s">
        <v>67</v>
      </c>
      <c r="E26">
        <f t="shared" si="0"/>
        <v>4839.0041675890088</v>
      </c>
      <c r="F26">
        <f t="shared" si="4"/>
        <v>4839</v>
      </c>
      <c r="G26">
        <f t="shared" si="1"/>
        <v>8.7692025990691036E-3</v>
      </c>
      <c r="I26">
        <f>+G26</f>
        <v>8.7692025990691036E-3</v>
      </c>
      <c r="O26">
        <f t="shared" ca="1" si="2"/>
        <v>9.943337707472381E-3</v>
      </c>
      <c r="Q26" s="2">
        <f t="shared" si="3"/>
        <v>34100.932000000001</v>
      </c>
    </row>
    <row r="27" spans="1:17" x14ac:dyDescent="0.2">
      <c r="A27" s="61" t="s">
        <v>80</v>
      </c>
      <c r="B27" s="62" t="s">
        <v>46</v>
      </c>
      <c r="C27" s="61">
        <v>49119.432500000003</v>
      </c>
      <c r="D27" s="61" t="s">
        <v>67</v>
      </c>
      <c r="E27">
        <f t="shared" si="0"/>
        <v>4839.0044052154626</v>
      </c>
      <c r="F27">
        <f t="shared" si="4"/>
        <v>4839</v>
      </c>
      <c r="G27">
        <f t="shared" si="1"/>
        <v>9.2692026009899564E-3</v>
      </c>
      <c r="J27">
        <f>+G27</f>
        <v>9.2692026009899564E-3</v>
      </c>
      <c r="O27">
        <f t="shared" ca="1" si="2"/>
        <v>9.943337707472381E-3</v>
      </c>
      <c r="Q27" s="2">
        <f t="shared" si="3"/>
        <v>34100.932500000003</v>
      </c>
    </row>
    <row r="28" spans="1:17" x14ac:dyDescent="0.2">
      <c r="A28" s="12" t="s">
        <v>33</v>
      </c>
      <c r="B28" s="13" t="s">
        <v>34</v>
      </c>
      <c r="C28" s="12">
        <v>50370.345699999998</v>
      </c>
      <c r="D28" s="12">
        <v>8.0000000000000004E-4</v>
      </c>
      <c r="E28">
        <f t="shared" si="0"/>
        <v>5433.504537419145</v>
      </c>
      <c r="F28">
        <f t="shared" si="4"/>
        <v>5433.5</v>
      </c>
      <c r="G28">
        <f t="shared" si="1"/>
        <v>9.5473780311294831E-3</v>
      </c>
      <c r="J28">
        <f>+G28</f>
        <v>9.5473780311294831E-3</v>
      </c>
      <c r="O28">
        <f t="shared" ca="1" si="2"/>
        <v>1.0086242066456596E-2</v>
      </c>
      <c r="Q28" s="2">
        <f t="shared" si="3"/>
        <v>35351.845699999998</v>
      </c>
    </row>
    <row r="29" spans="1:17" x14ac:dyDescent="0.2">
      <c r="A29" s="14" t="s">
        <v>35</v>
      </c>
      <c r="B29" s="13"/>
      <c r="C29" s="19">
        <v>51766.445399999997</v>
      </c>
      <c r="D29" s="19">
        <v>8.9999999999999998E-4</v>
      </c>
      <c r="E29">
        <f t="shared" si="0"/>
        <v>6097.0049755147102</v>
      </c>
      <c r="F29">
        <f t="shared" si="4"/>
        <v>6097</v>
      </c>
      <c r="G29">
        <f t="shared" si="1"/>
        <v>1.0469193679455202E-2</v>
      </c>
      <c r="J29">
        <f>+G29</f>
        <v>1.0469193679455202E-2</v>
      </c>
      <c r="O29">
        <f t="shared" ca="1" si="2"/>
        <v>1.0245732465423839E-2</v>
      </c>
      <c r="Q29" s="2">
        <f t="shared" si="3"/>
        <v>36747.945399999997</v>
      </c>
    </row>
    <row r="30" spans="1:17" x14ac:dyDescent="0.2">
      <c r="A30" s="14" t="s">
        <v>35</v>
      </c>
      <c r="B30" s="16" t="s">
        <v>34</v>
      </c>
      <c r="C30" s="19">
        <v>52150.450499999999</v>
      </c>
      <c r="D30" s="19">
        <v>8.0000000000000004E-4</v>
      </c>
      <c r="E30">
        <f t="shared" si="0"/>
        <v>6279.5045148247837</v>
      </c>
      <c r="F30">
        <f t="shared" si="4"/>
        <v>6279.5</v>
      </c>
      <c r="G30">
        <f t="shared" si="1"/>
        <v>9.4998362692422234E-3</v>
      </c>
      <c r="J30">
        <f>+G30</f>
        <v>9.4998362692422234E-3</v>
      </c>
      <c r="O30">
        <f t="shared" ca="1" si="2"/>
        <v>1.0289601339291996E-2</v>
      </c>
      <c r="Q30" s="2">
        <f t="shared" si="3"/>
        <v>37131.950499999999</v>
      </c>
    </row>
    <row r="31" spans="1:17" x14ac:dyDescent="0.2">
      <c r="A31" s="61" t="s">
        <v>113</v>
      </c>
      <c r="B31" s="62" t="s">
        <v>46</v>
      </c>
      <c r="C31" s="61">
        <v>53990.523200000003</v>
      </c>
      <c r="D31" s="61" t="s">
        <v>67</v>
      </c>
      <c r="E31">
        <f t="shared" si="0"/>
        <v>7154.0044109122136</v>
      </c>
      <c r="F31">
        <f t="shared" si="4"/>
        <v>7154</v>
      </c>
      <c r="G31">
        <f t="shared" si="1"/>
        <v>9.2811893773614429E-3</v>
      </c>
      <c r="K31">
        <f t="shared" ref="K31:K40" si="5">+G31</f>
        <v>9.2811893773614429E-3</v>
      </c>
      <c r="O31">
        <f t="shared" ca="1" si="2"/>
        <v>1.049981136777256E-2</v>
      </c>
      <c r="Q31" s="2">
        <f t="shared" si="3"/>
        <v>38972.023200000003</v>
      </c>
    </row>
    <row r="32" spans="1:17" x14ac:dyDescent="0.2">
      <c r="A32" s="61" t="s">
        <v>45</v>
      </c>
      <c r="B32" s="62" t="s">
        <v>46</v>
      </c>
      <c r="C32" s="61">
        <v>54390.311500000003</v>
      </c>
      <c r="D32" s="61" t="s">
        <v>67</v>
      </c>
      <c r="E32">
        <f t="shared" si="0"/>
        <v>7344.0049618724934</v>
      </c>
      <c r="F32">
        <f t="shared" si="4"/>
        <v>7344</v>
      </c>
      <c r="G32">
        <f t="shared" si="1"/>
        <v>1.0440488505992107E-2</v>
      </c>
      <c r="K32">
        <f t="shared" si="5"/>
        <v>1.0440488505992107E-2</v>
      </c>
      <c r="O32">
        <f t="shared" ca="1" si="2"/>
        <v>1.0545483072073656E-2</v>
      </c>
      <c r="Q32" s="2">
        <f t="shared" si="3"/>
        <v>39371.811500000003</v>
      </c>
    </row>
    <row r="33" spans="1:17" x14ac:dyDescent="0.2">
      <c r="A33" s="61" t="s">
        <v>127</v>
      </c>
      <c r="B33" s="62" t="s">
        <v>46</v>
      </c>
      <c r="C33" s="61">
        <v>55059.426299999999</v>
      </c>
      <c r="D33" s="61" t="s">
        <v>67</v>
      </c>
      <c r="E33">
        <f t="shared" si="0"/>
        <v>7662.0037143514337</v>
      </c>
      <c r="F33">
        <f t="shared" si="4"/>
        <v>7662</v>
      </c>
      <c r="G33">
        <f t="shared" si="1"/>
        <v>7.8155259980121627E-3</v>
      </c>
      <c r="K33">
        <f t="shared" si="5"/>
        <v>7.8155259980121627E-3</v>
      </c>
      <c r="O33">
        <f t="shared" ca="1" si="2"/>
        <v>1.0621923082430224E-2</v>
      </c>
      <c r="Q33" s="2">
        <f t="shared" si="3"/>
        <v>40040.926299999999</v>
      </c>
    </row>
    <row r="34" spans="1:17" x14ac:dyDescent="0.2">
      <c r="A34" s="61" t="s">
        <v>133</v>
      </c>
      <c r="B34" s="62" t="s">
        <v>34</v>
      </c>
      <c r="C34" s="61">
        <v>55304.554700000001</v>
      </c>
      <c r="D34" s="61" t="s">
        <v>67</v>
      </c>
      <c r="E34">
        <f t="shared" si="0"/>
        <v>7778.5016985496013</v>
      </c>
      <c r="F34">
        <f t="shared" si="4"/>
        <v>7778.5</v>
      </c>
      <c r="G34">
        <f t="shared" si="1"/>
        <v>3.5739909872063436E-3</v>
      </c>
      <c r="K34">
        <f t="shared" si="5"/>
        <v>3.5739909872063436E-3</v>
      </c>
      <c r="O34">
        <f t="shared" ca="1" si="2"/>
        <v>1.0649927048488527E-2</v>
      </c>
      <c r="Q34" s="2">
        <f t="shared" si="3"/>
        <v>40286.054700000001</v>
      </c>
    </row>
    <row r="35" spans="1:17" x14ac:dyDescent="0.2">
      <c r="A35" s="61" t="s">
        <v>51</v>
      </c>
      <c r="B35" s="62" t="s">
        <v>46</v>
      </c>
      <c r="C35" s="61">
        <v>56473.413130000001</v>
      </c>
      <c r="D35" s="61" t="s">
        <v>67</v>
      </c>
      <c r="E35">
        <f t="shared" si="0"/>
        <v>8334.0050629416237</v>
      </c>
      <c r="F35">
        <f t="shared" si="4"/>
        <v>8334</v>
      </c>
      <c r="G35">
        <f t="shared" si="1"/>
        <v>1.0653152399754617E-2</v>
      </c>
      <c r="K35">
        <f t="shared" si="5"/>
        <v>1.0653152399754617E-2</v>
      </c>
      <c r="O35">
        <f t="shared" ca="1" si="2"/>
        <v>1.0783456689221465E-2</v>
      </c>
      <c r="Q35" s="2">
        <f t="shared" si="3"/>
        <v>41454.913130000001</v>
      </c>
    </row>
    <row r="36" spans="1:17" x14ac:dyDescent="0.2">
      <c r="A36" s="61" t="s">
        <v>144</v>
      </c>
      <c r="B36" s="62" t="s">
        <v>34</v>
      </c>
      <c r="C36" s="61">
        <v>56495.508699999998</v>
      </c>
      <c r="D36" s="61" t="s">
        <v>67</v>
      </c>
      <c r="E36">
        <f t="shared" si="0"/>
        <v>8344.5060467717685</v>
      </c>
      <c r="F36">
        <f t="shared" si="4"/>
        <v>8344.5</v>
      </c>
      <c r="G36">
        <f t="shared" si="1"/>
        <v>1.2723271553113591E-2</v>
      </c>
      <c r="K36">
        <f t="shared" si="5"/>
        <v>1.2723271553113591E-2</v>
      </c>
      <c r="O36">
        <f t="shared" ca="1" si="2"/>
        <v>1.0785980651827579E-2</v>
      </c>
      <c r="Q36" s="2">
        <f t="shared" si="3"/>
        <v>41477.008699999998</v>
      </c>
    </row>
    <row r="37" spans="1:17" x14ac:dyDescent="0.2">
      <c r="A37" s="61" t="s">
        <v>149</v>
      </c>
      <c r="B37" s="62" t="s">
        <v>34</v>
      </c>
      <c r="C37" s="61">
        <v>56817.438999999998</v>
      </c>
      <c r="D37" s="61" t="s">
        <v>67</v>
      </c>
      <c r="E37">
        <f t="shared" si="0"/>
        <v>8497.5043570545058</v>
      </c>
      <c r="F37">
        <f t="shared" si="4"/>
        <v>8497.5</v>
      </c>
      <c r="G37">
        <f t="shared" si="1"/>
        <v>9.1678650642279536E-3</v>
      </c>
      <c r="K37">
        <f t="shared" si="5"/>
        <v>9.1678650642279536E-3</v>
      </c>
      <c r="O37">
        <f t="shared" ca="1" si="2"/>
        <v>1.0822758392659513E-2</v>
      </c>
      <c r="Q37" s="2">
        <f t="shared" si="3"/>
        <v>41798.938999999998</v>
      </c>
    </row>
    <row r="38" spans="1:17" x14ac:dyDescent="0.2">
      <c r="A38" s="68" t="s">
        <v>150</v>
      </c>
      <c r="B38" s="69" t="s">
        <v>46</v>
      </c>
      <c r="C38" s="70">
        <v>56957.355430000003</v>
      </c>
      <c r="D38" s="70">
        <v>5.9999999999999995E-4</v>
      </c>
      <c r="E38">
        <f t="shared" si="0"/>
        <v>8564.0000468693324</v>
      </c>
      <c r="F38">
        <f t="shared" si="4"/>
        <v>8564</v>
      </c>
      <c r="G38">
        <f t="shared" si="1"/>
        <v>9.8619770142249763E-5</v>
      </c>
      <c r="K38">
        <f t="shared" si="5"/>
        <v>9.8619770142249763E-5</v>
      </c>
      <c r="O38">
        <f t="shared" ca="1" si="2"/>
        <v>1.0838743489164896E-2</v>
      </c>
      <c r="Q38" s="2">
        <f t="shared" si="3"/>
        <v>41938.855430000003</v>
      </c>
    </row>
    <row r="39" spans="1:17" x14ac:dyDescent="0.2">
      <c r="A39" s="68" t="s">
        <v>150</v>
      </c>
      <c r="B39" s="69" t="s">
        <v>46</v>
      </c>
      <c r="C39" s="70">
        <v>57180.406320000002</v>
      </c>
      <c r="D39" s="70">
        <v>5.9999999999999995E-4</v>
      </c>
      <c r="E39">
        <f t="shared" si="0"/>
        <v>8670.0056303048168</v>
      </c>
      <c r="F39">
        <f t="shared" si="4"/>
        <v>8670</v>
      </c>
      <c r="G39">
        <f t="shared" si="1"/>
        <v>1.1846965593576897E-2</v>
      </c>
      <c r="K39">
        <f t="shared" si="5"/>
        <v>1.1846965593576897E-2</v>
      </c>
      <c r="O39">
        <f t="shared" ca="1" si="2"/>
        <v>1.0864223492617085E-2</v>
      </c>
      <c r="Q39" s="2">
        <f t="shared" si="3"/>
        <v>42161.906320000002</v>
      </c>
    </row>
    <row r="40" spans="1:17" x14ac:dyDescent="0.2">
      <c r="A40" s="71" t="s">
        <v>1</v>
      </c>
      <c r="B40" s="72" t="s">
        <v>46</v>
      </c>
      <c r="C40" s="73">
        <v>57260.364999999998</v>
      </c>
      <c r="D40" s="73">
        <v>6.4999999999999997E-3</v>
      </c>
      <c r="E40">
        <f t="shared" si="0"/>
        <v>8708.0062252548341</v>
      </c>
      <c r="F40">
        <f t="shared" si="4"/>
        <v>8708</v>
      </c>
      <c r="G40">
        <f t="shared" si="1"/>
        <v>1.3098825416818727E-2</v>
      </c>
      <c r="K40">
        <f t="shared" si="5"/>
        <v>1.3098825416818727E-2</v>
      </c>
      <c r="O40">
        <f t="shared" ca="1" si="2"/>
        <v>1.0873357833477305E-2</v>
      </c>
      <c r="Q40" s="2">
        <f t="shared" si="3"/>
        <v>42241.864999999998</v>
      </c>
    </row>
    <row r="41" spans="1:17" x14ac:dyDescent="0.2">
      <c r="A41" s="70" t="s">
        <v>0</v>
      </c>
      <c r="B41" s="85" t="s">
        <v>46</v>
      </c>
      <c r="C41" s="75">
        <v>57928.424700000003</v>
      </c>
      <c r="D41" s="75">
        <v>5.8999999999999999E-3</v>
      </c>
      <c r="E41">
        <f>+(C41-C$7)/C$8</f>
        <v>9025.503538393712</v>
      </c>
      <c r="F41">
        <f t="shared" si="4"/>
        <v>9025.5</v>
      </c>
      <c r="G41">
        <f>+C41-(C$7+F41*C$8)</f>
        <v>7.4452858170843683E-3</v>
      </c>
      <c r="K41">
        <f>+G41</f>
        <v>7.4452858170843683E-3</v>
      </c>
      <c r="O41">
        <f ca="1">+C$11+C$12*$F41</f>
        <v>1.0949677655138344E-2</v>
      </c>
      <c r="Q41" s="2">
        <f>+C41-15018.5</f>
        <v>42909.924700000003</v>
      </c>
    </row>
    <row r="42" spans="1:17" x14ac:dyDescent="0.2">
      <c r="A42" s="76" t="s">
        <v>151</v>
      </c>
      <c r="B42" s="77" t="s">
        <v>46</v>
      </c>
      <c r="C42" s="78">
        <v>58047.311400000006</v>
      </c>
      <c r="D42" s="78">
        <v>2.9999999999999997E-4</v>
      </c>
      <c r="E42">
        <f>+(C42-C$7)/C$8</f>
        <v>9082.0047879346566</v>
      </c>
      <c r="F42">
        <f t="shared" si="4"/>
        <v>9082</v>
      </c>
      <c r="G42">
        <f>+C42-(C$7+F42*C$8)</f>
        <v>1.0074498452013358E-2</v>
      </c>
      <c r="K42">
        <f>+G42</f>
        <v>1.0074498452013358E-2</v>
      </c>
      <c r="O42">
        <f ca="1">+C$11+C$12*$F42</f>
        <v>1.0963258977733143E-2</v>
      </c>
      <c r="Q42" s="2">
        <f>+C42-15018.5</f>
        <v>43028.811400000006</v>
      </c>
    </row>
    <row r="43" spans="1:17" x14ac:dyDescent="0.2">
      <c r="A43" s="80" t="s">
        <v>152</v>
      </c>
      <c r="B43" s="81" t="s">
        <v>46</v>
      </c>
      <c r="C43" s="83">
        <v>59060.460400000004</v>
      </c>
      <c r="D43" s="84">
        <v>1.6999999999999999E-3</v>
      </c>
      <c r="E43">
        <f t="shared" ref="E43:E44" si="6">+(C43-C$7)/C$8</f>
        <v>9563.5067933831797</v>
      </c>
      <c r="F43">
        <f t="shared" ref="F43:F44" si="7">ROUND(2*E43,0)/2</f>
        <v>9563.5</v>
      </c>
      <c r="G43">
        <f t="shared" ref="G43:G44" si="8">+C43-(C$7+F43*C$8)</f>
        <v>1.4294248619989958E-2</v>
      </c>
      <c r="K43">
        <f t="shared" ref="K43:K44" si="9">+G43</f>
        <v>1.4294248619989958E-2</v>
      </c>
      <c r="O43">
        <f t="shared" ref="O43:O44" ca="1" si="10">+C$11+C$12*$F43</f>
        <v>1.1079000691527759E-2</v>
      </c>
      <c r="Q43" s="2">
        <f t="shared" ref="Q43:Q44" si="11">+C43-15018.5</f>
        <v>44041.960400000004</v>
      </c>
    </row>
    <row r="44" spans="1:17" x14ac:dyDescent="0.2">
      <c r="A44" s="80" t="s">
        <v>152</v>
      </c>
      <c r="B44" s="81" t="s">
        <v>46</v>
      </c>
      <c r="C44" s="83">
        <v>59383.447999999997</v>
      </c>
      <c r="D44" s="84">
        <v>2.2000000000000001E-3</v>
      </c>
      <c r="E44">
        <f t="shared" si="6"/>
        <v>9717.0075885623719</v>
      </c>
      <c r="F44">
        <f t="shared" si="7"/>
        <v>9717</v>
      </c>
      <c r="G44">
        <f t="shared" si="8"/>
        <v>1.5967419225489721E-2</v>
      </c>
      <c r="K44">
        <f t="shared" si="9"/>
        <v>1.5967419225489721E-2</v>
      </c>
      <c r="O44">
        <f t="shared" ca="1" si="10"/>
        <v>1.1115898621055224E-2</v>
      </c>
      <c r="Q44" s="2">
        <f t="shared" si="11"/>
        <v>44364.947999999997</v>
      </c>
    </row>
    <row r="45" spans="1:17" x14ac:dyDescent="0.2">
      <c r="B45" s="6"/>
      <c r="D45" s="18"/>
    </row>
    <row r="46" spans="1:17" x14ac:dyDescent="0.2">
      <c r="B46" s="6"/>
      <c r="D46" s="18"/>
    </row>
    <row r="47" spans="1:17" x14ac:dyDescent="0.2">
      <c r="B47" s="6"/>
      <c r="D47" s="18"/>
    </row>
    <row r="48" spans="1:17" x14ac:dyDescent="0.2">
      <c r="B48" s="6"/>
      <c r="D48" s="18"/>
    </row>
    <row r="49" spans="2:4" x14ac:dyDescent="0.2">
      <c r="B49" s="6"/>
      <c r="D49" s="18"/>
    </row>
    <row r="50" spans="2:4" x14ac:dyDescent="0.2">
      <c r="B50" s="6"/>
      <c r="D50" s="18"/>
    </row>
    <row r="51" spans="2:4" x14ac:dyDescent="0.2">
      <c r="B51" s="6"/>
      <c r="D51" s="18"/>
    </row>
    <row r="52" spans="2:4" x14ac:dyDescent="0.2">
      <c r="B52" s="6"/>
      <c r="D52" s="18"/>
    </row>
    <row r="53" spans="2:4" x14ac:dyDescent="0.2">
      <c r="B53" s="6"/>
      <c r="D53" s="18"/>
    </row>
    <row r="54" spans="2:4" x14ac:dyDescent="0.2">
      <c r="B54" s="6"/>
      <c r="D54" s="18"/>
    </row>
    <row r="55" spans="2:4" x14ac:dyDescent="0.2">
      <c r="B55" s="6"/>
    </row>
  </sheetData>
  <protectedRanges>
    <protectedRange sqref="A42:D42" name="Range1"/>
  </protectedRanges>
  <phoneticPr fontId="8" type="noConversion"/>
  <hyperlinks>
    <hyperlink ref="H974" r:id="rId1" display="http://vsolj.cetus-net.org/bulletin.html" xr:uid="{00000000-0004-0000-0000-000000000000}"/>
    <hyperlink ref="H64612" r:id="rId2" display="http://vsolj.cetus-net.org/bulletin.html" xr:uid="{00000000-0004-0000-0000-000001000000}"/>
    <hyperlink ref="H64605" r:id="rId3" display="https://www.aavso.org/ejaavso" xr:uid="{00000000-0004-0000-0000-000002000000}"/>
    <hyperlink ref="AP756" r:id="rId4" display="http://cdsbib.u-strasbg.fr/cgi-bin/cdsbib?1990RMxAA..21..381G" xr:uid="{00000000-0004-0000-0000-000003000000}"/>
    <hyperlink ref="AP760" r:id="rId5" display="http://cdsbib.u-strasbg.fr/cgi-bin/cdsbib?1990RMxAA..21..381G" xr:uid="{00000000-0004-0000-0000-000004000000}"/>
    <hyperlink ref="AP759" r:id="rId6" display="http://cdsbib.u-strasbg.fr/cgi-bin/cdsbib?1990RMxAA..21..381G" xr:uid="{00000000-0004-0000-0000-000005000000}"/>
    <hyperlink ref="AP740" r:id="rId7" display="http://cdsbib.u-strasbg.fr/cgi-bin/cdsbib?1990RMxAA..21..381G" xr:uid="{00000000-0004-0000-0000-000006000000}"/>
    <hyperlink ref="I64612" r:id="rId8" display="http://vsolj.cetus-net.org/bulletin.html" xr:uid="{00000000-0004-0000-0000-000007000000}"/>
    <hyperlink ref="AQ896" r:id="rId9" display="http://cdsbib.u-strasbg.fr/cgi-bin/cdsbib?1990RMxAA..21..381G" xr:uid="{00000000-0004-0000-0000-000008000000}"/>
    <hyperlink ref="AQ55662" r:id="rId10" display="http://cdsbib.u-strasbg.fr/cgi-bin/cdsbib?1990RMxAA..21..381G" xr:uid="{00000000-0004-0000-0000-000009000000}"/>
    <hyperlink ref="AQ897" r:id="rId11" display="http://cdsbib.u-strasbg.fr/cgi-bin/cdsbib?1990RMxAA..21..381G" xr:uid="{00000000-0004-0000-0000-00000A000000}"/>
    <hyperlink ref="H64609" r:id="rId12" display="https://www.aavso.org/ejaavso" xr:uid="{00000000-0004-0000-0000-00000B000000}"/>
    <hyperlink ref="H1782" r:id="rId13" display="http://vsolj.cetus-net.org/bulletin.html" xr:uid="{00000000-0004-0000-0000-00000C000000}"/>
    <hyperlink ref="AP3026" r:id="rId14" display="http://cdsbib.u-strasbg.fr/cgi-bin/cdsbib?1990RMxAA..21..381G" xr:uid="{00000000-0004-0000-0000-00000D000000}"/>
    <hyperlink ref="AP3029" r:id="rId15" display="http://cdsbib.u-strasbg.fr/cgi-bin/cdsbib?1990RMxAA..21..381G" xr:uid="{00000000-0004-0000-0000-00000E000000}"/>
    <hyperlink ref="AP3027" r:id="rId16" display="http://cdsbib.u-strasbg.fr/cgi-bin/cdsbib?1990RMxAA..21..381G" xr:uid="{00000000-0004-0000-0000-00000F000000}"/>
    <hyperlink ref="AP3011" r:id="rId17" display="http://cdsbib.u-strasbg.fr/cgi-bin/cdsbib?1990RMxAA..21..381G" xr:uid="{00000000-0004-0000-0000-000010000000}"/>
    <hyperlink ref="I1782" r:id="rId18" display="http://vsolj.cetus-net.org/bulletin.html" xr:uid="{00000000-0004-0000-0000-000011000000}"/>
    <hyperlink ref="AQ3240" r:id="rId19" display="http://cdsbib.u-strasbg.fr/cgi-bin/cdsbib?1990RMxAA..21..381G" xr:uid="{00000000-0004-0000-0000-000012000000}"/>
    <hyperlink ref="AQ65477" r:id="rId20" display="http://cdsbib.u-strasbg.fr/cgi-bin/cdsbib?1990RMxAA..21..381G" xr:uid="{00000000-0004-0000-0000-000013000000}"/>
    <hyperlink ref="AQ324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4"/>
  <sheetViews>
    <sheetView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A26" sqref="A2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18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153</v>
      </c>
    </row>
    <row r="2" spans="1:6" x14ac:dyDescent="0.2">
      <c r="A2" t="s">
        <v>27</v>
      </c>
      <c r="B2" s="11" t="s">
        <v>32</v>
      </c>
    </row>
    <row r="3" spans="1:6" ht="13.5" thickBot="1" x14ac:dyDescent="0.25"/>
    <row r="4" spans="1:6" ht="14.25" thickTop="1" thickBot="1" x14ac:dyDescent="0.25">
      <c r="A4" s="8" t="s">
        <v>2</v>
      </c>
      <c r="C4" s="64">
        <v>38937.476000000002</v>
      </c>
      <c r="D4" s="4">
        <v>2.1045400000000001</v>
      </c>
    </row>
    <row r="5" spans="1:6" ht="13.5" thickTop="1" x14ac:dyDescent="0.2">
      <c r="A5" s="20" t="s">
        <v>38</v>
      </c>
      <c r="B5" s="11"/>
      <c r="C5" s="65">
        <v>8</v>
      </c>
      <c r="D5" s="11" t="s">
        <v>39</v>
      </c>
    </row>
    <row r="6" spans="1:6" x14ac:dyDescent="0.2">
      <c r="A6" s="8" t="s">
        <v>3</v>
      </c>
    </row>
    <row r="7" spans="1:6" x14ac:dyDescent="0.2">
      <c r="A7" t="s">
        <v>4</v>
      </c>
      <c r="C7" s="18">
        <f>+C4</f>
        <v>38937.476000000002</v>
      </c>
    </row>
    <row r="8" spans="1:6" x14ac:dyDescent="0.2">
      <c r="A8" t="s">
        <v>5</v>
      </c>
      <c r="C8" s="18">
        <f>+D4</f>
        <v>2.1045400000000001</v>
      </c>
    </row>
    <row r="9" spans="1:6" x14ac:dyDescent="0.2">
      <c r="A9" s="35" t="s">
        <v>47</v>
      </c>
      <c r="B9" s="36">
        <v>21</v>
      </c>
      <c r="C9" s="34" t="str">
        <f>"F"&amp;B9</f>
        <v>F21</v>
      </c>
      <c r="D9" s="17" t="str">
        <f>"G"&amp;B9</f>
        <v>G21</v>
      </c>
    </row>
    <row r="10" spans="1:6" ht="13.5" thickBot="1" x14ac:dyDescent="0.25">
      <c r="C10" s="66" t="s">
        <v>22</v>
      </c>
      <c r="D10" s="7" t="s">
        <v>23</v>
      </c>
    </row>
    <row r="11" spans="1:6" x14ac:dyDescent="0.2">
      <c r="A11" t="s">
        <v>18</v>
      </c>
      <c r="C11" s="34">
        <f ca="1">INTERCEPT(INDIRECT($D$9):G978,INDIRECT($C$9):F978)</f>
        <v>-0.25756936875923531</v>
      </c>
      <c r="D11" s="6"/>
    </row>
    <row r="12" spans="1:6" x14ac:dyDescent="0.2">
      <c r="A12" t="s">
        <v>19</v>
      </c>
      <c r="C12" s="34">
        <f ca="1">SLOPE(INDIRECT($D$9):G978,INDIRECT($C$9):F978)</f>
        <v>-3.4413651399963689E-4</v>
      </c>
      <c r="D12" s="6"/>
    </row>
    <row r="13" spans="1:6" x14ac:dyDescent="0.2">
      <c r="A13" t="s">
        <v>21</v>
      </c>
      <c r="C13" s="18" t="s">
        <v>16</v>
      </c>
      <c r="D13" s="6"/>
    </row>
    <row r="14" spans="1:6" x14ac:dyDescent="0.2">
      <c r="A14" t="s">
        <v>26</v>
      </c>
    </row>
    <row r="15" spans="1:6" x14ac:dyDescent="0.2">
      <c r="A15" s="5" t="s">
        <v>20</v>
      </c>
      <c r="C15" s="18">
        <f>+D15+C8/2</f>
        <v>52151.502769999999</v>
      </c>
      <c r="D15" s="15">
        <v>52150.450499999999</v>
      </c>
      <c r="E15" s="24" t="s">
        <v>48</v>
      </c>
      <c r="F15" s="21">
        <v>1</v>
      </c>
    </row>
    <row r="16" spans="1:6" x14ac:dyDescent="0.2">
      <c r="A16" s="8" t="s">
        <v>6</v>
      </c>
      <c r="C16" s="18">
        <f ca="1">+C8+C12</f>
        <v>2.1041958634860003</v>
      </c>
      <c r="E16" s="24" t="s">
        <v>40</v>
      </c>
      <c r="F16" s="25">
        <f ca="1">NOW()+15018.5+$C$5/24</f>
        <v>60341.497657291671</v>
      </c>
    </row>
    <row r="17" spans="1:17" ht="13.5" thickBot="1" x14ac:dyDescent="0.25">
      <c r="A17" s="24" t="s">
        <v>37</v>
      </c>
      <c r="B17" s="11"/>
      <c r="C17" s="11">
        <f>COUNT(C21:C2177)</f>
        <v>23</v>
      </c>
      <c r="E17" s="24" t="s">
        <v>49</v>
      </c>
      <c r="F17" s="25">
        <f ca="1">ROUND(2*(F16-$C$7)/$C$8,0)/2+F15</f>
        <v>10171.5</v>
      </c>
    </row>
    <row r="18" spans="1:17" x14ac:dyDescent="0.2">
      <c r="A18" s="8" t="s">
        <v>7</v>
      </c>
      <c r="C18" s="64">
        <f>+C15</f>
        <v>52151.502769999999</v>
      </c>
      <c r="D18" s="4">
        <f ca="1">+C16</f>
        <v>2.1041958634860003</v>
      </c>
      <c r="E18" s="24" t="s">
        <v>41</v>
      </c>
      <c r="F18" s="17">
        <f ca="1">ROUND(2*(F16-$C$15)/$C$16,0)/2+F15</f>
        <v>3893</v>
      </c>
    </row>
    <row r="19" spans="1:17" ht="13.5" thickTop="1" x14ac:dyDescent="0.2">
      <c r="E19" s="24" t="s">
        <v>42</v>
      </c>
      <c r="F19" s="28">
        <f ca="1">+$C$15+$C$16*F18-15018.5-$C$5/24</f>
        <v>45324.303933217663</v>
      </c>
    </row>
    <row r="20" spans="1:17" ht="13.5" thickBot="1" x14ac:dyDescent="0.25">
      <c r="A20" s="7" t="s">
        <v>8</v>
      </c>
      <c r="B20" s="7" t="s">
        <v>9</v>
      </c>
      <c r="C20" s="66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64</v>
      </c>
      <c r="I20" s="10" t="s">
        <v>67</v>
      </c>
      <c r="J20" s="10" t="s">
        <v>61</v>
      </c>
      <c r="K20" s="10" t="s">
        <v>59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17</v>
      </c>
    </row>
    <row r="21" spans="1:17" x14ac:dyDescent="0.2">
      <c r="A21" t="s">
        <v>14</v>
      </c>
      <c r="B21" s="6"/>
      <c r="C21" s="18">
        <f>+C4</f>
        <v>38937.476000000002</v>
      </c>
      <c r="D21" s="18" t="s">
        <v>16</v>
      </c>
      <c r="E21">
        <f t="shared" ref="E21:E41" si="0">+(C21-C$7)/C$8</f>
        <v>0</v>
      </c>
      <c r="F21">
        <f>ROUND(2*E21,0)/2</f>
        <v>0</v>
      </c>
      <c r="G21">
        <f t="shared" ref="G21:G41" si="1">+C21-(C$7+F21*C$8)</f>
        <v>0</v>
      </c>
      <c r="H21">
        <f>G21</f>
        <v>0</v>
      </c>
      <c r="O21">
        <f t="shared" ref="O21:O41" ca="1" si="2">+C$11+C$12*$F21</f>
        <v>-0.25756936875923531</v>
      </c>
      <c r="Q21" s="2">
        <f t="shared" ref="Q21:Q41" si="3">+C21-15018.5</f>
        <v>23918.976000000002</v>
      </c>
    </row>
    <row r="22" spans="1:17" x14ac:dyDescent="0.2">
      <c r="A22" s="61" t="s">
        <v>80</v>
      </c>
      <c r="B22" s="62" t="s">
        <v>46</v>
      </c>
      <c r="C22" s="61">
        <v>48860.633000000002</v>
      </c>
      <c r="D22" s="61" t="s">
        <v>67</v>
      </c>
      <c r="E22">
        <f t="shared" si="0"/>
        <v>4715.1192184515376</v>
      </c>
      <c r="F22" s="17">
        <f t="shared" ref="F22:F30" si="4">ROUND(2*E22,0)/2+1</f>
        <v>4716</v>
      </c>
      <c r="G22">
        <f t="shared" si="1"/>
        <v>-1.8536400000011781</v>
      </c>
      <c r="I22">
        <f>+G22</f>
        <v>-1.8536400000011781</v>
      </c>
      <c r="O22">
        <f t="shared" ca="1" si="2"/>
        <v>-1.880517168781523</v>
      </c>
      <c r="Q22" s="2">
        <f t="shared" si="3"/>
        <v>33842.133000000002</v>
      </c>
    </row>
    <row r="23" spans="1:17" x14ac:dyDescent="0.2">
      <c r="A23" s="61" t="s">
        <v>80</v>
      </c>
      <c r="B23" s="62" t="s">
        <v>46</v>
      </c>
      <c r="C23" s="61">
        <v>48860.635000000002</v>
      </c>
      <c r="D23" s="61" t="s">
        <v>67</v>
      </c>
      <c r="E23">
        <f t="shared" si="0"/>
        <v>4715.1201687779749</v>
      </c>
      <c r="F23" s="17">
        <f t="shared" si="4"/>
        <v>4716</v>
      </c>
      <c r="G23">
        <f t="shared" si="1"/>
        <v>-1.8516400000007707</v>
      </c>
      <c r="I23">
        <f>+G23</f>
        <v>-1.8516400000007707</v>
      </c>
      <c r="O23">
        <f t="shared" ca="1" si="2"/>
        <v>-1.880517168781523</v>
      </c>
      <c r="Q23" s="2">
        <f t="shared" si="3"/>
        <v>33842.135000000002</v>
      </c>
    </row>
    <row r="24" spans="1:17" x14ac:dyDescent="0.2">
      <c r="A24" s="61" t="s">
        <v>80</v>
      </c>
      <c r="B24" s="62" t="s">
        <v>34</v>
      </c>
      <c r="C24" s="61">
        <v>49118.383000000002</v>
      </c>
      <c r="D24" s="61" t="s">
        <v>67</v>
      </c>
      <c r="E24">
        <f t="shared" si="0"/>
        <v>4837.5925380368153</v>
      </c>
      <c r="F24" s="17">
        <f t="shared" si="4"/>
        <v>4838.5</v>
      </c>
      <c r="G24">
        <f t="shared" si="1"/>
        <v>-1.9097900000051595</v>
      </c>
      <c r="I24">
        <f>+G24</f>
        <v>-1.9097900000051595</v>
      </c>
      <c r="O24">
        <f t="shared" ca="1" si="2"/>
        <v>-1.9226738917464785</v>
      </c>
      <c r="Q24" s="2">
        <f t="shared" si="3"/>
        <v>34099.883000000002</v>
      </c>
    </row>
    <row r="25" spans="1:17" x14ac:dyDescent="0.2">
      <c r="A25" s="61" t="s">
        <v>80</v>
      </c>
      <c r="B25" s="62" t="s">
        <v>34</v>
      </c>
      <c r="C25" s="61">
        <v>49118.385000000002</v>
      </c>
      <c r="D25" s="61" t="s">
        <v>67</v>
      </c>
      <c r="E25">
        <f t="shared" si="0"/>
        <v>4837.5934883632526</v>
      </c>
      <c r="F25" s="17">
        <f t="shared" si="4"/>
        <v>4838.5</v>
      </c>
      <c r="G25">
        <f t="shared" si="1"/>
        <v>-1.9077900000047521</v>
      </c>
      <c r="I25">
        <f>+G25</f>
        <v>-1.9077900000047521</v>
      </c>
      <c r="O25">
        <f t="shared" ca="1" si="2"/>
        <v>-1.9226738917464785</v>
      </c>
      <c r="Q25" s="2">
        <f t="shared" si="3"/>
        <v>34099.885000000002</v>
      </c>
    </row>
    <row r="26" spans="1:17" x14ac:dyDescent="0.2">
      <c r="A26" s="61" t="s">
        <v>80</v>
      </c>
      <c r="B26" s="62" t="s">
        <v>46</v>
      </c>
      <c r="C26" s="61">
        <v>49119.432000000001</v>
      </c>
      <c r="D26" s="61" t="s">
        <v>67</v>
      </c>
      <c r="E26">
        <f t="shared" si="0"/>
        <v>4838.09098425309</v>
      </c>
      <c r="F26" s="17">
        <f t="shared" si="4"/>
        <v>4839</v>
      </c>
      <c r="G26">
        <f t="shared" si="1"/>
        <v>-1.9130600000062259</v>
      </c>
      <c r="I26">
        <f>+G26</f>
        <v>-1.9130600000062259</v>
      </c>
      <c r="O26">
        <f t="shared" ca="1" si="2"/>
        <v>-1.9228459600034782</v>
      </c>
      <c r="Q26" s="2">
        <f t="shared" si="3"/>
        <v>34100.932000000001</v>
      </c>
    </row>
    <row r="27" spans="1:17" x14ac:dyDescent="0.2">
      <c r="A27" s="61" t="s">
        <v>80</v>
      </c>
      <c r="B27" s="62" t="s">
        <v>46</v>
      </c>
      <c r="C27" s="61">
        <v>49119.432500000003</v>
      </c>
      <c r="D27" s="61" t="s">
        <v>67</v>
      </c>
      <c r="E27">
        <f t="shared" si="0"/>
        <v>4838.0912218347003</v>
      </c>
      <c r="F27" s="17">
        <f t="shared" si="4"/>
        <v>4839</v>
      </c>
      <c r="G27">
        <f t="shared" si="1"/>
        <v>-1.912560000004305</v>
      </c>
      <c r="I27">
        <f>+G27</f>
        <v>-1.912560000004305</v>
      </c>
      <c r="O27">
        <f t="shared" ca="1" si="2"/>
        <v>-1.9228459600034782</v>
      </c>
      <c r="Q27" s="2">
        <f t="shared" si="3"/>
        <v>34100.932500000003</v>
      </c>
    </row>
    <row r="28" spans="1:17" x14ac:dyDescent="0.2">
      <c r="A28" s="12" t="s">
        <v>33</v>
      </c>
      <c r="B28" s="13" t="s">
        <v>34</v>
      </c>
      <c r="C28" s="12">
        <v>50370.345699999998</v>
      </c>
      <c r="D28" s="12">
        <v>8.0000000000000004E-4</v>
      </c>
      <c r="E28">
        <f t="shared" si="0"/>
        <v>5432.4791640928634</v>
      </c>
      <c r="F28" s="17">
        <f t="shared" si="4"/>
        <v>5433.5</v>
      </c>
      <c r="G28">
        <f t="shared" si="1"/>
        <v>-2.1483900000021094</v>
      </c>
      <c r="J28">
        <f>+G28</f>
        <v>-2.1483900000021094</v>
      </c>
      <c r="O28">
        <f t="shared" ca="1" si="2"/>
        <v>-2.1274351175762627</v>
      </c>
      <c r="Q28" s="2">
        <f t="shared" si="3"/>
        <v>35351.845699999998</v>
      </c>
    </row>
    <row r="29" spans="1:17" x14ac:dyDescent="0.2">
      <c r="A29" s="14" t="s">
        <v>35</v>
      </c>
      <c r="B29" s="13"/>
      <c r="C29" s="19">
        <v>51766.445399999997</v>
      </c>
      <c r="D29" s="19">
        <v>8.9999999999999998E-4</v>
      </c>
      <c r="E29">
        <f t="shared" si="0"/>
        <v>6095.8543909832997</v>
      </c>
      <c r="F29" s="17">
        <f t="shared" si="4"/>
        <v>6097</v>
      </c>
      <c r="G29">
        <f t="shared" si="1"/>
        <v>-2.4109800000078394</v>
      </c>
      <c r="J29">
        <f>+G29</f>
        <v>-2.4109800000078394</v>
      </c>
      <c r="O29">
        <f t="shared" ca="1" si="2"/>
        <v>-2.3557696946150215</v>
      </c>
      <c r="Q29" s="2">
        <f t="shared" si="3"/>
        <v>36747.945399999997</v>
      </c>
    </row>
    <row r="30" spans="1:17" x14ac:dyDescent="0.2">
      <c r="A30" s="14" t="s">
        <v>35</v>
      </c>
      <c r="B30" s="16" t="s">
        <v>34</v>
      </c>
      <c r="C30" s="19">
        <v>52150.450499999999</v>
      </c>
      <c r="D30" s="19">
        <v>8.0000000000000004E-4</v>
      </c>
      <c r="E30">
        <f t="shared" si="0"/>
        <v>6278.3194902448977</v>
      </c>
      <c r="F30" s="17">
        <f t="shared" si="4"/>
        <v>6279.5</v>
      </c>
      <c r="G30">
        <f t="shared" si="1"/>
        <v>-2.4844300000040676</v>
      </c>
      <c r="J30">
        <f>+G30</f>
        <v>-2.4844300000040676</v>
      </c>
      <c r="O30">
        <f t="shared" ca="1" si="2"/>
        <v>-2.4185746084199553</v>
      </c>
      <c r="Q30" s="2">
        <f t="shared" si="3"/>
        <v>37131.950499999999</v>
      </c>
    </row>
    <row r="31" spans="1:17" x14ac:dyDescent="0.2">
      <c r="A31" s="61" t="s">
        <v>113</v>
      </c>
      <c r="B31" s="62" t="s">
        <v>46</v>
      </c>
      <c r="C31" s="61">
        <v>53990.523200000003</v>
      </c>
      <c r="D31" s="61" t="s">
        <v>67</v>
      </c>
      <c r="E31">
        <f t="shared" si="0"/>
        <v>7152.6543567715507</v>
      </c>
      <c r="F31" s="63">
        <f t="shared" ref="F31:F41" si="5">ROUND(2*E31,0)/2+1.5</f>
        <v>7154</v>
      </c>
      <c r="G31">
        <f t="shared" si="1"/>
        <v>-2.8319600000031642</v>
      </c>
      <c r="I31">
        <f>+G31</f>
        <v>-2.8319600000031642</v>
      </c>
      <c r="O31">
        <f t="shared" ca="1" si="2"/>
        <v>-2.7195219899126375</v>
      </c>
      <c r="Q31" s="2">
        <f t="shared" si="3"/>
        <v>38972.023200000003</v>
      </c>
    </row>
    <row r="32" spans="1:17" x14ac:dyDescent="0.2">
      <c r="A32" s="61" t="s">
        <v>45</v>
      </c>
      <c r="B32" s="62" t="s">
        <v>46</v>
      </c>
      <c r="C32" s="61">
        <v>54390.311500000003</v>
      </c>
      <c r="D32" s="61" t="s">
        <v>67</v>
      </c>
      <c r="E32">
        <f t="shared" si="0"/>
        <v>7342.6190521444114</v>
      </c>
      <c r="F32" s="63">
        <f t="shared" si="5"/>
        <v>7344</v>
      </c>
      <c r="G32">
        <f t="shared" si="1"/>
        <v>-2.9062599999961094</v>
      </c>
      <c r="I32">
        <f>+G32</f>
        <v>-2.9062599999961094</v>
      </c>
      <c r="O32">
        <f t="shared" ca="1" si="2"/>
        <v>-2.7849079275725686</v>
      </c>
      <c r="Q32" s="2">
        <f t="shared" si="3"/>
        <v>39371.811500000003</v>
      </c>
    </row>
    <row r="33" spans="1:17" x14ac:dyDescent="0.2">
      <c r="A33" s="61" t="s">
        <v>127</v>
      </c>
      <c r="B33" s="62" t="s">
        <v>46</v>
      </c>
      <c r="C33" s="61">
        <v>55059.426299999999</v>
      </c>
      <c r="D33" s="61" t="s">
        <v>67</v>
      </c>
      <c r="E33">
        <f t="shared" si="0"/>
        <v>7660.5577941022721</v>
      </c>
      <c r="F33" s="63">
        <f t="shared" si="5"/>
        <v>7662</v>
      </c>
      <c r="G33">
        <f t="shared" si="1"/>
        <v>-3.0351800000062212</v>
      </c>
      <c r="I33">
        <f>+G33</f>
        <v>-3.0351800000062212</v>
      </c>
      <c r="O33">
        <f t="shared" ca="1" si="2"/>
        <v>-2.8943433390244531</v>
      </c>
      <c r="Q33" s="2">
        <f t="shared" si="3"/>
        <v>40040.926299999999</v>
      </c>
    </row>
    <row r="34" spans="1:17" x14ac:dyDescent="0.2">
      <c r="A34" s="61" t="s">
        <v>133</v>
      </c>
      <c r="B34" s="62" t="s">
        <v>34</v>
      </c>
      <c r="C34" s="61">
        <v>55304.554700000001</v>
      </c>
      <c r="D34" s="61" t="s">
        <v>67</v>
      </c>
      <c r="E34">
        <f t="shared" si="0"/>
        <v>7777.0337936081032</v>
      </c>
      <c r="F34" s="63">
        <f t="shared" si="5"/>
        <v>7778.5</v>
      </c>
      <c r="G34">
        <f t="shared" si="1"/>
        <v>-3.0856899999998859</v>
      </c>
      <c r="I34">
        <f>+G34</f>
        <v>-3.0856899999998859</v>
      </c>
      <c r="O34">
        <f t="shared" ca="1" si="2"/>
        <v>-2.934435242905411</v>
      </c>
      <c r="Q34" s="2">
        <f t="shared" si="3"/>
        <v>40286.054700000001</v>
      </c>
    </row>
    <row r="35" spans="1:17" x14ac:dyDescent="0.2">
      <c r="A35" s="61" t="s">
        <v>51</v>
      </c>
      <c r="B35" s="62" t="s">
        <v>46</v>
      </c>
      <c r="C35" s="61">
        <v>56473.413130000001</v>
      </c>
      <c r="D35" s="61" t="s">
        <v>67</v>
      </c>
      <c r="E35">
        <f t="shared" si="0"/>
        <v>8332.4323272544116</v>
      </c>
      <c r="F35" s="63">
        <f t="shared" si="5"/>
        <v>8334</v>
      </c>
      <c r="G35">
        <f t="shared" si="1"/>
        <v>-3.2992300000041723</v>
      </c>
      <c r="I35">
        <f>+G35</f>
        <v>-3.2992300000041723</v>
      </c>
      <c r="O35">
        <f t="shared" ca="1" si="2"/>
        <v>-3.1256030764322094</v>
      </c>
      <c r="Q35" s="2">
        <f t="shared" si="3"/>
        <v>41454.913130000001</v>
      </c>
    </row>
    <row r="36" spans="1:17" x14ac:dyDescent="0.2">
      <c r="A36" s="61" t="s">
        <v>144</v>
      </c>
      <c r="B36" s="62" t="s">
        <v>34</v>
      </c>
      <c r="C36" s="61">
        <v>56495.508699999998</v>
      </c>
      <c r="D36" s="61" t="s">
        <v>67</v>
      </c>
      <c r="E36">
        <f t="shared" si="0"/>
        <v>8342.9313294116509</v>
      </c>
      <c r="F36" s="63">
        <f t="shared" si="5"/>
        <v>8344.5</v>
      </c>
      <c r="G36">
        <f t="shared" si="1"/>
        <v>-3.3013300000093295</v>
      </c>
      <c r="I36">
        <f>+G36</f>
        <v>-3.3013300000093295</v>
      </c>
      <c r="O36">
        <f t="shared" ca="1" si="2"/>
        <v>-3.1292165098292055</v>
      </c>
      <c r="Q36" s="2">
        <f t="shared" si="3"/>
        <v>41477.008699999998</v>
      </c>
    </row>
    <row r="37" spans="1:17" x14ac:dyDescent="0.2">
      <c r="A37" s="61" t="s">
        <v>149</v>
      </c>
      <c r="B37" s="62" t="s">
        <v>34</v>
      </c>
      <c r="C37" s="61">
        <v>56817.438999999998</v>
      </c>
      <c r="D37" s="61" t="s">
        <v>67</v>
      </c>
      <c r="E37">
        <f t="shared" si="0"/>
        <v>8495.9007669134335</v>
      </c>
      <c r="F37" s="63">
        <f t="shared" si="5"/>
        <v>8497.5</v>
      </c>
      <c r="G37">
        <f t="shared" si="1"/>
        <v>-3.3656500000070082</v>
      </c>
      <c r="I37">
        <f>+G37</f>
        <v>-3.3656500000070082</v>
      </c>
      <c r="O37">
        <f t="shared" ca="1" si="2"/>
        <v>-3.18186939647115</v>
      </c>
      <c r="Q37" s="2">
        <f t="shared" si="3"/>
        <v>41798.938999999998</v>
      </c>
    </row>
    <row r="38" spans="1:17" x14ac:dyDescent="0.2">
      <c r="A38" s="68" t="s">
        <v>150</v>
      </c>
      <c r="B38" s="69" t="s">
        <v>46</v>
      </c>
      <c r="C38" s="70">
        <v>56957.355430000003</v>
      </c>
      <c r="D38" s="70">
        <v>5.9999999999999995E-4</v>
      </c>
      <c r="E38">
        <f t="shared" si="0"/>
        <v>8562.3839081224396</v>
      </c>
      <c r="F38" s="63">
        <f t="shared" si="5"/>
        <v>8564</v>
      </c>
      <c r="G38">
        <f t="shared" si="1"/>
        <v>-3.4011299999983748</v>
      </c>
      <c r="K38">
        <f t="shared" ref="K31:K41" si="6">+G38</f>
        <v>-3.4011299999983748</v>
      </c>
      <c r="O38">
        <f t="shared" ca="1" si="2"/>
        <v>-3.2047544746521255</v>
      </c>
      <c r="Q38" s="2">
        <f t="shared" si="3"/>
        <v>41938.855430000003</v>
      </c>
    </row>
    <row r="39" spans="1:17" x14ac:dyDescent="0.2">
      <c r="A39" s="68" t="s">
        <v>150</v>
      </c>
      <c r="B39" s="69" t="s">
        <v>46</v>
      </c>
      <c r="C39" s="70">
        <v>57180.406320000002</v>
      </c>
      <c r="D39" s="70">
        <v>5.9999999999999995E-4</v>
      </c>
      <c r="E39">
        <f t="shared" si="0"/>
        <v>8668.3694869187566</v>
      </c>
      <c r="F39" s="63">
        <f t="shared" si="5"/>
        <v>8670</v>
      </c>
      <c r="G39">
        <f t="shared" si="1"/>
        <v>-3.4314800000065588</v>
      </c>
      <c r="K39">
        <f t="shared" si="6"/>
        <v>-3.4314800000065588</v>
      </c>
      <c r="O39">
        <f t="shared" ca="1" si="2"/>
        <v>-3.2412329451360873</v>
      </c>
      <c r="Q39" s="2">
        <f t="shared" si="3"/>
        <v>42161.906320000002</v>
      </c>
    </row>
    <row r="40" spans="1:17" x14ac:dyDescent="0.2">
      <c r="A40" s="71" t="s">
        <v>1</v>
      </c>
      <c r="B40" s="72" t="s">
        <v>46</v>
      </c>
      <c r="C40" s="73">
        <v>57260.364999999998</v>
      </c>
      <c r="D40" s="86">
        <v>6.4999999999999997E-3</v>
      </c>
      <c r="E40">
        <f t="shared" si="0"/>
        <v>8706.3629106598091</v>
      </c>
      <c r="F40" s="63">
        <f t="shared" si="5"/>
        <v>8708</v>
      </c>
      <c r="G40">
        <f t="shared" si="1"/>
        <v>-3.445320000006177</v>
      </c>
      <c r="K40">
        <f t="shared" si="6"/>
        <v>-3.445320000006177</v>
      </c>
      <c r="O40">
        <f t="shared" ca="1" si="2"/>
        <v>-3.2543101326680732</v>
      </c>
      <c r="Q40" s="2">
        <f t="shared" si="3"/>
        <v>42241.864999999998</v>
      </c>
    </row>
    <row r="41" spans="1:17" x14ac:dyDescent="0.2">
      <c r="A41" s="67" t="s">
        <v>0</v>
      </c>
      <c r="B41" s="87" t="s">
        <v>46</v>
      </c>
      <c r="C41" s="74">
        <v>57928.424700000003</v>
      </c>
      <c r="D41" s="74">
        <v>5.8999999999999999E-3</v>
      </c>
      <c r="E41">
        <f t="shared" si="0"/>
        <v>9023.8003079057653</v>
      </c>
      <c r="F41" s="63">
        <f t="shared" si="5"/>
        <v>9025.5</v>
      </c>
      <c r="G41">
        <f t="shared" si="1"/>
        <v>-3.5770699999993667</v>
      </c>
      <c r="K41">
        <f t="shared" si="6"/>
        <v>-3.5770699999993667</v>
      </c>
      <c r="O41">
        <f t="shared" ca="1" si="2"/>
        <v>-3.3635734758629581</v>
      </c>
      <c r="Q41" s="2">
        <f t="shared" si="3"/>
        <v>42909.924700000003</v>
      </c>
    </row>
    <row r="42" spans="1:17" x14ac:dyDescent="0.2">
      <c r="A42" s="80" t="s">
        <v>152</v>
      </c>
      <c r="B42" s="81" t="s">
        <v>46</v>
      </c>
      <c r="C42" s="83">
        <v>59060.460400000004</v>
      </c>
      <c r="D42" s="84">
        <v>1.6999999999999999E-3</v>
      </c>
      <c r="E42">
        <f t="shared" ref="E42:E43" si="7">+(C42-C$7)/C$8</f>
        <v>9561.7020346489026</v>
      </c>
      <c r="F42" s="63">
        <f t="shared" ref="F42:F43" si="8">ROUND(2*E42,0)/2+1.5</f>
        <v>9563</v>
      </c>
      <c r="G42">
        <f t="shared" ref="G42:G43" si="9">+C42-(C$7+F42*C$8)</f>
        <v>-2.7316199999986566</v>
      </c>
      <c r="K42">
        <f t="shared" ref="K42:K43" si="10">+G42</f>
        <v>-2.7316199999986566</v>
      </c>
      <c r="O42">
        <f t="shared" ref="O42:O43" ca="1" si="11">+C$11+C$12*$F42</f>
        <v>-3.548546852137763</v>
      </c>
      <c r="Q42" s="2">
        <f t="shared" ref="Q42:Q43" si="12">+C42-15018.5</f>
        <v>44041.960400000004</v>
      </c>
    </row>
    <row r="43" spans="1:17" x14ac:dyDescent="0.2">
      <c r="A43" s="80" t="s">
        <v>152</v>
      </c>
      <c r="B43" s="81" t="s">
        <v>46</v>
      </c>
      <c r="C43" s="83">
        <v>59383.447999999997</v>
      </c>
      <c r="D43" s="84">
        <v>2.2000000000000001E-3</v>
      </c>
      <c r="E43">
        <f t="shared" si="7"/>
        <v>9715.1738622216708</v>
      </c>
      <c r="F43" s="63">
        <f t="shared" si="8"/>
        <v>9716.5</v>
      </c>
      <c r="G43">
        <f t="shared" si="9"/>
        <v>-2.7909100000033504</v>
      </c>
      <c r="K43">
        <f t="shared" si="10"/>
        <v>-2.7909100000033504</v>
      </c>
      <c r="O43">
        <f t="shared" ca="1" si="11"/>
        <v>-3.6013718070367071</v>
      </c>
      <c r="Q43" s="2">
        <f t="shared" si="12"/>
        <v>44364.947999999997</v>
      </c>
    </row>
    <row r="44" spans="1:17" x14ac:dyDescent="0.2">
      <c r="B44" s="6"/>
      <c r="D44" s="18"/>
    </row>
    <row r="45" spans="1:17" x14ac:dyDescent="0.2">
      <c r="B45" s="6"/>
      <c r="D45" s="18"/>
    </row>
    <row r="46" spans="1:17" x14ac:dyDescent="0.2">
      <c r="B46" s="6"/>
      <c r="D46" s="18"/>
    </row>
    <row r="47" spans="1:17" x14ac:dyDescent="0.2">
      <c r="B47" s="6"/>
      <c r="D47" s="18"/>
    </row>
    <row r="48" spans="1:17" x14ac:dyDescent="0.2">
      <c r="B48" s="6"/>
      <c r="D48" s="18"/>
    </row>
    <row r="49" spans="2:4" x14ac:dyDescent="0.2">
      <c r="B49" s="6"/>
      <c r="D49" s="18"/>
    </row>
    <row r="50" spans="2:4" x14ac:dyDescent="0.2">
      <c r="B50" s="6"/>
      <c r="D50" s="18"/>
    </row>
    <row r="51" spans="2:4" x14ac:dyDescent="0.2">
      <c r="B51" s="6"/>
      <c r="D51" s="18"/>
    </row>
    <row r="52" spans="2:4" x14ac:dyDescent="0.2">
      <c r="B52" s="6"/>
      <c r="D52" s="18"/>
    </row>
    <row r="53" spans="2:4" x14ac:dyDescent="0.2">
      <c r="B53" s="6"/>
      <c r="D53" s="18"/>
    </row>
    <row r="54" spans="2:4" x14ac:dyDescent="0.2">
      <c r="B54" s="6"/>
      <c r="D54" s="18"/>
    </row>
    <row r="55" spans="2:4" x14ac:dyDescent="0.2">
      <c r="B55" s="6"/>
      <c r="D55" s="18"/>
    </row>
    <row r="56" spans="2:4" x14ac:dyDescent="0.2">
      <c r="B56" s="6"/>
      <c r="D56" s="18"/>
    </row>
    <row r="57" spans="2:4" x14ac:dyDescent="0.2">
      <c r="B57" s="6"/>
      <c r="D57" s="18"/>
    </row>
    <row r="58" spans="2:4" x14ac:dyDescent="0.2">
      <c r="B58" s="6"/>
      <c r="D58" s="18"/>
    </row>
    <row r="59" spans="2:4" x14ac:dyDescent="0.2">
      <c r="B59" s="6"/>
      <c r="D59" s="18"/>
    </row>
    <row r="60" spans="2:4" x14ac:dyDescent="0.2">
      <c r="B60" s="6"/>
      <c r="D60" s="18"/>
    </row>
    <row r="61" spans="2:4" x14ac:dyDescent="0.2">
      <c r="B61" s="6"/>
      <c r="D61" s="18"/>
    </row>
    <row r="62" spans="2:4" x14ac:dyDescent="0.2">
      <c r="B62" s="6"/>
      <c r="D62" s="18"/>
    </row>
    <row r="63" spans="2:4" x14ac:dyDescent="0.2">
      <c r="B63" s="6"/>
      <c r="D63" s="18"/>
    </row>
    <row r="64" spans="2:4" x14ac:dyDescent="0.2">
      <c r="B64" s="6"/>
      <c r="D64" s="18"/>
    </row>
    <row r="65" spans="2:4" x14ac:dyDescent="0.2">
      <c r="B65" s="6"/>
      <c r="D65" s="18"/>
    </row>
    <row r="66" spans="2:4" x14ac:dyDescent="0.2">
      <c r="B66" s="6"/>
      <c r="D66" s="18"/>
    </row>
    <row r="67" spans="2:4" x14ac:dyDescent="0.2">
      <c r="B67" s="6"/>
      <c r="D67" s="18"/>
    </row>
    <row r="68" spans="2:4" x14ac:dyDescent="0.2">
      <c r="B68" s="6"/>
      <c r="D68" s="18"/>
    </row>
    <row r="69" spans="2:4" x14ac:dyDescent="0.2">
      <c r="B69" s="6"/>
      <c r="D69" s="18"/>
    </row>
    <row r="70" spans="2:4" x14ac:dyDescent="0.2">
      <c r="B70" s="6"/>
      <c r="D70" s="18"/>
    </row>
    <row r="71" spans="2:4" x14ac:dyDescent="0.2">
      <c r="B71" s="6"/>
      <c r="D71" s="18"/>
    </row>
    <row r="72" spans="2:4" x14ac:dyDescent="0.2">
      <c r="B72" s="6"/>
      <c r="D72" s="18"/>
    </row>
    <row r="73" spans="2:4" x14ac:dyDescent="0.2">
      <c r="B73" s="6"/>
      <c r="D73" s="18"/>
    </row>
    <row r="74" spans="2:4" x14ac:dyDescent="0.2">
      <c r="B74" s="6"/>
      <c r="D74" s="18"/>
    </row>
    <row r="75" spans="2:4" x14ac:dyDescent="0.2">
      <c r="B75" s="6"/>
      <c r="D75" s="18"/>
    </row>
    <row r="76" spans="2:4" x14ac:dyDescent="0.2">
      <c r="B76" s="6"/>
      <c r="D76" s="18"/>
    </row>
    <row r="77" spans="2:4" x14ac:dyDescent="0.2">
      <c r="B77" s="6"/>
      <c r="D77" s="18"/>
    </row>
    <row r="78" spans="2:4" x14ac:dyDescent="0.2">
      <c r="B78" s="6"/>
      <c r="D78" s="18"/>
    </row>
    <row r="79" spans="2:4" x14ac:dyDescent="0.2">
      <c r="B79" s="6"/>
      <c r="D79" s="18"/>
    </row>
    <row r="80" spans="2:4" x14ac:dyDescent="0.2">
      <c r="B80" s="6"/>
      <c r="D80" s="18"/>
    </row>
    <row r="81" spans="2:4" x14ac:dyDescent="0.2">
      <c r="B81" s="6"/>
      <c r="D81" s="18"/>
    </row>
    <row r="82" spans="2:4" x14ac:dyDescent="0.2">
      <c r="B82" s="6"/>
      <c r="D82" s="18"/>
    </row>
    <row r="83" spans="2:4" x14ac:dyDescent="0.2">
      <c r="B83" s="6"/>
      <c r="D83" s="18"/>
    </row>
    <row r="84" spans="2:4" x14ac:dyDescent="0.2">
      <c r="B84" s="6"/>
      <c r="D84" s="18"/>
    </row>
    <row r="85" spans="2:4" x14ac:dyDescent="0.2">
      <c r="B85" s="6"/>
      <c r="D85" s="18"/>
    </row>
    <row r="86" spans="2:4" x14ac:dyDescent="0.2">
      <c r="B86" s="6"/>
      <c r="D86" s="18"/>
    </row>
    <row r="87" spans="2:4" x14ac:dyDescent="0.2">
      <c r="B87" s="6"/>
      <c r="D87" s="18"/>
    </row>
    <row r="88" spans="2:4" x14ac:dyDescent="0.2">
      <c r="B88" s="6"/>
      <c r="D88" s="18"/>
    </row>
    <row r="89" spans="2:4" x14ac:dyDescent="0.2">
      <c r="B89" s="6"/>
      <c r="D89" s="18"/>
    </row>
    <row r="90" spans="2:4" x14ac:dyDescent="0.2">
      <c r="B90" s="6"/>
      <c r="D90" s="18"/>
    </row>
    <row r="91" spans="2:4" x14ac:dyDescent="0.2">
      <c r="B91" s="6"/>
      <c r="D91" s="18"/>
    </row>
    <row r="92" spans="2:4" x14ac:dyDescent="0.2">
      <c r="B92" s="6"/>
      <c r="D92" s="18"/>
    </row>
    <row r="93" spans="2:4" x14ac:dyDescent="0.2">
      <c r="B93" s="6"/>
      <c r="D93" s="18"/>
    </row>
    <row r="94" spans="2:4" x14ac:dyDescent="0.2">
      <c r="B94" s="6"/>
      <c r="D94" s="18"/>
    </row>
    <row r="95" spans="2:4" x14ac:dyDescent="0.2">
      <c r="B95" s="6"/>
      <c r="D95" s="18"/>
    </row>
    <row r="96" spans="2:4" x14ac:dyDescent="0.2">
      <c r="B96" s="6"/>
      <c r="D96" s="18"/>
    </row>
    <row r="97" spans="2:4" x14ac:dyDescent="0.2">
      <c r="B97" s="6"/>
      <c r="D97" s="18"/>
    </row>
    <row r="98" spans="2:4" x14ac:dyDescent="0.2">
      <c r="B98" s="6"/>
      <c r="D98" s="18"/>
    </row>
    <row r="99" spans="2:4" x14ac:dyDescent="0.2">
      <c r="B99" s="6"/>
      <c r="D99" s="18"/>
    </row>
    <row r="100" spans="2:4" x14ac:dyDescent="0.2">
      <c r="B100" s="6"/>
      <c r="D100" s="18"/>
    </row>
    <row r="101" spans="2:4" x14ac:dyDescent="0.2">
      <c r="B101" s="6"/>
      <c r="D101" s="18"/>
    </row>
    <row r="102" spans="2:4" x14ac:dyDescent="0.2">
      <c r="B102" s="6"/>
      <c r="D102" s="18"/>
    </row>
    <row r="103" spans="2:4" x14ac:dyDescent="0.2">
      <c r="B103" s="6"/>
      <c r="D103" s="18"/>
    </row>
    <row r="104" spans="2:4" x14ac:dyDescent="0.2">
      <c r="D104" s="18"/>
    </row>
  </sheetData>
  <phoneticPr fontId="8" type="noConversion"/>
  <hyperlinks>
    <hyperlink ref="H974" r:id="rId1" display="http://vsolj.cetus-net.org/bulletin.html" xr:uid="{00000000-0004-0000-0100-000000000000}"/>
    <hyperlink ref="H64612" r:id="rId2" display="http://vsolj.cetus-net.org/bulletin.html" xr:uid="{00000000-0004-0000-0100-000001000000}"/>
    <hyperlink ref="H64605" r:id="rId3" display="https://www.aavso.org/ejaavso" xr:uid="{00000000-0004-0000-0100-000002000000}"/>
    <hyperlink ref="AP756" r:id="rId4" display="http://cdsbib.u-strasbg.fr/cgi-bin/cdsbib?1990RMxAA..21..381G" xr:uid="{00000000-0004-0000-0100-000003000000}"/>
    <hyperlink ref="AP760" r:id="rId5" display="http://cdsbib.u-strasbg.fr/cgi-bin/cdsbib?1990RMxAA..21..381G" xr:uid="{00000000-0004-0000-0100-000004000000}"/>
    <hyperlink ref="AP759" r:id="rId6" display="http://cdsbib.u-strasbg.fr/cgi-bin/cdsbib?1990RMxAA..21..381G" xr:uid="{00000000-0004-0000-0100-000005000000}"/>
    <hyperlink ref="AP740" r:id="rId7" display="http://cdsbib.u-strasbg.fr/cgi-bin/cdsbib?1990RMxAA..21..381G" xr:uid="{00000000-0004-0000-0100-000006000000}"/>
    <hyperlink ref="I64612" r:id="rId8" display="http://vsolj.cetus-net.org/bulletin.html" xr:uid="{00000000-0004-0000-0100-000007000000}"/>
    <hyperlink ref="AQ896" r:id="rId9" display="http://cdsbib.u-strasbg.fr/cgi-bin/cdsbib?1990RMxAA..21..381G" xr:uid="{00000000-0004-0000-0100-000008000000}"/>
    <hyperlink ref="AQ55662" r:id="rId10" display="http://cdsbib.u-strasbg.fr/cgi-bin/cdsbib?1990RMxAA..21..381G" xr:uid="{00000000-0004-0000-0100-000009000000}"/>
    <hyperlink ref="AQ897" r:id="rId11" display="http://cdsbib.u-strasbg.fr/cgi-bin/cdsbib?1990RMxAA..21..381G" xr:uid="{00000000-0004-0000-0100-00000A000000}"/>
    <hyperlink ref="H64609" r:id="rId12" display="https://www.aavso.org/ejaavso" xr:uid="{00000000-0004-0000-0100-00000B000000}"/>
    <hyperlink ref="H1782" r:id="rId13" display="http://vsolj.cetus-net.org/bulletin.html" xr:uid="{00000000-0004-0000-0100-00000C000000}"/>
    <hyperlink ref="AP3026" r:id="rId14" display="http://cdsbib.u-strasbg.fr/cgi-bin/cdsbib?1990RMxAA..21..381G" xr:uid="{00000000-0004-0000-0100-00000D000000}"/>
    <hyperlink ref="AP3029" r:id="rId15" display="http://cdsbib.u-strasbg.fr/cgi-bin/cdsbib?1990RMxAA..21..381G" xr:uid="{00000000-0004-0000-0100-00000E000000}"/>
    <hyperlink ref="AP3027" r:id="rId16" display="http://cdsbib.u-strasbg.fr/cgi-bin/cdsbib?1990RMxAA..21..381G" xr:uid="{00000000-0004-0000-0100-00000F000000}"/>
    <hyperlink ref="AP3011" r:id="rId17" display="http://cdsbib.u-strasbg.fr/cgi-bin/cdsbib?1990RMxAA..21..381G" xr:uid="{00000000-0004-0000-0100-000010000000}"/>
    <hyperlink ref="I1782" r:id="rId18" display="http://vsolj.cetus-net.org/bulletin.html" xr:uid="{00000000-0004-0000-0100-000011000000}"/>
    <hyperlink ref="AQ3240" r:id="rId19" display="http://cdsbib.u-strasbg.fr/cgi-bin/cdsbib?1990RMxAA..21..381G" xr:uid="{00000000-0004-0000-0100-000012000000}"/>
    <hyperlink ref="AQ65477" r:id="rId20" display="http://cdsbib.u-strasbg.fr/cgi-bin/cdsbib?1990RMxAA..21..381G" xr:uid="{00000000-0004-0000-0100-000013000000}"/>
    <hyperlink ref="AQ3244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5"/>
  <sheetViews>
    <sheetView topLeftCell="A5" workbookViewId="0">
      <selection activeCell="A15" sqref="A15:D27"/>
    </sheetView>
  </sheetViews>
  <sheetFormatPr defaultRowHeight="12.75" x14ac:dyDescent="0.2"/>
  <cols>
    <col min="1" max="1" width="19.7109375" style="18" customWidth="1"/>
    <col min="2" max="2" width="4.42578125" style="11" customWidth="1"/>
    <col min="3" max="3" width="12.7109375" style="1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8" t="s">
        <v>57</v>
      </c>
      <c r="I1" s="49" t="s">
        <v>58</v>
      </c>
      <c r="J1" s="50" t="s">
        <v>59</v>
      </c>
    </row>
    <row r="2" spans="1:16" x14ac:dyDescent="0.2">
      <c r="I2" s="51" t="s">
        <v>60</v>
      </c>
      <c r="J2" s="52" t="s">
        <v>61</v>
      </c>
    </row>
    <row r="3" spans="1:16" x14ac:dyDescent="0.2">
      <c r="A3" s="53" t="s">
        <v>62</v>
      </c>
      <c r="I3" s="51" t="s">
        <v>63</v>
      </c>
      <c r="J3" s="52" t="s">
        <v>64</v>
      </c>
    </row>
    <row r="4" spans="1:16" x14ac:dyDescent="0.2">
      <c r="I4" s="51" t="s">
        <v>65</v>
      </c>
      <c r="J4" s="52" t="s">
        <v>64</v>
      </c>
    </row>
    <row r="5" spans="1:16" ht="13.5" thickBot="1" x14ac:dyDescent="0.25">
      <c r="I5" s="54" t="s">
        <v>66</v>
      </c>
      <c r="J5" s="55" t="s">
        <v>67</v>
      </c>
    </row>
    <row r="10" spans="1:16" ht="13.5" thickBot="1" x14ac:dyDescent="0.25"/>
    <row r="11" spans="1:16" ht="12.75" customHeight="1" thickBot="1" x14ac:dyDescent="0.25">
      <c r="A11" s="18" t="str">
        <f t="shared" ref="A11:A27" si="0">P11</f>
        <v> MVS 3.71 </v>
      </c>
      <c r="B11" s="6" t="str">
        <f t="shared" ref="B11:B27" si="1">IF(H11=INT(H11),"I","II")</f>
        <v>I</v>
      </c>
      <c r="C11" s="18">
        <f t="shared" ref="C11:C27" si="2">1*G11</f>
        <v>38937.476000000002</v>
      </c>
      <c r="D11" s="11" t="str">
        <f t="shared" ref="D11:D27" si="3">VLOOKUP(F11,I$1:J$5,2,FALSE)</f>
        <v>vis</v>
      </c>
      <c r="E11" s="56">
        <f>VLOOKUP(C11,Active!C$21:E$973,3,FALSE)</f>
        <v>0</v>
      </c>
      <c r="F11" s="6" t="s">
        <v>66</v>
      </c>
      <c r="G11" s="11" t="str">
        <f t="shared" ref="G11:G27" si="4">MID(I11,3,LEN(I11)-3)</f>
        <v>38937.476</v>
      </c>
      <c r="H11" s="18">
        <f t="shared" ref="H11:H27" si="5">1*K11</f>
        <v>0</v>
      </c>
      <c r="I11" s="57" t="s">
        <v>68</v>
      </c>
      <c r="J11" s="58" t="s">
        <v>69</v>
      </c>
      <c r="K11" s="57">
        <v>0</v>
      </c>
      <c r="L11" s="57" t="s">
        <v>70</v>
      </c>
      <c r="M11" s="58" t="s">
        <v>71</v>
      </c>
      <c r="N11" s="58" t="s">
        <v>72</v>
      </c>
      <c r="O11" s="59" t="s">
        <v>73</v>
      </c>
      <c r="P11" s="59" t="s">
        <v>74</v>
      </c>
    </row>
    <row r="12" spans="1:16" ht="12.75" customHeight="1" thickBot="1" x14ac:dyDescent="0.25">
      <c r="A12" s="18" t="str">
        <f t="shared" si="0"/>
        <v>BAVM 102 </v>
      </c>
      <c r="B12" s="6" t="str">
        <f t="shared" si="1"/>
        <v>II</v>
      </c>
      <c r="C12" s="18">
        <f t="shared" si="2"/>
        <v>50370.345699999998</v>
      </c>
      <c r="D12" s="11" t="str">
        <f t="shared" si="3"/>
        <v>vis</v>
      </c>
      <c r="E12" s="56">
        <f>VLOOKUP(C12,Active!C$21:E$973,3,FALSE)</f>
        <v>5433.504537419145</v>
      </c>
      <c r="F12" s="6" t="s">
        <v>66</v>
      </c>
      <c r="G12" s="11" t="str">
        <f t="shared" si="4"/>
        <v>50370.3457</v>
      </c>
      <c r="H12" s="18">
        <f t="shared" si="5"/>
        <v>5432.5</v>
      </c>
      <c r="I12" s="57" t="s">
        <v>96</v>
      </c>
      <c r="J12" s="58" t="s">
        <v>97</v>
      </c>
      <c r="K12" s="57">
        <v>5432.5</v>
      </c>
      <c r="L12" s="57" t="s">
        <v>98</v>
      </c>
      <c r="M12" s="58" t="s">
        <v>71</v>
      </c>
      <c r="N12" s="58" t="s">
        <v>84</v>
      </c>
      <c r="O12" s="59" t="s">
        <v>79</v>
      </c>
      <c r="P12" s="60" t="s">
        <v>99</v>
      </c>
    </row>
    <row r="13" spans="1:16" ht="12.75" customHeight="1" thickBot="1" x14ac:dyDescent="0.25">
      <c r="A13" s="18" t="str">
        <f t="shared" si="0"/>
        <v>BAVM 152 </v>
      </c>
      <c r="B13" s="6" t="str">
        <f t="shared" si="1"/>
        <v>I</v>
      </c>
      <c r="C13" s="18">
        <f t="shared" si="2"/>
        <v>51766.445399999997</v>
      </c>
      <c r="D13" s="11" t="str">
        <f t="shared" si="3"/>
        <v>vis</v>
      </c>
      <c r="E13" s="56">
        <f>VLOOKUP(C13,Active!C$21:E$973,3,FALSE)</f>
        <v>6097.0049755147102</v>
      </c>
      <c r="F13" s="6" t="s">
        <v>66</v>
      </c>
      <c r="G13" s="11" t="str">
        <f t="shared" si="4"/>
        <v>51766.4454</v>
      </c>
      <c r="H13" s="18">
        <f t="shared" si="5"/>
        <v>6096</v>
      </c>
      <c r="I13" s="57" t="s">
        <v>100</v>
      </c>
      <c r="J13" s="58" t="s">
        <v>101</v>
      </c>
      <c r="K13" s="57">
        <v>6096</v>
      </c>
      <c r="L13" s="57" t="s">
        <v>102</v>
      </c>
      <c r="M13" s="58" t="s">
        <v>71</v>
      </c>
      <c r="N13" s="58" t="s">
        <v>84</v>
      </c>
      <c r="O13" s="59" t="s">
        <v>79</v>
      </c>
      <c r="P13" s="60" t="s">
        <v>103</v>
      </c>
    </row>
    <row r="14" spans="1:16" ht="12.75" customHeight="1" thickBot="1" x14ac:dyDescent="0.25">
      <c r="A14" s="18" t="str">
        <f t="shared" si="0"/>
        <v>BAVM 152 </v>
      </c>
      <c r="B14" s="6" t="str">
        <f t="shared" si="1"/>
        <v>II</v>
      </c>
      <c r="C14" s="18">
        <f t="shared" si="2"/>
        <v>52150.450499999999</v>
      </c>
      <c r="D14" s="11" t="str">
        <f t="shared" si="3"/>
        <v>vis</v>
      </c>
      <c r="E14" s="56">
        <f>VLOOKUP(C14,Active!C$21:E$973,3,FALSE)</f>
        <v>6279.5045148247837</v>
      </c>
      <c r="F14" s="6" t="s">
        <v>66</v>
      </c>
      <c r="G14" s="11" t="str">
        <f t="shared" si="4"/>
        <v>52150.4505</v>
      </c>
      <c r="H14" s="18">
        <f t="shared" si="5"/>
        <v>6278.5</v>
      </c>
      <c r="I14" s="57" t="s">
        <v>104</v>
      </c>
      <c r="J14" s="58" t="s">
        <v>105</v>
      </c>
      <c r="K14" s="57">
        <v>6278.5</v>
      </c>
      <c r="L14" s="57" t="s">
        <v>106</v>
      </c>
      <c r="M14" s="58" t="s">
        <v>71</v>
      </c>
      <c r="N14" s="58" t="s">
        <v>84</v>
      </c>
      <c r="O14" s="59" t="s">
        <v>79</v>
      </c>
      <c r="P14" s="60" t="s">
        <v>103</v>
      </c>
    </row>
    <row r="15" spans="1:16" ht="12.75" customHeight="1" thickBot="1" x14ac:dyDescent="0.25">
      <c r="A15" s="18" t="str">
        <f t="shared" si="0"/>
        <v>BAVM 62 </v>
      </c>
      <c r="B15" s="6" t="str">
        <f t="shared" si="1"/>
        <v>I</v>
      </c>
      <c r="C15" s="18">
        <f t="shared" si="2"/>
        <v>48860.633000000002</v>
      </c>
      <c r="D15" s="11" t="str">
        <f t="shared" si="3"/>
        <v>vis</v>
      </c>
      <c r="E15" s="56">
        <f>VLOOKUP(C15,Active!C$21:E$973,3,FALSE)</f>
        <v>4716.0091910277406</v>
      </c>
      <c r="F15" s="6" t="s">
        <v>66</v>
      </c>
      <c r="G15" s="11" t="str">
        <f t="shared" si="4"/>
        <v>48860.633</v>
      </c>
      <c r="H15" s="18">
        <f t="shared" si="5"/>
        <v>4715</v>
      </c>
      <c r="I15" s="57" t="s">
        <v>75</v>
      </c>
      <c r="J15" s="58" t="s">
        <v>76</v>
      </c>
      <c r="K15" s="57">
        <v>4715</v>
      </c>
      <c r="L15" s="57" t="s">
        <v>77</v>
      </c>
      <c r="M15" s="58" t="s">
        <v>71</v>
      </c>
      <c r="N15" s="58" t="s">
        <v>78</v>
      </c>
      <c r="O15" s="59" t="s">
        <v>79</v>
      </c>
      <c r="P15" s="60" t="s">
        <v>80</v>
      </c>
    </row>
    <row r="16" spans="1:16" ht="12.75" customHeight="1" thickBot="1" x14ac:dyDescent="0.25">
      <c r="A16" s="18" t="str">
        <f t="shared" si="0"/>
        <v>BAVM 62 </v>
      </c>
      <c r="B16" s="6" t="str">
        <f t="shared" si="1"/>
        <v>I</v>
      </c>
      <c r="C16" s="18">
        <f t="shared" si="2"/>
        <v>48860.635000000002</v>
      </c>
      <c r="D16" s="11" t="str">
        <f t="shared" si="3"/>
        <v>vis</v>
      </c>
      <c r="E16" s="56">
        <f>VLOOKUP(C16,Active!C$21:E$973,3,FALSE)</f>
        <v>4716.0101415335512</v>
      </c>
      <c r="F16" s="6" t="s">
        <v>66</v>
      </c>
      <c r="G16" s="11" t="str">
        <f t="shared" si="4"/>
        <v>48860.635</v>
      </c>
      <c r="H16" s="18">
        <f t="shared" si="5"/>
        <v>4715</v>
      </c>
      <c r="I16" s="57" t="s">
        <v>81</v>
      </c>
      <c r="J16" s="58" t="s">
        <v>82</v>
      </c>
      <c r="K16" s="57">
        <v>4715</v>
      </c>
      <c r="L16" s="57" t="s">
        <v>83</v>
      </c>
      <c r="M16" s="58" t="s">
        <v>71</v>
      </c>
      <c r="N16" s="58" t="s">
        <v>84</v>
      </c>
      <c r="O16" s="59" t="s">
        <v>79</v>
      </c>
      <c r="P16" s="60" t="s">
        <v>80</v>
      </c>
    </row>
    <row r="17" spans="1:16" ht="12.75" customHeight="1" thickBot="1" x14ac:dyDescent="0.25">
      <c r="A17" s="18" t="str">
        <f t="shared" si="0"/>
        <v>BAVM 62 </v>
      </c>
      <c r="B17" s="6" t="str">
        <f t="shared" si="1"/>
        <v>II</v>
      </c>
      <c r="C17" s="18">
        <f t="shared" si="2"/>
        <v>49118.383000000002</v>
      </c>
      <c r="D17" s="11" t="str">
        <f t="shared" si="3"/>
        <v>vis</v>
      </c>
      <c r="E17" s="56">
        <f>VLOOKUP(C17,Active!C$21:E$973,3,FALSE)</f>
        <v>4838.5056272916636</v>
      </c>
      <c r="F17" s="6" t="s">
        <v>66</v>
      </c>
      <c r="G17" s="11" t="str">
        <f t="shared" si="4"/>
        <v>49118.383</v>
      </c>
      <c r="H17" s="18">
        <f t="shared" si="5"/>
        <v>4837.5</v>
      </c>
      <c r="I17" s="57" t="s">
        <v>85</v>
      </c>
      <c r="J17" s="58" t="s">
        <v>86</v>
      </c>
      <c r="K17" s="57">
        <v>4837.5</v>
      </c>
      <c r="L17" s="57" t="s">
        <v>87</v>
      </c>
      <c r="M17" s="58" t="s">
        <v>71</v>
      </c>
      <c r="N17" s="58" t="s">
        <v>78</v>
      </c>
      <c r="O17" s="59" t="s">
        <v>79</v>
      </c>
      <c r="P17" s="60" t="s">
        <v>80</v>
      </c>
    </row>
    <row r="18" spans="1:16" ht="12.75" customHeight="1" thickBot="1" x14ac:dyDescent="0.25">
      <c r="A18" s="18" t="str">
        <f t="shared" si="0"/>
        <v>BAVM 62 </v>
      </c>
      <c r="B18" s="6" t="str">
        <f t="shared" si="1"/>
        <v>II</v>
      </c>
      <c r="C18" s="18">
        <f t="shared" si="2"/>
        <v>49118.385000000002</v>
      </c>
      <c r="D18" s="11" t="str">
        <f t="shared" si="3"/>
        <v>vis</v>
      </c>
      <c r="E18" s="56">
        <f>VLOOKUP(C18,Active!C$21:E$973,3,FALSE)</f>
        <v>4838.5065777974742</v>
      </c>
      <c r="F18" s="6" t="s">
        <v>66</v>
      </c>
      <c r="G18" s="11" t="str">
        <f t="shared" si="4"/>
        <v>49118.385</v>
      </c>
      <c r="H18" s="18">
        <f t="shared" si="5"/>
        <v>4837.5</v>
      </c>
      <c r="I18" s="57" t="s">
        <v>88</v>
      </c>
      <c r="J18" s="58" t="s">
        <v>89</v>
      </c>
      <c r="K18" s="57">
        <v>4837.5</v>
      </c>
      <c r="L18" s="57" t="s">
        <v>90</v>
      </c>
      <c r="M18" s="58" t="s">
        <v>71</v>
      </c>
      <c r="N18" s="58" t="s">
        <v>84</v>
      </c>
      <c r="O18" s="59" t="s">
        <v>79</v>
      </c>
      <c r="P18" s="60" t="s">
        <v>80</v>
      </c>
    </row>
    <row r="19" spans="1:16" ht="12.75" customHeight="1" thickBot="1" x14ac:dyDescent="0.25">
      <c r="A19" s="18" t="str">
        <f t="shared" si="0"/>
        <v>BAVM 62 </v>
      </c>
      <c r="B19" s="6" t="str">
        <f t="shared" si="1"/>
        <v>I</v>
      </c>
      <c r="C19" s="18">
        <f t="shared" si="2"/>
        <v>49119.432000000001</v>
      </c>
      <c r="D19" s="11" t="str">
        <f t="shared" si="3"/>
        <v>vis</v>
      </c>
      <c r="E19" s="56">
        <f>VLOOKUP(C19,Active!C$21:E$973,3,FALSE)</f>
        <v>4839.0041675890088</v>
      </c>
      <c r="F19" s="6" t="s">
        <v>66</v>
      </c>
      <c r="G19" s="11" t="str">
        <f t="shared" si="4"/>
        <v>49119.4320</v>
      </c>
      <c r="H19" s="18">
        <f t="shared" si="5"/>
        <v>4838</v>
      </c>
      <c r="I19" s="57" t="s">
        <v>91</v>
      </c>
      <c r="J19" s="58" t="s">
        <v>92</v>
      </c>
      <c r="K19" s="57">
        <v>4838</v>
      </c>
      <c r="L19" s="57" t="s">
        <v>93</v>
      </c>
      <c r="M19" s="58" t="s">
        <v>71</v>
      </c>
      <c r="N19" s="58" t="s">
        <v>78</v>
      </c>
      <c r="O19" s="59" t="s">
        <v>79</v>
      </c>
      <c r="P19" s="60" t="s">
        <v>80</v>
      </c>
    </row>
    <row r="20" spans="1:16" ht="12.75" customHeight="1" thickBot="1" x14ac:dyDescent="0.25">
      <c r="A20" s="18" t="str">
        <f t="shared" si="0"/>
        <v>BAVM 62 </v>
      </c>
      <c r="B20" s="6" t="str">
        <f t="shared" si="1"/>
        <v>I</v>
      </c>
      <c r="C20" s="18">
        <f t="shared" si="2"/>
        <v>49119.432500000003</v>
      </c>
      <c r="D20" s="11" t="str">
        <f t="shared" si="3"/>
        <v>vis</v>
      </c>
      <c r="E20" s="56">
        <f>VLOOKUP(C20,Active!C$21:E$973,3,FALSE)</f>
        <v>4839.0044052154626</v>
      </c>
      <c r="F20" s="6" t="s">
        <v>66</v>
      </c>
      <c r="G20" s="11" t="str">
        <f t="shared" si="4"/>
        <v>49119.4325</v>
      </c>
      <c r="H20" s="18">
        <f t="shared" si="5"/>
        <v>4838</v>
      </c>
      <c r="I20" s="57" t="s">
        <v>94</v>
      </c>
      <c r="J20" s="58" t="s">
        <v>92</v>
      </c>
      <c r="K20" s="57">
        <v>4838</v>
      </c>
      <c r="L20" s="57" t="s">
        <v>95</v>
      </c>
      <c r="M20" s="58" t="s">
        <v>71</v>
      </c>
      <c r="N20" s="58" t="s">
        <v>84</v>
      </c>
      <c r="O20" s="59" t="s">
        <v>79</v>
      </c>
      <c r="P20" s="60" t="s">
        <v>80</v>
      </c>
    </row>
    <row r="21" spans="1:16" ht="12.75" customHeight="1" thickBot="1" x14ac:dyDescent="0.25">
      <c r="A21" s="18" t="str">
        <f t="shared" si="0"/>
        <v>BAVM 186 </v>
      </c>
      <c r="B21" s="6" t="str">
        <f t="shared" si="1"/>
        <v>I</v>
      </c>
      <c r="C21" s="18">
        <f t="shared" si="2"/>
        <v>53990.523200000003</v>
      </c>
      <c r="D21" s="11" t="str">
        <f t="shared" si="3"/>
        <v>vis</v>
      </c>
      <c r="E21" s="56">
        <f>VLOOKUP(C21,Active!C$21:E$973,3,FALSE)</f>
        <v>7154.0044109122136</v>
      </c>
      <c r="F21" s="6" t="s">
        <v>66</v>
      </c>
      <c r="G21" s="11" t="str">
        <f t="shared" si="4"/>
        <v>53990.5232</v>
      </c>
      <c r="H21" s="18">
        <f t="shared" si="5"/>
        <v>7153</v>
      </c>
      <c r="I21" s="57" t="s">
        <v>107</v>
      </c>
      <c r="J21" s="58" t="s">
        <v>108</v>
      </c>
      <c r="K21" s="57">
        <v>7153</v>
      </c>
      <c r="L21" s="57" t="s">
        <v>109</v>
      </c>
      <c r="M21" s="58" t="s">
        <v>110</v>
      </c>
      <c r="N21" s="58" t="s">
        <v>111</v>
      </c>
      <c r="O21" s="59" t="s">
        <v>112</v>
      </c>
      <c r="P21" s="60" t="s">
        <v>113</v>
      </c>
    </row>
    <row r="22" spans="1:16" ht="12.75" customHeight="1" thickBot="1" x14ac:dyDescent="0.25">
      <c r="A22" s="18" t="str">
        <f t="shared" si="0"/>
        <v>OEJV 0094 </v>
      </c>
      <c r="B22" s="6" t="str">
        <f t="shared" si="1"/>
        <v>I</v>
      </c>
      <c r="C22" s="18">
        <f t="shared" si="2"/>
        <v>54390.311500000003</v>
      </c>
      <c r="D22" s="11" t="str">
        <f t="shared" si="3"/>
        <v>vis</v>
      </c>
      <c r="E22" s="56">
        <f>VLOOKUP(C22,Active!C$21:E$973,3,FALSE)</f>
        <v>7344.0049618724934</v>
      </c>
      <c r="F22" s="6" t="s">
        <v>66</v>
      </c>
      <c r="G22" s="11" t="str">
        <f t="shared" si="4"/>
        <v>54390.3115</v>
      </c>
      <c r="H22" s="18">
        <f t="shared" si="5"/>
        <v>7343</v>
      </c>
      <c r="I22" s="57" t="s">
        <v>114</v>
      </c>
      <c r="J22" s="58" t="s">
        <v>115</v>
      </c>
      <c r="K22" s="57" t="s">
        <v>116</v>
      </c>
      <c r="L22" s="57" t="s">
        <v>117</v>
      </c>
      <c r="M22" s="58" t="s">
        <v>110</v>
      </c>
      <c r="N22" s="58" t="s">
        <v>118</v>
      </c>
      <c r="O22" s="59" t="s">
        <v>119</v>
      </c>
      <c r="P22" s="60" t="s">
        <v>120</v>
      </c>
    </row>
    <row r="23" spans="1:16" ht="12.75" customHeight="1" thickBot="1" x14ac:dyDescent="0.25">
      <c r="A23" s="18" t="str">
        <f t="shared" si="0"/>
        <v>BAVM 212 </v>
      </c>
      <c r="B23" s="6" t="str">
        <f t="shared" si="1"/>
        <v>I</v>
      </c>
      <c r="C23" s="18">
        <f t="shared" si="2"/>
        <v>55059.426299999999</v>
      </c>
      <c r="D23" s="11" t="str">
        <f t="shared" si="3"/>
        <v>vis</v>
      </c>
      <c r="E23" s="56">
        <f>VLOOKUP(C23,Active!C$21:E$973,3,FALSE)</f>
        <v>7662.0037143514337</v>
      </c>
      <c r="F23" s="6" t="s">
        <v>66</v>
      </c>
      <c r="G23" s="11" t="str">
        <f t="shared" si="4"/>
        <v>55059.4263</v>
      </c>
      <c r="H23" s="18">
        <f t="shared" si="5"/>
        <v>7661</v>
      </c>
      <c r="I23" s="57" t="s">
        <v>121</v>
      </c>
      <c r="J23" s="58" t="s">
        <v>122</v>
      </c>
      <c r="K23" s="57" t="s">
        <v>123</v>
      </c>
      <c r="L23" s="57" t="s">
        <v>124</v>
      </c>
      <c r="M23" s="58" t="s">
        <v>110</v>
      </c>
      <c r="N23" s="58" t="s">
        <v>125</v>
      </c>
      <c r="O23" s="59" t="s">
        <v>126</v>
      </c>
      <c r="P23" s="60" t="s">
        <v>127</v>
      </c>
    </row>
    <row r="24" spans="1:16" ht="12.75" customHeight="1" thickBot="1" x14ac:dyDescent="0.25">
      <c r="A24" s="18" t="str">
        <f t="shared" si="0"/>
        <v>OEJV 0137 </v>
      </c>
      <c r="B24" s="6" t="str">
        <f t="shared" si="1"/>
        <v>II</v>
      </c>
      <c r="C24" s="18">
        <f t="shared" si="2"/>
        <v>55304.554700000001</v>
      </c>
      <c r="D24" s="11" t="str">
        <f t="shared" si="3"/>
        <v>vis</v>
      </c>
      <c r="E24" s="56">
        <f>VLOOKUP(C24,Active!C$21:E$973,3,FALSE)</f>
        <v>7778.5016985496013</v>
      </c>
      <c r="F24" s="6" t="s">
        <v>66</v>
      </c>
      <c r="G24" s="11" t="str">
        <f t="shared" si="4"/>
        <v>55304.5547</v>
      </c>
      <c r="H24" s="18">
        <f t="shared" si="5"/>
        <v>7777.5</v>
      </c>
      <c r="I24" s="57" t="s">
        <v>128</v>
      </c>
      <c r="J24" s="58" t="s">
        <v>129</v>
      </c>
      <c r="K24" s="57" t="s">
        <v>130</v>
      </c>
      <c r="L24" s="57" t="s">
        <v>131</v>
      </c>
      <c r="M24" s="58" t="s">
        <v>110</v>
      </c>
      <c r="N24" s="58" t="s">
        <v>58</v>
      </c>
      <c r="O24" s="59" t="s">
        <v>132</v>
      </c>
      <c r="P24" s="60" t="s">
        <v>133</v>
      </c>
    </row>
    <row r="25" spans="1:16" ht="12.75" customHeight="1" thickBot="1" x14ac:dyDescent="0.25">
      <c r="A25" s="18" t="str">
        <f t="shared" si="0"/>
        <v>OEJV 0160 </v>
      </c>
      <c r="B25" s="6" t="str">
        <f t="shared" si="1"/>
        <v>I</v>
      </c>
      <c r="C25" s="18">
        <f t="shared" si="2"/>
        <v>56473.413130000001</v>
      </c>
      <c r="D25" s="11" t="str">
        <f t="shared" si="3"/>
        <v>vis</v>
      </c>
      <c r="E25" s="56">
        <f>VLOOKUP(C25,Active!C$21:E$973,3,FALSE)</f>
        <v>8334.0050629416237</v>
      </c>
      <c r="F25" s="6" t="s">
        <v>66</v>
      </c>
      <c r="G25" s="11" t="str">
        <f t="shared" si="4"/>
        <v>56473.41313</v>
      </c>
      <c r="H25" s="18">
        <f t="shared" si="5"/>
        <v>8333</v>
      </c>
      <c r="I25" s="57" t="s">
        <v>134</v>
      </c>
      <c r="J25" s="58" t="s">
        <v>135</v>
      </c>
      <c r="K25" s="57" t="s">
        <v>136</v>
      </c>
      <c r="L25" s="57" t="s">
        <v>137</v>
      </c>
      <c r="M25" s="58" t="s">
        <v>110</v>
      </c>
      <c r="N25" s="58" t="s">
        <v>58</v>
      </c>
      <c r="O25" s="59" t="s">
        <v>138</v>
      </c>
      <c r="P25" s="60" t="s">
        <v>139</v>
      </c>
    </row>
    <row r="26" spans="1:16" ht="12.75" customHeight="1" thickBot="1" x14ac:dyDescent="0.25">
      <c r="A26" s="18" t="str">
        <f t="shared" si="0"/>
        <v>BAVM 234 </v>
      </c>
      <c r="B26" s="6" t="str">
        <f t="shared" si="1"/>
        <v>II</v>
      </c>
      <c r="C26" s="18">
        <f t="shared" si="2"/>
        <v>56495.508699999998</v>
      </c>
      <c r="D26" s="11" t="str">
        <f t="shared" si="3"/>
        <v>vis</v>
      </c>
      <c r="E26" s="56">
        <f>VLOOKUP(C26,Active!C$21:E$973,3,FALSE)</f>
        <v>8344.5060467717685</v>
      </c>
      <c r="F26" s="6" t="s">
        <v>66</v>
      </c>
      <c r="G26" s="11" t="str">
        <f t="shared" si="4"/>
        <v>56495.5087</v>
      </c>
      <c r="H26" s="18">
        <f t="shared" si="5"/>
        <v>8343.5</v>
      </c>
      <c r="I26" s="57" t="s">
        <v>140</v>
      </c>
      <c r="J26" s="58" t="s">
        <v>141</v>
      </c>
      <c r="K26" s="57" t="s">
        <v>142</v>
      </c>
      <c r="L26" s="57" t="s">
        <v>143</v>
      </c>
      <c r="M26" s="58" t="s">
        <v>110</v>
      </c>
      <c r="N26" s="58" t="s">
        <v>111</v>
      </c>
      <c r="O26" s="59" t="s">
        <v>79</v>
      </c>
      <c r="P26" s="60" t="s">
        <v>144</v>
      </c>
    </row>
    <row r="27" spans="1:16" ht="12.75" customHeight="1" thickBot="1" x14ac:dyDescent="0.25">
      <c r="A27" s="18" t="str">
        <f t="shared" si="0"/>
        <v>BAVM 238 </v>
      </c>
      <c r="B27" s="6" t="str">
        <f t="shared" si="1"/>
        <v>II</v>
      </c>
      <c r="C27" s="18">
        <f t="shared" si="2"/>
        <v>56817.438999999998</v>
      </c>
      <c r="D27" s="11" t="str">
        <f t="shared" si="3"/>
        <v>vis</v>
      </c>
      <c r="E27" s="56">
        <f>VLOOKUP(C27,Active!C$21:E$973,3,FALSE)</f>
        <v>8497.5043570545058</v>
      </c>
      <c r="F27" s="6" t="s">
        <v>66</v>
      </c>
      <c r="G27" s="11" t="str">
        <f t="shared" si="4"/>
        <v>56817.4390</v>
      </c>
      <c r="H27" s="18">
        <f t="shared" si="5"/>
        <v>8496.5</v>
      </c>
      <c r="I27" s="57" t="s">
        <v>145</v>
      </c>
      <c r="J27" s="58" t="s">
        <v>146</v>
      </c>
      <c r="K27" s="57" t="s">
        <v>147</v>
      </c>
      <c r="L27" s="57" t="s">
        <v>148</v>
      </c>
      <c r="M27" s="58" t="s">
        <v>110</v>
      </c>
      <c r="N27" s="58" t="s">
        <v>111</v>
      </c>
      <c r="O27" s="59" t="s">
        <v>79</v>
      </c>
      <c r="P27" s="60" t="s">
        <v>149</v>
      </c>
    </row>
    <row r="28" spans="1:16" x14ac:dyDescent="0.2">
      <c r="B28" s="6"/>
      <c r="F28" s="6"/>
    </row>
    <row r="29" spans="1:16" x14ac:dyDescent="0.2">
      <c r="B29" s="6"/>
      <c r="F29" s="6"/>
    </row>
    <row r="30" spans="1:16" x14ac:dyDescent="0.2">
      <c r="B30" s="6"/>
      <c r="F30" s="6"/>
    </row>
    <row r="31" spans="1:16" x14ac:dyDescent="0.2">
      <c r="B31" s="6"/>
      <c r="F31" s="6"/>
    </row>
    <row r="32" spans="1:1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</sheetData>
  <phoneticPr fontId="8" type="noConversion"/>
  <hyperlinks>
    <hyperlink ref="P15" r:id="rId1" display="http://www.bav-astro.de/sfs/BAVM_link.php?BAVMnr=62" xr:uid="{00000000-0004-0000-0200-000000000000}"/>
    <hyperlink ref="P16" r:id="rId2" display="http://www.bav-astro.de/sfs/BAVM_link.php?BAVMnr=62" xr:uid="{00000000-0004-0000-0200-000001000000}"/>
    <hyperlink ref="P17" r:id="rId3" display="http://www.bav-astro.de/sfs/BAVM_link.php?BAVMnr=62" xr:uid="{00000000-0004-0000-0200-000002000000}"/>
    <hyperlink ref="P18" r:id="rId4" display="http://www.bav-astro.de/sfs/BAVM_link.php?BAVMnr=62" xr:uid="{00000000-0004-0000-0200-000003000000}"/>
    <hyperlink ref="P19" r:id="rId5" display="http://www.bav-astro.de/sfs/BAVM_link.php?BAVMnr=62" xr:uid="{00000000-0004-0000-0200-000004000000}"/>
    <hyperlink ref="P20" r:id="rId6" display="http://www.bav-astro.de/sfs/BAVM_link.php?BAVMnr=62" xr:uid="{00000000-0004-0000-0200-000005000000}"/>
    <hyperlink ref="P12" r:id="rId7" display="http://www.bav-astro.de/sfs/BAVM_link.php?BAVMnr=102" xr:uid="{00000000-0004-0000-0200-000006000000}"/>
    <hyperlink ref="P13" r:id="rId8" display="http://www.bav-astro.de/sfs/BAVM_link.php?BAVMnr=152" xr:uid="{00000000-0004-0000-0200-000007000000}"/>
    <hyperlink ref="P14" r:id="rId9" display="http://www.bav-astro.de/sfs/BAVM_link.php?BAVMnr=152" xr:uid="{00000000-0004-0000-0200-000008000000}"/>
    <hyperlink ref="P21" r:id="rId10" display="http://www.bav-astro.de/sfs/BAVM_link.php?BAVMnr=186" xr:uid="{00000000-0004-0000-0200-000009000000}"/>
    <hyperlink ref="P22" r:id="rId11" display="http://var.astro.cz/oejv/issues/oejv0094.pdf" xr:uid="{00000000-0004-0000-0200-00000A000000}"/>
    <hyperlink ref="P23" r:id="rId12" display="http://www.bav-astro.de/sfs/BAVM_link.php?BAVMnr=212" xr:uid="{00000000-0004-0000-0200-00000B000000}"/>
    <hyperlink ref="P24" r:id="rId13" display="http://var.astro.cz/oejv/issues/oejv0137.pdf" xr:uid="{00000000-0004-0000-0200-00000C000000}"/>
    <hyperlink ref="P25" r:id="rId14" display="http://var.astro.cz/oejv/issues/oejv0160.pdf" xr:uid="{00000000-0004-0000-0200-00000D000000}"/>
    <hyperlink ref="P26" r:id="rId15" display="http://www.bav-astro.de/sfs/BAVM_link.php?BAVMnr=234" xr:uid="{00000000-0004-0000-0200-00000E000000}"/>
    <hyperlink ref="P27" r:id="rId16" display="http://www.bav-astro.de/sfs/BAVM_link.php?BAVMnr=238" xr:uid="{00000000-0004-0000-0200-00000F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R5146"/>
  <sheetViews>
    <sheetView workbookViewId="0">
      <selection activeCell="C35" sqref="C3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</row>
    <row r="2" spans="1:7" x14ac:dyDescent="0.2">
      <c r="A2" t="s">
        <v>27</v>
      </c>
      <c r="B2" s="11" t="s">
        <v>32</v>
      </c>
    </row>
    <row r="3" spans="1:7" ht="13.5" thickBot="1" x14ac:dyDescent="0.25"/>
    <row r="4" spans="1:7" ht="14.25" thickTop="1" thickBot="1" x14ac:dyDescent="0.25">
      <c r="A4" s="8" t="s">
        <v>2</v>
      </c>
      <c r="C4" s="3">
        <v>38937.476000000002</v>
      </c>
      <c r="D4" s="4">
        <v>2.1045400000000001</v>
      </c>
    </row>
    <row r="5" spans="1:7" ht="13.5" thickTop="1" x14ac:dyDescent="0.2"/>
    <row r="6" spans="1:7" x14ac:dyDescent="0.2">
      <c r="A6" s="8" t="s">
        <v>3</v>
      </c>
    </row>
    <row r="7" spans="1:7" x14ac:dyDescent="0.2">
      <c r="A7" t="s">
        <v>4</v>
      </c>
      <c r="C7">
        <f>+C4</f>
        <v>38937.476000000002</v>
      </c>
    </row>
    <row r="8" spans="1:7" x14ac:dyDescent="0.2">
      <c r="A8" t="s">
        <v>5</v>
      </c>
      <c r="C8">
        <v>2.1041444835020973</v>
      </c>
    </row>
    <row r="9" spans="1:7" x14ac:dyDescent="0.2">
      <c r="A9" s="20" t="s">
        <v>38</v>
      </c>
      <c r="B9" s="11"/>
      <c r="C9" s="21">
        <v>8</v>
      </c>
      <c r="D9" s="11" t="s">
        <v>39</v>
      </c>
      <c r="E9" s="11"/>
    </row>
    <row r="10" spans="1:7" ht="13.5" thickBot="1" x14ac:dyDescent="0.25">
      <c r="A10" s="11"/>
      <c r="B10" s="11"/>
      <c r="C10" s="7" t="s">
        <v>22</v>
      </c>
      <c r="D10" s="7" t="s">
        <v>23</v>
      </c>
      <c r="E10" s="11"/>
    </row>
    <row r="11" spans="1:7" x14ac:dyDescent="0.2">
      <c r="A11" s="11" t="s">
        <v>18</v>
      </c>
      <c r="B11" s="11"/>
      <c r="C11" s="33">
        <f ca="1">INTERCEPT(INDIRECT($G$11):G989,INDIRECT($F$11):F989)</f>
        <v>7.4634249467823155E-3</v>
      </c>
      <c r="D11" s="6"/>
      <c r="E11" s="11"/>
      <c r="F11" s="34" t="str">
        <f>"F"&amp;E19</f>
        <v>F22</v>
      </c>
      <c r="G11" s="17" t="str">
        <f>"G"&amp;E19</f>
        <v>G22</v>
      </c>
    </row>
    <row r="12" spans="1:7" x14ac:dyDescent="0.2">
      <c r="A12" s="11" t="s">
        <v>19</v>
      </c>
      <c r="B12" s="11"/>
      <c r="C12" s="33">
        <f ca="1">SLOPE(INDIRECT($G$11):G989,INDIRECT($F$11):F989)</f>
        <v>-1.2533406541341378E-6</v>
      </c>
      <c r="D12" s="6"/>
      <c r="E12" s="11"/>
    </row>
    <row r="13" spans="1:7" x14ac:dyDescent="0.2">
      <c r="A13" s="11" t="s">
        <v>21</v>
      </c>
      <c r="B13" s="11"/>
      <c r="C13" s="6" t="s">
        <v>16</v>
      </c>
      <c r="D13" s="24" t="s">
        <v>48</v>
      </c>
      <c r="E13" s="21">
        <v>1</v>
      </c>
    </row>
    <row r="14" spans="1:7" x14ac:dyDescent="0.2">
      <c r="A14" s="11"/>
      <c r="B14" s="11"/>
      <c r="C14" s="11"/>
      <c r="D14" s="24" t="s">
        <v>40</v>
      </c>
      <c r="E14" s="25">
        <f ca="1">NOW()+15018.5+$C$9/24</f>
        <v>60341.497657291671</v>
      </c>
    </row>
    <row r="15" spans="1:7" x14ac:dyDescent="0.2">
      <c r="A15" s="22" t="s">
        <v>20</v>
      </c>
      <c r="B15" s="11"/>
      <c r="C15" s="23">
        <f ca="1">(C7+C11)+(C8+C12)*INT(MAX(F21:F3530))</f>
        <v>56816.388490106736</v>
      </c>
      <c r="D15" s="24" t="s">
        <v>49</v>
      </c>
      <c r="E15" s="25">
        <f ca="1">ROUND(2*(E14-$C$7)/$C$8,0)/2+E13</f>
        <v>10173.5</v>
      </c>
    </row>
    <row r="16" spans="1:7" x14ac:dyDescent="0.2">
      <c r="A16" s="26" t="s">
        <v>6</v>
      </c>
      <c r="B16" s="11"/>
      <c r="C16" s="27">
        <f ca="1">+C8+C12</f>
        <v>2.1041432301614433</v>
      </c>
      <c r="D16" s="24" t="s">
        <v>41</v>
      </c>
      <c r="E16" s="17">
        <f ca="1">ROUND(2*(E14-$C$15)/$C$16,0)/2+E13</f>
        <v>1676.5</v>
      </c>
    </row>
    <row r="17" spans="1:18" ht="13.5" thickBot="1" x14ac:dyDescent="0.25">
      <c r="A17" s="24" t="s">
        <v>37</v>
      </c>
      <c r="B17" s="11"/>
      <c r="C17" s="11">
        <f>COUNT(C21:C2188)</f>
        <v>10</v>
      </c>
      <c r="D17" s="24" t="s">
        <v>42</v>
      </c>
      <c r="E17" s="28">
        <f ca="1">+$C$15+$C$16*E16-15018.5-$C$9/24</f>
        <v>45325.151282139057</v>
      </c>
    </row>
    <row r="18" spans="1:18" ht="14.25" thickTop="1" thickBot="1" x14ac:dyDescent="0.25">
      <c r="A18" s="26" t="s">
        <v>7</v>
      </c>
      <c r="B18" s="11"/>
      <c r="C18" s="29">
        <f ca="1">+C15</f>
        <v>56816.388490106736</v>
      </c>
      <c r="D18" s="30">
        <f ca="1">+C16</f>
        <v>2.1041432301614433</v>
      </c>
      <c r="E18" s="31" t="s">
        <v>43</v>
      </c>
    </row>
    <row r="19" spans="1:18" ht="13.5" thickTop="1" x14ac:dyDescent="0.2">
      <c r="A19" s="35" t="s">
        <v>47</v>
      </c>
      <c r="E19" s="36">
        <v>22</v>
      </c>
    </row>
    <row r="20" spans="1:18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36</v>
      </c>
      <c r="J20" s="10" t="s">
        <v>53</v>
      </c>
      <c r="K20" s="10" t="s">
        <v>28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17</v>
      </c>
      <c r="R20" s="42" t="s">
        <v>52</v>
      </c>
    </row>
    <row r="21" spans="1:18" x14ac:dyDescent="0.2">
      <c r="A21" t="s">
        <v>14</v>
      </c>
      <c r="C21" s="18">
        <f>+C4</f>
        <v>38937.476000000002</v>
      </c>
      <c r="D21" s="18" t="s">
        <v>16</v>
      </c>
      <c r="E21">
        <f t="shared" ref="E21:E27" si="0">+(C21-C$7)/C$8</f>
        <v>0</v>
      </c>
      <c r="F21">
        <f t="shared" ref="F21:F30" si="1">ROUND(2*E21,0)/2</f>
        <v>0</v>
      </c>
      <c r="G21">
        <f t="shared" ref="G21:G26" si="2">+C21-(C$7+F21*C$8)</f>
        <v>0</v>
      </c>
      <c r="H21" s="37">
        <f>G21</f>
        <v>0</v>
      </c>
      <c r="O21">
        <f t="shared" ref="O21:O27" ca="1" si="3">+C$11+C$12*$F21</f>
        <v>7.4634249467823155E-3</v>
      </c>
      <c r="Q21" s="2">
        <f t="shared" ref="Q21:Q27" si="4">+C21-15018.5</f>
        <v>23918.976000000002</v>
      </c>
    </row>
    <row r="22" spans="1:18" x14ac:dyDescent="0.2">
      <c r="A22" s="12" t="s">
        <v>33</v>
      </c>
      <c r="B22" s="13" t="s">
        <v>34</v>
      </c>
      <c r="C22" s="12">
        <v>50370.345699999998</v>
      </c>
      <c r="D22" s="12">
        <v>8.0000000000000004E-4</v>
      </c>
      <c r="E22">
        <f t="shared" si="0"/>
        <v>5433.5003083872589</v>
      </c>
      <c r="F22">
        <f t="shared" si="1"/>
        <v>5433.5</v>
      </c>
      <c r="G22">
        <f t="shared" si="2"/>
        <v>6.4889134955592453E-4</v>
      </c>
      <c r="I22">
        <f>+G22</f>
        <v>6.4889134955592453E-4</v>
      </c>
      <c r="O22">
        <f t="shared" ca="1" si="3"/>
        <v>6.5339850254447773E-4</v>
      </c>
      <c r="Q22" s="2">
        <f t="shared" si="4"/>
        <v>35351.845699999998</v>
      </c>
    </row>
    <row r="23" spans="1:18" x14ac:dyDescent="0.2">
      <c r="A23" s="14" t="s">
        <v>35</v>
      </c>
      <c r="B23" s="13"/>
      <c r="C23" s="19">
        <v>51766.445399999997</v>
      </c>
      <c r="D23" s="19">
        <v>8.9999999999999998E-4</v>
      </c>
      <c r="E23">
        <f t="shared" si="0"/>
        <v>6097.0002300639098</v>
      </c>
      <c r="F23">
        <f t="shared" si="1"/>
        <v>6097</v>
      </c>
      <c r="G23">
        <f t="shared" si="2"/>
        <v>4.840877081733197E-4</v>
      </c>
      <c r="I23">
        <f>+G23</f>
        <v>4.840877081733197E-4</v>
      </c>
      <c r="O23">
        <f t="shared" ca="1" si="3"/>
        <v>-1.7819302147352271E-4</v>
      </c>
      <c r="Q23" s="2">
        <f t="shared" si="4"/>
        <v>36747.945399999997</v>
      </c>
    </row>
    <row r="24" spans="1:18" x14ac:dyDescent="0.2">
      <c r="A24" s="14" t="s">
        <v>35</v>
      </c>
      <c r="B24" s="16" t="s">
        <v>34</v>
      </c>
      <c r="C24" s="19">
        <v>52150.450499999999</v>
      </c>
      <c r="D24" s="19">
        <v>8.0000000000000004E-4</v>
      </c>
      <c r="E24">
        <f t="shared" si="0"/>
        <v>6279.4996273300485</v>
      </c>
      <c r="F24">
        <f t="shared" si="1"/>
        <v>6279.5</v>
      </c>
      <c r="G24">
        <f t="shared" si="2"/>
        <v>-7.8415142343146726E-4</v>
      </c>
      <c r="I24">
        <f>+G24</f>
        <v>-7.8415142343146726E-4</v>
      </c>
      <c r="O24">
        <f t="shared" ca="1" si="3"/>
        <v>-4.0692769085300291E-4</v>
      </c>
      <c r="Q24" s="2">
        <f t="shared" si="4"/>
        <v>37131.950499999999</v>
      </c>
    </row>
    <row r="25" spans="1:18" x14ac:dyDescent="0.2">
      <c r="A25" s="32" t="s">
        <v>44</v>
      </c>
      <c r="B25" s="6" t="s">
        <v>34</v>
      </c>
      <c r="C25" s="18">
        <v>53990.523200000003</v>
      </c>
      <c r="D25" s="18">
        <v>8.9999999999999998E-4</v>
      </c>
      <c r="E25">
        <f t="shared" si="0"/>
        <v>7153.998842772432</v>
      </c>
      <c r="F25">
        <f t="shared" si="1"/>
        <v>7154</v>
      </c>
      <c r="G25">
        <f t="shared" si="2"/>
        <v>-2.4349740051547997E-3</v>
      </c>
      <c r="I25">
        <f>+G25</f>
        <v>-2.4349740051547997E-3</v>
      </c>
      <c r="O25">
        <f t="shared" ca="1" si="3"/>
        <v>-1.5029740928933066E-3</v>
      </c>
      <c r="Q25" s="2">
        <f t="shared" si="4"/>
        <v>38972.023200000003</v>
      </c>
    </row>
    <row r="26" spans="1:18" x14ac:dyDescent="0.2">
      <c r="A26" s="32" t="s">
        <v>45</v>
      </c>
      <c r="B26" s="38" t="s">
        <v>46</v>
      </c>
      <c r="C26" s="32">
        <v>54390.311520000003</v>
      </c>
      <c r="D26" s="32">
        <v>5.9999999999999995E-4</v>
      </c>
      <c r="E26">
        <f t="shared" si="0"/>
        <v>7343.9992553556021</v>
      </c>
      <c r="F26">
        <f t="shared" si="1"/>
        <v>7344</v>
      </c>
      <c r="G26">
        <f t="shared" si="2"/>
        <v>-1.5668394044041634E-3</v>
      </c>
      <c r="J26">
        <f>+G26</f>
        <v>-1.5668394044041634E-3</v>
      </c>
      <c r="O26">
        <f t="shared" ca="1" si="3"/>
        <v>-1.7411088171787933E-3</v>
      </c>
      <c r="Q26" s="2">
        <f t="shared" si="4"/>
        <v>39371.811520000003</v>
      </c>
    </row>
    <row r="27" spans="1:18" x14ac:dyDescent="0.2">
      <c r="A27" s="39" t="s">
        <v>50</v>
      </c>
      <c r="B27" s="40" t="s">
        <v>34</v>
      </c>
      <c r="C27" s="41">
        <v>55304.554779999999</v>
      </c>
      <c r="D27" s="41">
        <v>1E-4</v>
      </c>
      <c r="E27">
        <f t="shared" si="0"/>
        <v>7778.4956823682314</v>
      </c>
      <c r="F27">
        <f t="shared" si="1"/>
        <v>7778.5</v>
      </c>
      <c r="O27">
        <f t="shared" ca="1" si="3"/>
        <v>-2.2856853314000749E-3</v>
      </c>
      <c r="Q27" s="2">
        <f t="shared" si="4"/>
        <v>40286.054779999999</v>
      </c>
      <c r="R27">
        <f>+C27-(C$7+F27*C$8)</f>
        <v>-9.0849210682790726E-3</v>
      </c>
    </row>
    <row r="28" spans="1:18" x14ac:dyDescent="0.2">
      <c r="A28" s="39" t="s">
        <v>51</v>
      </c>
      <c r="B28" s="40" t="s">
        <v>46</v>
      </c>
      <c r="C28" s="41">
        <v>56473.413130000001</v>
      </c>
      <c r="D28" s="41">
        <v>5.9999999999999995E-4</v>
      </c>
      <c r="E28">
        <f>+(C28-C$7)/C$8</f>
        <v>8333.9985763779514</v>
      </c>
      <c r="F28">
        <f t="shared" si="1"/>
        <v>8334</v>
      </c>
      <c r="G28">
        <f>+C28-(C$7+F28*C$8)</f>
        <v>-2.9955064819660038E-3</v>
      </c>
      <c r="J28">
        <f>+G28</f>
        <v>-2.9955064819660038E-3</v>
      </c>
      <c r="O28">
        <f ca="1">+C$11+C$12*$F28</f>
        <v>-2.9819160647715885E-3</v>
      </c>
      <c r="Q28" s="2">
        <f>+C28-15018.5</f>
        <v>41454.913130000001</v>
      </c>
    </row>
    <row r="29" spans="1:18" x14ac:dyDescent="0.2">
      <c r="A29" s="43" t="s">
        <v>54</v>
      </c>
      <c r="B29" s="44" t="s">
        <v>46</v>
      </c>
      <c r="C29" s="41">
        <v>56495.508699999998</v>
      </c>
      <c r="D29" s="45">
        <v>4.8999999999999998E-3</v>
      </c>
      <c r="E29">
        <f>+(C29-C$7)/C$8</f>
        <v>8344.4995520349185</v>
      </c>
      <c r="F29">
        <f t="shared" si="1"/>
        <v>8344.5</v>
      </c>
      <c r="G29">
        <f>+C29-(C$7+F29*C$8)</f>
        <v>-9.4258325407281518E-4</v>
      </c>
      <c r="I29">
        <f>+G29</f>
        <v>-9.4258325407281518E-4</v>
      </c>
      <c r="O29">
        <f ca="1">+C$11+C$12*$F29</f>
        <v>-2.9950761416399976E-3</v>
      </c>
      <c r="Q29" s="2">
        <f>+C29-15018.5</f>
        <v>41477.008699999998</v>
      </c>
    </row>
    <row r="30" spans="1:18" x14ac:dyDescent="0.2">
      <c r="A30" s="46" t="s">
        <v>56</v>
      </c>
      <c r="B30" s="46" t="s">
        <v>46</v>
      </c>
      <c r="C30" s="47">
        <v>56817.438999999998</v>
      </c>
      <c r="D30" s="47">
        <v>2.5000000000000001E-3</v>
      </c>
      <c r="E30">
        <f>+(C30-C$7)/C$8</f>
        <v>8497.4977432352607</v>
      </c>
      <c r="F30">
        <f t="shared" si="1"/>
        <v>8497.5</v>
      </c>
      <c r="G30">
        <f>+C30-(C$7+F30*C$8)</f>
        <v>-4.7485590766882524E-3</v>
      </c>
      <c r="I30">
        <f>+G30</f>
        <v>-4.7485590766882524E-3</v>
      </c>
      <c r="O30">
        <f ca="1">+C$11+C$12*$F30</f>
        <v>-3.18683726172252E-3</v>
      </c>
      <c r="Q30" s="2">
        <f>+C30-15018.5</f>
        <v>41798.938999999998</v>
      </c>
    </row>
    <row r="31" spans="1:18" x14ac:dyDescent="0.2">
      <c r="C31" s="18"/>
      <c r="D31" s="18"/>
    </row>
    <row r="32" spans="1:18" x14ac:dyDescent="0.2">
      <c r="C32" s="18"/>
      <c r="D32" s="18"/>
    </row>
    <row r="33" spans="3:4" x14ac:dyDescent="0.2">
      <c r="C33" s="18"/>
      <c r="D33" s="18"/>
    </row>
    <row r="34" spans="3:4" x14ac:dyDescent="0.2">
      <c r="C34" s="18"/>
      <c r="D34" s="18"/>
    </row>
    <row r="35" spans="3:4" x14ac:dyDescent="0.2">
      <c r="C35" s="18"/>
      <c r="D35" s="18"/>
    </row>
    <row r="36" spans="3:4" x14ac:dyDescent="0.2">
      <c r="C36" s="18"/>
      <c r="D36" s="18"/>
    </row>
    <row r="37" spans="3:4" x14ac:dyDescent="0.2">
      <c r="C37" s="18"/>
      <c r="D37" s="18"/>
    </row>
    <row r="38" spans="3:4" x14ac:dyDescent="0.2">
      <c r="C38" s="18"/>
      <c r="D38" s="18"/>
    </row>
    <row r="39" spans="3:4" x14ac:dyDescent="0.2">
      <c r="C39" s="18"/>
      <c r="D39" s="18"/>
    </row>
    <row r="40" spans="3:4" x14ac:dyDescent="0.2">
      <c r="C40" s="18"/>
      <c r="D40" s="18"/>
    </row>
    <row r="41" spans="3:4" x14ac:dyDescent="0.2">
      <c r="C41" s="18"/>
      <c r="D41" s="18"/>
    </row>
    <row r="42" spans="3:4" x14ac:dyDescent="0.2">
      <c r="C42" s="18"/>
      <c r="D42" s="18"/>
    </row>
    <row r="43" spans="3:4" x14ac:dyDescent="0.2">
      <c r="C43" s="18"/>
      <c r="D43" s="18"/>
    </row>
    <row r="44" spans="3:4" x14ac:dyDescent="0.2">
      <c r="C44" s="18"/>
      <c r="D44" s="18"/>
    </row>
    <row r="45" spans="3:4" x14ac:dyDescent="0.2">
      <c r="C45" s="18"/>
      <c r="D45" s="18"/>
    </row>
    <row r="46" spans="3:4" x14ac:dyDescent="0.2">
      <c r="C46" s="18"/>
      <c r="D46" s="18"/>
    </row>
    <row r="47" spans="3:4" x14ac:dyDescent="0.2">
      <c r="C47" s="18"/>
      <c r="D47" s="18"/>
    </row>
    <row r="48" spans="3:4" x14ac:dyDescent="0.2">
      <c r="C48" s="18"/>
      <c r="D48" s="18"/>
    </row>
    <row r="49" spans="3:4" x14ac:dyDescent="0.2">
      <c r="C49" s="18"/>
      <c r="D49" s="18"/>
    </row>
    <row r="50" spans="3:4" x14ac:dyDescent="0.2">
      <c r="C50" s="18"/>
      <c r="D50" s="18"/>
    </row>
    <row r="51" spans="3:4" x14ac:dyDescent="0.2">
      <c r="C51" s="18"/>
      <c r="D51" s="18"/>
    </row>
    <row r="52" spans="3:4" x14ac:dyDescent="0.2">
      <c r="C52" s="18"/>
      <c r="D52" s="18"/>
    </row>
    <row r="53" spans="3:4" x14ac:dyDescent="0.2">
      <c r="C53" s="18"/>
      <c r="D53" s="18"/>
    </row>
    <row r="54" spans="3:4" x14ac:dyDescent="0.2">
      <c r="C54" s="18"/>
      <c r="D54" s="18"/>
    </row>
    <row r="55" spans="3:4" x14ac:dyDescent="0.2">
      <c r="C55" s="18"/>
      <c r="D55" s="18"/>
    </row>
    <row r="56" spans="3:4" x14ac:dyDescent="0.2">
      <c r="C56" s="18"/>
      <c r="D56" s="18"/>
    </row>
    <row r="57" spans="3:4" x14ac:dyDescent="0.2">
      <c r="C57" s="18"/>
      <c r="D57" s="18"/>
    </row>
    <row r="58" spans="3:4" x14ac:dyDescent="0.2">
      <c r="C58" s="18"/>
      <c r="D58" s="18"/>
    </row>
    <row r="59" spans="3:4" x14ac:dyDescent="0.2">
      <c r="C59" s="18"/>
      <c r="D59" s="18"/>
    </row>
    <row r="60" spans="3:4" x14ac:dyDescent="0.2">
      <c r="C60" s="18"/>
      <c r="D60" s="18"/>
    </row>
    <row r="61" spans="3:4" x14ac:dyDescent="0.2">
      <c r="C61" s="18"/>
      <c r="D61" s="18"/>
    </row>
    <row r="62" spans="3:4" x14ac:dyDescent="0.2">
      <c r="C62" s="18"/>
      <c r="D62" s="18"/>
    </row>
    <row r="63" spans="3:4" x14ac:dyDescent="0.2">
      <c r="C63" s="18"/>
      <c r="D63" s="18"/>
    </row>
    <row r="64" spans="3:4" x14ac:dyDescent="0.2">
      <c r="C64" s="18"/>
      <c r="D64" s="18"/>
    </row>
    <row r="65" spans="3:4" x14ac:dyDescent="0.2">
      <c r="C65" s="18"/>
      <c r="D65" s="18"/>
    </row>
    <row r="66" spans="3:4" x14ac:dyDescent="0.2">
      <c r="C66" s="18"/>
      <c r="D66" s="18"/>
    </row>
    <row r="67" spans="3:4" x14ac:dyDescent="0.2">
      <c r="C67" s="18"/>
      <c r="D67" s="18"/>
    </row>
    <row r="68" spans="3:4" x14ac:dyDescent="0.2">
      <c r="C68" s="18"/>
      <c r="D68" s="18"/>
    </row>
    <row r="69" spans="3:4" x14ac:dyDescent="0.2">
      <c r="C69" s="18"/>
      <c r="D69" s="18"/>
    </row>
    <row r="70" spans="3:4" x14ac:dyDescent="0.2">
      <c r="C70" s="18"/>
      <c r="D70" s="18"/>
    </row>
    <row r="71" spans="3:4" x14ac:dyDescent="0.2">
      <c r="C71" s="18"/>
      <c r="D71" s="18"/>
    </row>
    <row r="72" spans="3:4" x14ac:dyDescent="0.2">
      <c r="C72" s="18"/>
      <c r="D72" s="18"/>
    </row>
    <row r="73" spans="3:4" x14ac:dyDescent="0.2">
      <c r="C73" s="18"/>
      <c r="D73" s="18"/>
    </row>
    <row r="74" spans="3:4" x14ac:dyDescent="0.2">
      <c r="C74" s="18"/>
      <c r="D74" s="18"/>
    </row>
    <row r="75" spans="3:4" x14ac:dyDescent="0.2">
      <c r="C75" s="18"/>
      <c r="D75" s="18"/>
    </row>
    <row r="76" spans="3:4" x14ac:dyDescent="0.2">
      <c r="C76" s="18"/>
      <c r="D76" s="18"/>
    </row>
    <row r="77" spans="3:4" x14ac:dyDescent="0.2">
      <c r="C77" s="18"/>
      <c r="D77" s="18"/>
    </row>
    <row r="78" spans="3:4" x14ac:dyDescent="0.2">
      <c r="C78" s="18"/>
      <c r="D78" s="18"/>
    </row>
    <row r="79" spans="3:4" x14ac:dyDescent="0.2">
      <c r="C79" s="18"/>
      <c r="D79" s="18"/>
    </row>
    <row r="80" spans="3:4" x14ac:dyDescent="0.2">
      <c r="C80" s="18"/>
      <c r="D80" s="18"/>
    </row>
    <row r="81" spans="3:4" x14ac:dyDescent="0.2">
      <c r="C81" s="18"/>
      <c r="D81" s="18"/>
    </row>
    <row r="82" spans="3:4" x14ac:dyDescent="0.2">
      <c r="C82" s="18"/>
      <c r="D82" s="18"/>
    </row>
    <row r="83" spans="3:4" x14ac:dyDescent="0.2">
      <c r="C83" s="18"/>
      <c r="D83" s="18"/>
    </row>
    <row r="84" spans="3:4" x14ac:dyDescent="0.2">
      <c r="C84" s="18"/>
      <c r="D84" s="18"/>
    </row>
    <row r="85" spans="3:4" x14ac:dyDescent="0.2">
      <c r="C85" s="18"/>
      <c r="D85" s="18"/>
    </row>
    <row r="86" spans="3:4" x14ac:dyDescent="0.2">
      <c r="C86" s="18"/>
      <c r="D86" s="18"/>
    </row>
    <row r="87" spans="3:4" x14ac:dyDescent="0.2">
      <c r="C87" s="18"/>
      <c r="D87" s="18"/>
    </row>
    <row r="88" spans="3:4" x14ac:dyDescent="0.2">
      <c r="C88" s="18"/>
      <c r="D88" s="18"/>
    </row>
    <row r="89" spans="3:4" x14ac:dyDescent="0.2">
      <c r="C89" s="18"/>
      <c r="D89" s="18"/>
    </row>
    <row r="90" spans="3:4" x14ac:dyDescent="0.2">
      <c r="C90" s="18"/>
      <c r="D90" s="18"/>
    </row>
    <row r="91" spans="3:4" x14ac:dyDescent="0.2">
      <c r="C91" s="18"/>
      <c r="D91" s="18"/>
    </row>
    <row r="92" spans="3:4" x14ac:dyDescent="0.2">
      <c r="C92" s="18"/>
      <c r="D92" s="18"/>
    </row>
    <row r="93" spans="3:4" x14ac:dyDescent="0.2">
      <c r="C93" s="18"/>
      <c r="D93" s="18"/>
    </row>
    <row r="94" spans="3:4" x14ac:dyDescent="0.2">
      <c r="C94" s="18"/>
      <c r="D94" s="18"/>
    </row>
    <row r="95" spans="3:4" x14ac:dyDescent="0.2">
      <c r="C95" s="18"/>
      <c r="D95" s="18"/>
    </row>
    <row r="96" spans="3:4" x14ac:dyDescent="0.2">
      <c r="C96" s="18"/>
      <c r="D96" s="18"/>
    </row>
    <row r="97" spans="3:4" x14ac:dyDescent="0.2">
      <c r="C97" s="18"/>
      <c r="D97" s="18"/>
    </row>
    <row r="98" spans="3:4" x14ac:dyDescent="0.2">
      <c r="C98" s="18"/>
      <c r="D98" s="18"/>
    </row>
    <row r="99" spans="3:4" x14ac:dyDescent="0.2">
      <c r="C99" s="18"/>
      <c r="D99" s="18"/>
    </row>
    <row r="100" spans="3:4" x14ac:dyDescent="0.2">
      <c r="C100" s="18"/>
      <c r="D100" s="18"/>
    </row>
    <row r="101" spans="3:4" x14ac:dyDescent="0.2">
      <c r="C101" s="18"/>
      <c r="D101" s="18"/>
    </row>
    <row r="102" spans="3:4" x14ac:dyDescent="0.2">
      <c r="C102" s="18"/>
      <c r="D102" s="18"/>
    </row>
    <row r="103" spans="3:4" x14ac:dyDescent="0.2">
      <c r="C103" s="18"/>
      <c r="D103" s="18"/>
    </row>
    <row r="104" spans="3:4" x14ac:dyDescent="0.2">
      <c r="C104" s="18"/>
      <c r="D104" s="18"/>
    </row>
    <row r="105" spans="3:4" x14ac:dyDescent="0.2">
      <c r="C105" s="18"/>
      <c r="D105" s="18"/>
    </row>
    <row r="106" spans="3:4" x14ac:dyDescent="0.2">
      <c r="C106" s="18"/>
      <c r="D106" s="18"/>
    </row>
    <row r="107" spans="3:4" x14ac:dyDescent="0.2">
      <c r="C107" s="18"/>
      <c r="D107" s="18"/>
    </row>
    <row r="108" spans="3:4" x14ac:dyDescent="0.2">
      <c r="C108" s="18"/>
      <c r="D108" s="18"/>
    </row>
    <row r="109" spans="3:4" x14ac:dyDescent="0.2">
      <c r="C109" s="18"/>
      <c r="D109" s="18"/>
    </row>
    <row r="110" spans="3:4" x14ac:dyDescent="0.2">
      <c r="C110" s="18"/>
      <c r="D110" s="18"/>
    </row>
    <row r="111" spans="3:4" x14ac:dyDescent="0.2">
      <c r="C111" s="18"/>
      <c r="D111" s="18"/>
    </row>
    <row r="112" spans="3:4" x14ac:dyDescent="0.2">
      <c r="C112" s="18"/>
      <c r="D112" s="18"/>
    </row>
    <row r="113" spans="3:4" x14ac:dyDescent="0.2">
      <c r="C113" s="18"/>
      <c r="D113" s="18"/>
    </row>
    <row r="114" spans="3:4" x14ac:dyDescent="0.2">
      <c r="C114" s="18"/>
      <c r="D114" s="18"/>
    </row>
    <row r="115" spans="3:4" x14ac:dyDescent="0.2">
      <c r="C115" s="18"/>
      <c r="D115" s="18"/>
    </row>
    <row r="116" spans="3:4" x14ac:dyDescent="0.2">
      <c r="C116" s="18"/>
      <c r="D116" s="18"/>
    </row>
    <row r="117" spans="3:4" x14ac:dyDescent="0.2">
      <c r="C117" s="18"/>
      <c r="D117" s="18"/>
    </row>
    <row r="118" spans="3:4" x14ac:dyDescent="0.2">
      <c r="C118" s="18"/>
      <c r="D118" s="18"/>
    </row>
    <row r="119" spans="3:4" x14ac:dyDescent="0.2">
      <c r="C119" s="18"/>
      <c r="D119" s="18"/>
    </row>
    <row r="120" spans="3:4" x14ac:dyDescent="0.2">
      <c r="C120" s="18"/>
      <c r="D120" s="18"/>
    </row>
    <row r="121" spans="3:4" x14ac:dyDescent="0.2">
      <c r="C121" s="18"/>
      <c r="D121" s="18"/>
    </row>
    <row r="122" spans="3:4" x14ac:dyDescent="0.2">
      <c r="C122" s="18"/>
      <c r="D122" s="18"/>
    </row>
    <row r="123" spans="3:4" x14ac:dyDescent="0.2">
      <c r="C123" s="18"/>
      <c r="D123" s="18"/>
    </row>
    <row r="124" spans="3:4" x14ac:dyDescent="0.2">
      <c r="C124" s="18"/>
      <c r="D124" s="18"/>
    </row>
    <row r="125" spans="3:4" x14ac:dyDescent="0.2">
      <c r="C125" s="18"/>
      <c r="D125" s="18"/>
    </row>
    <row r="126" spans="3:4" x14ac:dyDescent="0.2">
      <c r="C126" s="18"/>
      <c r="D126" s="18"/>
    </row>
    <row r="127" spans="3:4" x14ac:dyDescent="0.2">
      <c r="C127" s="18"/>
      <c r="D127" s="18"/>
    </row>
    <row r="128" spans="3:4" x14ac:dyDescent="0.2">
      <c r="C128" s="18"/>
      <c r="D128" s="18"/>
    </row>
    <row r="129" spans="3:4" x14ac:dyDescent="0.2">
      <c r="C129" s="18"/>
      <c r="D129" s="18"/>
    </row>
    <row r="130" spans="3:4" x14ac:dyDescent="0.2">
      <c r="C130" s="18"/>
      <c r="D130" s="18"/>
    </row>
    <row r="131" spans="3:4" x14ac:dyDescent="0.2">
      <c r="C131" s="18"/>
      <c r="D131" s="18"/>
    </row>
    <row r="132" spans="3:4" x14ac:dyDescent="0.2">
      <c r="C132" s="18"/>
      <c r="D132" s="18"/>
    </row>
    <row r="133" spans="3:4" x14ac:dyDescent="0.2">
      <c r="C133" s="18"/>
      <c r="D133" s="18"/>
    </row>
    <row r="134" spans="3:4" x14ac:dyDescent="0.2">
      <c r="C134" s="18"/>
      <c r="D134" s="18"/>
    </row>
    <row r="135" spans="3:4" x14ac:dyDescent="0.2">
      <c r="C135" s="18"/>
      <c r="D135" s="18"/>
    </row>
    <row r="136" spans="3:4" x14ac:dyDescent="0.2">
      <c r="C136" s="18"/>
      <c r="D136" s="18"/>
    </row>
    <row r="137" spans="3:4" x14ac:dyDescent="0.2">
      <c r="C137" s="18"/>
      <c r="D137" s="18"/>
    </row>
    <row r="138" spans="3:4" x14ac:dyDescent="0.2">
      <c r="C138" s="18"/>
      <c r="D138" s="18"/>
    </row>
    <row r="139" spans="3:4" x14ac:dyDescent="0.2">
      <c r="C139" s="18"/>
      <c r="D139" s="18"/>
    </row>
    <row r="140" spans="3:4" x14ac:dyDescent="0.2">
      <c r="C140" s="18"/>
      <c r="D140" s="18"/>
    </row>
    <row r="141" spans="3:4" x14ac:dyDescent="0.2">
      <c r="C141" s="18"/>
      <c r="D141" s="18"/>
    </row>
    <row r="142" spans="3:4" x14ac:dyDescent="0.2">
      <c r="C142" s="18"/>
      <c r="D142" s="18"/>
    </row>
    <row r="143" spans="3:4" x14ac:dyDescent="0.2">
      <c r="C143" s="18"/>
      <c r="D143" s="18"/>
    </row>
    <row r="144" spans="3:4" x14ac:dyDescent="0.2">
      <c r="C144" s="18"/>
      <c r="D144" s="18"/>
    </row>
    <row r="145" spans="3:4" x14ac:dyDescent="0.2">
      <c r="C145" s="18"/>
      <c r="D145" s="18"/>
    </row>
    <row r="146" spans="3:4" x14ac:dyDescent="0.2">
      <c r="C146" s="18"/>
      <c r="D146" s="18"/>
    </row>
    <row r="147" spans="3:4" x14ac:dyDescent="0.2">
      <c r="C147" s="18"/>
      <c r="D147" s="18"/>
    </row>
    <row r="148" spans="3:4" x14ac:dyDescent="0.2">
      <c r="C148" s="18"/>
      <c r="D148" s="18"/>
    </row>
    <row r="149" spans="3:4" x14ac:dyDescent="0.2">
      <c r="C149" s="18"/>
      <c r="D149" s="18"/>
    </row>
    <row r="150" spans="3:4" x14ac:dyDescent="0.2">
      <c r="C150" s="18"/>
      <c r="D150" s="18"/>
    </row>
    <row r="151" spans="3:4" x14ac:dyDescent="0.2">
      <c r="C151" s="18"/>
      <c r="D151" s="18"/>
    </row>
    <row r="152" spans="3:4" x14ac:dyDescent="0.2">
      <c r="C152" s="18"/>
      <c r="D152" s="18"/>
    </row>
    <row r="153" spans="3:4" x14ac:dyDescent="0.2">
      <c r="C153" s="18"/>
      <c r="D153" s="18"/>
    </row>
    <row r="154" spans="3:4" x14ac:dyDescent="0.2">
      <c r="C154" s="18"/>
      <c r="D154" s="18"/>
    </row>
    <row r="155" spans="3:4" x14ac:dyDescent="0.2">
      <c r="C155" s="18"/>
      <c r="D155" s="18"/>
    </row>
    <row r="156" spans="3:4" x14ac:dyDescent="0.2">
      <c r="C156" s="18"/>
      <c r="D156" s="18"/>
    </row>
    <row r="157" spans="3:4" x14ac:dyDescent="0.2">
      <c r="C157" s="18"/>
      <c r="D157" s="18"/>
    </row>
    <row r="158" spans="3:4" x14ac:dyDescent="0.2">
      <c r="C158" s="18"/>
      <c r="D158" s="18"/>
    </row>
    <row r="159" spans="3:4" x14ac:dyDescent="0.2">
      <c r="C159" s="18"/>
      <c r="D159" s="18"/>
    </row>
    <row r="160" spans="3:4" x14ac:dyDescent="0.2">
      <c r="C160" s="18"/>
      <c r="D160" s="18"/>
    </row>
    <row r="161" spans="3:4" x14ac:dyDescent="0.2">
      <c r="C161" s="18"/>
      <c r="D161" s="18"/>
    </row>
    <row r="162" spans="3:4" x14ac:dyDescent="0.2">
      <c r="C162" s="18"/>
      <c r="D162" s="18"/>
    </row>
    <row r="163" spans="3:4" x14ac:dyDescent="0.2">
      <c r="C163" s="18"/>
      <c r="D163" s="18"/>
    </row>
    <row r="164" spans="3:4" x14ac:dyDescent="0.2">
      <c r="C164" s="18"/>
      <c r="D164" s="18"/>
    </row>
    <row r="165" spans="3:4" x14ac:dyDescent="0.2">
      <c r="C165" s="18"/>
      <c r="D165" s="18"/>
    </row>
    <row r="166" spans="3:4" x14ac:dyDescent="0.2">
      <c r="C166" s="18"/>
      <c r="D166" s="18"/>
    </row>
    <row r="167" spans="3:4" x14ac:dyDescent="0.2">
      <c r="C167" s="18"/>
      <c r="D167" s="18"/>
    </row>
    <row r="168" spans="3:4" x14ac:dyDescent="0.2">
      <c r="C168" s="18"/>
      <c r="D168" s="18"/>
    </row>
    <row r="169" spans="3:4" x14ac:dyDescent="0.2">
      <c r="C169" s="18"/>
      <c r="D169" s="18"/>
    </row>
    <row r="170" spans="3:4" x14ac:dyDescent="0.2">
      <c r="C170" s="18"/>
      <c r="D170" s="18"/>
    </row>
    <row r="171" spans="3:4" x14ac:dyDescent="0.2">
      <c r="C171" s="18"/>
      <c r="D171" s="18"/>
    </row>
    <row r="172" spans="3:4" x14ac:dyDescent="0.2">
      <c r="C172" s="18"/>
      <c r="D172" s="18"/>
    </row>
    <row r="173" spans="3:4" x14ac:dyDescent="0.2">
      <c r="C173" s="18"/>
      <c r="D173" s="18"/>
    </row>
    <row r="174" spans="3:4" x14ac:dyDescent="0.2">
      <c r="C174" s="18"/>
      <c r="D174" s="18"/>
    </row>
    <row r="175" spans="3:4" x14ac:dyDescent="0.2">
      <c r="C175" s="18"/>
      <c r="D175" s="18"/>
    </row>
    <row r="176" spans="3:4" x14ac:dyDescent="0.2">
      <c r="C176" s="18"/>
      <c r="D176" s="18"/>
    </row>
    <row r="177" spans="3:4" x14ac:dyDescent="0.2">
      <c r="C177" s="18"/>
      <c r="D177" s="18"/>
    </row>
    <row r="178" spans="3:4" x14ac:dyDescent="0.2">
      <c r="C178" s="18"/>
      <c r="D178" s="18"/>
    </row>
    <row r="179" spans="3:4" x14ac:dyDescent="0.2">
      <c r="C179" s="18"/>
      <c r="D179" s="18"/>
    </row>
    <row r="180" spans="3:4" x14ac:dyDescent="0.2">
      <c r="C180" s="18"/>
      <c r="D180" s="18"/>
    </row>
    <row r="181" spans="3:4" x14ac:dyDescent="0.2">
      <c r="C181" s="18"/>
      <c r="D181" s="18"/>
    </row>
    <row r="182" spans="3:4" x14ac:dyDescent="0.2">
      <c r="C182" s="18"/>
      <c r="D182" s="18"/>
    </row>
    <row r="183" spans="3:4" x14ac:dyDescent="0.2">
      <c r="C183" s="18"/>
      <c r="D183" s="18"/>
    </row>
    <row r="184" spans="3:4" x14ac:dyDescent="0.2">
      <c r="C184" s="18"/>
      <c r="D184" s="18"/>
    </row>
    <row r="185" spans="3:4" x14ac:dyDescent="0.2">
      <c r="C185" s="18"/>
      <c r="D185" s="18"/>
    </row>
    <row r="186" spans="3:4" x14ac:dyDescent="0.2">
      <c r="C186" s="18"/>
      <c r="D186" s="18"/>
    </row>
    <row r="187" spans="3:4" x14ac:dyDescent="0.2">
      <c r="C187" s="18"/>
      <c r="D187" s="18"/>
    </row>
    <row r="188" spans="3:4" x14ac:dyDescent="0.2">
      <c r="C188" s="18"/>
      <c r="D188" s="18"/>
    </row>
    <row r="189" spans="3:4" x14ac:dyDescent="0.2">
      <c r="C189" s="18"/>
      <c r="D189" s="18"/>
    </row>
    <row r="190" spans="3:4" x14ac:dyDescent="0.2">
      <c r="C190" s="18"/>
      <c r="D190" s="18"/>
    </row>
    <row r="191" spans="3:4" x14ac:dyDescent="0.2">
      <c r="C191" s="18"/>
      <c r="D191" s="18"/>
    </row>
    <row r="192" spans="3:4" x14ac:dyDescent="0.2">
      <c r="C192" s="18"/>
      <c r="D192" s="18"/>
    </row>
    <row r="193" spans="3:4" x14ac:dyDescent="0.2">
      <c r="C193" s="18"/>
      <c r="D193" s="18"/>
    </row>
    <row r="194" spans="3:4" x14ac:dyDescent="0.2">
      <c r="C194" s="18"/>
      <c r="D194" s="18"/>
    </row>
    <row r="195" spans="3:4" x14ac:dyDescent="0.2">
      <c r="C195" s="18"/>
      <c r="D195" s="18"/>
    </row>
    <row r="196" spans="3:4" x14ac:dyDescent="0.2">
      <c r="C196" s="18"/>
      <c r="D196" s="18"/>
    </row>
    <row r="197" spans="3:4" x14ac:dyDescent="0.2">
      <c r="C197" s="18"/>
      <c r="D197" s="18"/>
    </row>
    <row r="198" spans="3:4" x14ac:dyDescent="0.2">
      <c r="C198" s="18"/>
      <c r="D198" s="18"/>
    </row>
    <row r="199" spans="3:4" x14ac:dyDescent="0.2">
      <c r="C199" s="18"/>
      <c r="D199" s="18"/>
    </row>
    <row r="200" spans="3:4" x14ac:dyDescent="0.2">
      <c r="C200" s="18"/>
      <c r="D200" s="18"/>
    </row>
    <row r="201" spans="3:4" x14ac:dyDescent="0.2">
      <c r="C201" s="18"/>
      <c r="D201" s="18"/>
    </row>
    <row r="202" spans="3:4" x14ac:dyDescent="0.2">
      <c r="C202" s="18"/>
      <c r="D202" s="18"/>
    </row>
    <row r="203" spans="3:4" x14ac:dyDescent="0.2">
      <c r="C203" s="18"/>
      <c r="D203" s="18"/>
    </row>
    <row r="204" spans="3:4" x14ac:dyDescent="0.2">
      <c r="C204" s="18"/>
      <c r="D204" s="18"/>
    </row>
    <row r="205" spans="3:4" x14ac:dyDescent="0.2">
      <c r="C205" s="18"/>
      <c r="D205" s="18"/>
    </row>
    <row r="206" spans="3:4" x14ac:dyDescent="0.2">
      <c r="C206" s="18"/>
      <c r="D206" s="18"/>
    </row>
    <row r="207" spans="3:4" x14ac:dyDescent="0.2">
      <c r="C207" s="18"/>
      <c r="D207" s="18"/>
    </row>
    <row r="208" spans="3:4" x14ac:dyDescent="0.2">
      <c r="C208" s="18"/>
      <c r="D208" s="18"/>
    </row>
    <row r="209" spans="3:4" x14ac:dyDescent="0.2">
      <c r="C209" s="18"/>
      <c r="D209" s="18"/>
    </row>
    <row r="210" spans="3:4" x14ac:dyDescent="0.2">
      <c r="C210" s="18"/>
      <c r="D210" s="18"/>
    </row>
    <row r="211" spans="3:4" x14ac:dyDescent="0.2">
      <c r="C211" s="18"/>
      <c r="D211" s="18"/>
    </row>
    <row r="212" spans="3:4" x14ac:dyDescent="0.2">
      <c r="C212" s="18"/>
      <c r="D212" s="18"/>
    </row>
    <row r="213" spans="3:4" x14ac:dyDescent="0.2">
      <c r="C213" s="18"/>
      <c r="D213" s="18"/>
    </row>
    <row r="214" spans="3:4" x14ac:dyDescent="0.2">
      <c r="C214" s="18"/>
      <c r="D214" s="18"/>
    </row>
    <row r="215" spans="3:4" x14ac:dyDescent="0.2">
      <c r="C215" s="18"/>
      <c r="D215" s="18"/>
    </row>
    <row r="216" spans="3:4" x14ac:dyDescent="0.2">
      <c r="C216" s="18"/>
      <c r="D216" s="18"/>
    </row>
    <row r="217" spans="3:4" x14ac:dyDescent="0.2">
      <c r="C217" s="18"/>
      <c r="D217" s="18"/>
    </row>
    <row r="218" spans="3:4" x14ac:dyDescent="0.2">
      <c r="C218" s="18"/>
      <c r="D218" s="18"/>
    </row>
    <row r="219" spans="3:4" x14ac:dyDescent="0.2">
      <c r="C219" s="18"/>
      <c r="D219" s="18"/>
    </row>
    <row r="220" spans="3:4" x14ac:dyDescent="0.2">
      <c r="C220" s="18"/>
      <c r="D220" s="18"/>
    </row>
    <row r="221" spans="3:4" x14ac:dyDescent="0.2">
      <c r="C221" s="18"/>
      <c r="D221" s="18"/>
    </row>
    <row r="222" spans="3:4" x14ac:dyDescent="0.2">
      <c r="C222" s="18"/>
      <c r="D222" s="18"/>
    </row>
    <row r="223" spans="3:4" x14ac:dyDescent="0.2">
      <c r="C223" s="18"/>
      <c r="D223" s="18"/>
    </row>
    <row r="224" spans="3:4" x14ac:dyDescent="0.2">
      <c r="C224" s="18"/>
      <c r="D224" s="18"/>
    </row>
    <row r="225" spans="3:4" x14ac:dyDescent="0.2">
      <c r="C225" s="18"/>
      <c r="D225" s="18"/>
    </row>
    <row r="226" spans="3:4" x14ac:dyDescent="0.2">
      <c r="C226" s="18"/>
      <c r="D226" s="18"/>
    </row>
    <row r="227" spans="3:4" x14ac:dyDescent="0.2">
      <c r="C227" s="18"/>
      <c r="D227" s="18"/>
    </row>
    <row r="228" spans="3:4" x14ac:dyDescent="0.2">
      <c r="C228" s="18"/>
      <c r="D228" s="18"/>
    </row>
    <row r="229" spans="3:4" x14ac:dyDescent="0.2">
      <c r="C229" s="18"/>
      <c r="D229" s="18"/>
    </row>
    <row r="230" spans="3:4" x14ac:dyDescent="0.2">
      <c r="C230" s="18"/>
      <c r="D230" s="18"/>
    </row>
    <row r="231" spans="3:4" x14ac:dyDescent="0.2">
      <c r="C231" s="18"/>
      <c r="D231" s="18"/>
    </row>
    <row r="232" spans="3:4" x14ac:dyDescent="0.2">
      <c r="C232" s="18"/>
      <c r="D232" s="18"/>
    </row>
    <row r="233" spans="3:4" x14ac:dyDescent="0.2">
      <c r="C233" s="18"/>
      <c r="D233" s="18"/>
    </row>
    <row r="234" spans="3:4" x14ac:dyDescent="0.2">
      <c r="C234" s="18"/>
      <c r="D234" s="18"/>
    </row>
    <row r="235" spans="3:4" x14ac:dyDescent="0.2">
      <c r="C235" s="18"/>
      <c r="D235" s="18"/>
    </row>
    <row r="236" spans="3:4" x14ac:dyDescent="0.2">
      <c r="C236" s="18"/>
      <c r="D236" s="18"/>
    </row>
    <row r="237" spans="3:4" x14ac:dyDescent="0.2">
      <c r="C237" s="18"/>
      <c r="D237" s="18"/>
    </row>
    <row r="238" spans="3:4" x14ac:dyDescent="0.2">
      <c r="C238" s="18"/>
      <c r="D238" s="18"/>
    </row>
    <row r="239" spans="3:4" x14ac:dyDescent="0.2">
      <c r="C239" s="18"/>
      <c r="D239" s="18"/>
    </row>
    <row r="240" spans="3:4" x14ac:dyDescent="0.2">
      <c r="C240" s="18"/>
      <c r="D240" s="18"/>
    </row>
    <row r="241" spans="3:4" x14ac:dyDescent="0.2">
      <c r="C241" s="18"/>
      <c r="D241" s="18"/>
    </row>
    <row r="242" spans="3:4" x14ac:dyDescent="0.2">
      <c r="C242" s="18"/>
      <c r="D242" s="18"/>
    </row>
    <row r="243" spans="3:4" x14ac:dyDescent="0.2">
      <c r="C243" s="18"/>
      <c r="D243" s="18"/>
    </row>
    <row r="244" spans="3:4" x14ac:dyDescent="0.2">
      <c r="C244" s="18"/>
      <c r="D244" s="18"/>
    </row>
    <row r="245" spans="3:4" x14ac:dyDescent="0.2">
      <c r="C245" s="18"/>
      <c r="D245" s="18"/>
    </row>
    <row r="246" spans="3:4" x14ac:dyDescent="0.2">
      <c r="C246" s="18"/>
      <c r="D246" s="18"/>
    </row>
    <row r="247" spans="3:4" x14ac:dyDescent="0.2">
      <c r="C247" s="18"/>
      <c r="D247" s="18"/>
    </row>
    <row r="248" spans="3:4" x14ac:dyDescent="0.2">
      <c r="C248" s="18"/>
      <c r="D248" s="18"/>
    </row>
    <row r="249" spans="3:4" x14ac:dyDescent="0.2">
      <c r="C249" s="18"/>
      <c r="D249" s="18"/>
    </row>
    <row r="250" spans="3:4" x14ac:dyDescent="0.2">
      <c r="C250" s="18"/>
      <c r="D250" s="18"/>
    </row>
    <row r="251" spans="3:4" x14ac:dyDescent="0.2">
      <c r="C251" s="18"/>
      <c r="D251" s="18"/>
    </row>
    <row r="252" spans="3:4" x14ac:dyDescent="0.2">
      <c r="C252" s="18"/>
      <c r="D252" s="18"/>
    </row>
    <row r="253" spans="3:4" x14ac:dyDescent="0.2">
      <c r="C253" s="18"/>
      <c r="D253" s="18"/>
    </row>
    <row r="254" spans="3:4" x14ac:dyDescent="0.2">
      <c r="C254" s="18"/>
      <c r="D254" s="18"/>
    </row>
    <row r="255" spans="3:4" x14ac:dyDescent="0.2">
      <c r="C255" s="18"/>
      <c r="D255" s="18"/>
    </row>
    <row r="256" spans="3:4" x14ac:dyDescent="0.2">
      <c r="C256" s="18"/>
      <c r="D256" s="18"/>
    </row>
    <row r="257" spans="3:4" x14ac:dyDescent="0.2">
      <c r="C257" s="18"/>
      <c r="D257" s="18"/>
    </row>
    <row r="258" spans="3:4" x14ac:dyDescent="0.2">
      <c r="C258" s="18"/>
      <c r="D258" s="18"/>
    </row>
    <row r="259" spans="3:4" x14ac:dyDescent="0.2">
      <c r="C259" s="18"/>
      <c r="D259" s="18"/>
    </row>
    <row r="260" spans="3:4" x14ac:dyDescent="0.2">
      <c r="C260" s="18"/>
      <c r="D260" s="18"/>
    </row>
    <row r="261" spans="3:4" x14ac:dyDescent="0.2">
      <c r="C261" s="18"/>
      <c r="D261" s="18"/>
    </row>
    <row r="262" spans="3:4" x14ac:dyDescent="0.2">
      <c r="C262" s="18"/>
      <c r="D262" s="18"/>
    </row>
    <row r="263" spans="3:4" x14ac:dyDescent="0.2">
      <c r="C263" s="18"/>
      <c r="D263" s="18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  <row r="2015" spans="3:4" x14ac:dyDescent="0.2">
      <c r="C2015" s="18"/>
      <c r="D2015" s="18"/>
    </row>
    <row r="2016" spans="3:4" x14ac:dyDescent="0.2">
      <c r="C2016" s="18"/>
      <c r="D2016" s="18"/>
    </row>
    <row r="2017" spans="3:4" x14ac:dyDescent="0.2">
      <c r="C2017" s="18"/>
      <c r="D2017" s="18"/>
    </row>
    <row r="2018" spans="3:4" x14ac:dyDescent="0.2">
      <c r="C2018" s="18"/>
      <c r="D2018" s="18"/>
    </row>
    <row r="2019" spans="3:4" x14ac:dyDescent="0.2">
      <c r="C2019" s="18"/>
      <c r="D2019" s="18"/>
    </row>
    <row r="2020" spans="3:4" x14ac:dyDescent="0.2">
      <c r="C2020" s="18"/>
      <c r="D2020" s="18"/>
    </row>
    <row r="2021" spans="3:4" x14ac:dyDescent="0.2">
      <c r="C2021" s="18"/>
      <c r="D2021" s="18"/>
    </row>
    <row r="2022" spans="3:4" x14ac:dyDescent="0.2">
      <c r="C2022" s="18"/>
      <c r="D2022" s="18"/>
    </row>
    <row r="2023" spans="3:4" x14ac:dyDescent="0.2">
      <c r="C2023" s="18"/>
      <c r="D2023" s="18"/>
    </row>
    <row r="2024" spans="3:4" x14ac:dyDescent="0.2">
      <c r="C2024" s="18"/>
      <c r="D2024" s="18"/>
    </row>
    <row r="2025" spans="3:4" x14ac:dyDescent="0.2">
      <c r="C2025" s="18"/>
      <c r="D2025" s="18"/>
    </row>
    <row r="2026" spans="3:4" x14ac:dyDescent="0.2">
      <c r="C2026" s="18"/>
      <c r="D2026" s="18"/>
    </row>
    <row r="2027" spans="3:4" x14ac:dyDescent="0.2">
      <c r="C2027" s="18"/>
      <c r="D2027" s="18"/>
    </row>
    <row r="2028" spans="3:4" x14ac:dyDescent="0.2">
      <c r="C2028" s="18"/>
      <c r="D2028" s="18"/>
    </row>
    <row r="2029" spans="3:4" x14ac:dyDescent="0.2">
      <c r="C2029" s="18"/>
      <c r="D2029" s="18"/>
    </row>
    <row r="2030" spans="3:4" x14ac:dyDescent="0.2">
      <c r="C2030" s="18"/>
      <c r="D2030" s="18"/>
    </row>
    <row r="2031" spans="3:4" x14ac:dyDescent="0.2">
      <c r="C2031" s="18"/>
      <c r="D2031" s="18"/>
    </row>
    <row r="2032" spans="3:4" x14ac:dyDescent="0.2">
      <c r="C2032" s="18"/>
      <c r="D2032" s="18"/>
    </row>
    <row r="2033" spans="3:4" x14ac:dyDescent="0.2">
      <c r="C2033" s="18"/>
      <c r="D2033" s="18"/>
    </row>
    <row r="2034" spans="3:4" x14ac:dyDescent="0.2">
      <c r="C2034" s="18"/>
      <c r="D2034" s="18"/>
    </row>
    <row r="2035" spans="3:4" x14ac:dyDescent="0.2">
      <c r="C2035" s="18"/>
      <c r="D2035" s="18"/>
    </row>
    <row r="2036" spans="3:4" x14ac:dyDescent="0.2">
      <c r="C2036" s="18"/>
      <c r="D2036" s="18"/>
    </row>
    <row r="2037" spans="3:4" x14ac:dyDescent="0.2">
      <c r="C2037" s="18"/>
      <c r="D2037" s="18"/>
    </row>
    <row r="2038" spans="3:4" x14ac:dyDescent="0.2">
      <c r="C2038" s="18"/>
      <c r="D2038" s="18"/>
    </row>
    <row r="2039" spans="3:4" x14ac:dyDescent="0.2">
      <c r="C2039" s="18"/>
      <c r="D2039" s="18"/>
    </row>
    <row r="2040" spans="3:4" x14ac:dyDescent="0.2">
      <c r="C2040" s="18"/>
      <c r="D2040" s="18"/>
    </row>
    <row r="2041" spans="3:4" x14ac:dyDescent="0.2">
      <c r="C2041" s="18"/>
      <c r="D2041" s="18"/>
    </row>
    <row r="2042" spans="3:4" x14ac:dyDescent="0.2">
      <c r="C2042" s="18"/>
      <c r="D2042" s="18"/>
    </row>
    <row r="2043" spans="3:4" x14ac:dyDescent="0.2">
      <c r="C2043" s="18"/>
      <c r="D2043" s="18"/>
    </row>
    <row r="2044" spans="3:4" x14ac:dyDescent="0.2">
      <c r="C2044" s="18"/>
      <c r="D2044" s="18"/>
    </row>
    <row r="2045" spans="3:4" x14ac:dyDescent="0.2">
      <c r="C2045" s="18"/>
      <c r="D2045" s="18"/>
    </row>
    <row r="2046" spans="3:4" x14ac:dyDescent="0.2">
      <c r="C2046" s="18"/>
      <c r="D2046" s="18"/>
    </row>
    <row r="2047" spans="3:4" x14ac:dyDescent="0.2">
      <c r="C2047" s="18"/>
      <c r="D2047" s="18"/>
    </row>
    <row r="2048" spans="3:4" x14ac:dyDescent="0.2">
      <c r="C2048" s="18"/>
      <c r="D2048" s="18"/>
    </row>
    <row r="2049" spans="3:4" x14ac:dyDescent="0.2">
      <c r="C2049" s="18"/>
      <c r="D2049" s="18"/>
    </row>
    <row r="2050" spans="3:4" x14ac:dyDescent="0.2">
      <c r="C2050" s="18"/>
      <c r="D2050" s="18"/>
    </row>
    <row r="2051" spans="3:4" x14ac:dyDescent="0.2">
      <c r="C2051" s="18"/>
      <c r="D2051" s="18"/>
    </row>
    <row r="2052" spans="3:4" x14ac:dyDescent="0.2">
      <c r="C2052" s="18"/>
      <c r="D2052" s="18"/>
    </row>
    <row r="2053" spans="3:4" x14ac:dyDescent="0.2">
      <c r="C2053" s="18"/>
      <c r="D2053" s="18"/>
    </row>
    <row r="2054" spans="3:4" x14ac:dyDescent="0.2">
      <c r="C2054" s="18"/>
      <c r="D2054" s="18"/>
    </row>
    <row r="2055" spans="3:4" x14ac:dyDescent="0.2">
      <c r="C2055" s="18"/>
      <c r="D2055" s="18"/>
    </row>
    <row r="2056" spans="3:4" x14ac:dyDescent="0.2">
      <c r="C2056" s="18"/>
      <c r="D2056" s="18"/>
    </row>
    <row r="2057" spans="3:4" x14ac:dyDescent="0.2">
      <c r="C2057" s="18"/>
      <c r="D2057" s="18"/>
    </row>
    <row r="2058" spans="3:4" x14ac:dyDescent="0.2">
      <c r="C2058" s="18"/>
      <c r="D2058" s="18"/>
    </row>
    <row r="2059" spans="3:4" x14ac:dyDescent="0.2">
      <c r="C2059" s="18"/>
      <c r="D2059" s="18"/>
    </row>
    <row r="2060" spans="3:4" x14ac:dyDescent="0.2">
      <c r="C2060" s="18"/>
      <c r="D2060" s="18"/>
    </row>
    <row r="2061" spans="3:4" x14ac:dyDescent="0.2">
      <c r="C2061" s="18"/>
      <c r="D2061" s="18"/>
    </row>
    <row r="2062" spans="3:4" x14ac:dyDescent="0.2">
      <c r="C2062" s="18"/>
      <c r="D2062" s="18"/>
    </row>
    <row r="2063" spans="3:4" x14ac:dyDescent="0.2">
      <c r="C2063" s="18"/>
      <c r="D2063" s="18"/>
    </row>
    <row r="2064" spans="3:4" x14ac:dyDescent="0.2">
      <c r="C2064" s="18"/>
      <c r="D2064" s="18"/>
    </row>
    <row r="2065" spans="3:4" x14ac:dyDescent="0.2">
      <c r="C2065" s="18"/>
      <c r="D2065" s="18"/>
    </row>
    <row r="2066" spans="3:4" x14ac:dyDescent="0.2">
      <c r="C2066" s="18"/>
      <c r="D2066" s="18"/>
    </row>
    <row r="2067" spans="3:4" x14ac:dyDescent="0.2">
      <c r="C2067" s="18"/>
      <c r="D2067" s="18"/>
    </row>
    <row r="2068" spans="3:4" x14ac:dyDescent="0.2">
      <c r="C2068" s="18"/>
      <c r="D2068" s="18"/>
    </row>
    <row r="2069" spans="3:4" x14ac:dyDescent="0.2">
      <c r="C2069" s="18"/>
      <c r="D2069" s="18"/>
    </row>
    <row r="2070" spans="3:4" x14ac:dyDescent="0.2">
      <c r="C2070" s="18"/>
      <c r="D2070" s="18"/>
    </row>
    <row r="2071" spans="3:4" x14ac:dyDescent="0.2">
      <c r="C2071" s="18"/>
      <c r="D2071" s="18"/>
    </row>
    <row r="2072" spans="3:4" x14ac:dyDescent="0.2">
      <c r="C2072" s="18"/>
      <c r="D2072" s="18"/>
    </row>
    <row r="2073" spans="3:4" x14ac:dyDescent="0.2">
      <c r="C2073" s="18"/>
      <c r="D2073" s="18"/>
    </row>
    <row r="2074" spans="3:4" x14ac:dyDescent="0.2">
      <c r="C2074" s="18"/>
      <c r="D2074" s="18"/>
    </row>
    <row r="2075" spans="3:4" x14ac:dyDescent="0.2">
      <c r="C2075" s="18"/>
      <c r="D2075" s="18"/>
    </row>
    <row r="2076" spans="3:4" x14ac:dyDescent="0.2">
      <c r="C2076" s="18"/>
      <c r="D2076" s="18"/>
    </row>
    <row r="2077" spans="3:4" x14ac:dyDescent="0.2">
      <c r="C2077" s="18"/>
      <c r="D2077" s="18"/>
    </row>
    <row r="2078" spans="3:4" x14ac:dyDescent="0.2">
      <c r="C2078" s="18"/>
      <c r="D2078" s="18"/>
    </row>
    <row r="2079" spans="3:4" x14ac:dyDescent="0.2">
      <c r="C2079" s="18"/>
      <c r="D2079" s="18"/>
    </row>
    <row r="2080" spans="3:4" x14ac:dyDescent="0.2">
      <c r="C2080" s="18"/>
      <c r="D2080" s="18"/>
    </row>
    <row r="2081" spans="3:4" x14ac:dyDescent="0.2">
      <c r="C2081" s="18"/>
      <c r="D2081" s="18"/>
    </row>
    <row r="2082" spans="3:4" x14ac:dyDescent="0.2">
      <c r="C2082" s="18"/>
      <c r="D2082" s="18"/>
    </row>
    <row r="2083" spans="3:4" x14ac:dyDescent="0.2">
      <c r="C2083" s="18"/>
      <c r="D2083" s="18"/>
    </row>
    <row r="2084" spans="3:4" x14ac:dyDescent="0.2">
      <c r="C2084" s="18"/>
      <c r="D2084" s="18"/>
    </row>
    <row r="2085" spans="3:4" x14ac:dyDescent="0.2">
      <c r="C2085" s="18"/>
      <c r="D2085" s="18"/>
    </row>
    <row r="2086" spans="3:4" x14ac:dyDescent="0.2">
      <c r="C2086" s="18"/>
      <c r="D2086" s="18"/>
    </row>
    <row r="2087" spans="3:4" x14ac:dyDescent="0.2">
      <c r="C2087" s="18"/>
      <c r="D2087" s="18"/>
    </row>
    <row r="2088" spans="3:4" x14ac:dyDescent="0.2">
      <c r="C2088" s="18"/>
      <c r="D2088" s="18"/>
    </row>
    <row r="2089" spans="3:4" x14ac:dyDescent="0.2">
      <c r="C2089" s="18"/>
      <c r="D2089" s="18"/>
    </row>
    <row r="2090" spans="3:4" x14ac:dyDescent="0.2">
      <c r="C2090" s="18"/>
      <c r="D2090" s="18"/>
    </row>
    <row r="2091" spans="3:4" x14ac:dyDescent="0.2">
      <c r="C2091" s="18"/>
      <c r="D2091" s="18"/>
    </row>
    <row r="2092" spans="3:4" x14ac:dyDescent="0.2">
      <c r="C2092" s="18"/>
      <c r="D2092" s="18"/>
    </row>
    <row r="2093" spans="3:4" x14ac:dyDescent="0.2">
      <c r="C2093" s="18"/>
      <c r="D2093" s="18"/>
    </row>
    <row r="2094" spans="3:4" x14ac:dyDescent="0.2">
      <c r="C2094" s="18"/>
      <c r="D2094" s="18"/>
    </row>
    <row r="2095" spans="3:4" x14ac:dyDescent="0.2">
      <c r="C2095" s="18"/>
      <c r="D2095" s="18"/>
    </row>
    <row r="2096" spans="3:4" x14ac:dyDescent="0.2">
      <c r="C2096" s="18"/>
      <c r="D2096" s="18"/>
    </row>
    <row r="2097" spans="3:4" x14ac:dyDescent="0.2">
      <c r="C2097" s="18"/>
      <c r="D2097" s="18"/>
    </row>
    <row r="2098" spans="3:4" x14ac:dyDescent="0.2">
      <c r="C2098" s="18"/>
      <c r="D2098" s="18"/>
    </row>
    <row r="2099" spans="3:4" x14ac:dyDescent="0.2">
      <c r="C2099" s="18"/>
      <c r="D2099" s="18"/>
    </row>
    <row r="2100" spans="3:4" x14ac:dyDescent="0.2">
      <c r="C2100" s="18"/>
      <c r="D2100" s="18"/>
    </row>
    <row r="2101" spans="3:4" x14ac:dyDescent="0.2">
      <c r="C2101" s="18"/>
      <c r="D2101" s="18"/>
    </row>
    <row r="2102" spans="3:4" x14ac:dyDescent="0.2">
      <c r="C2102" s="18"/>
      <c r="D2102" s="18"/>
    </row>
    <row r="2103" spans="3:4" x14ac:dyDescent="0.2">
      <c r="C2103" s="18"/>
      <c r="D2103" s="18"/>
    </row>
    <row r="2104" spans="3:4" x14ac:dyDescent="0.2">
      <c r="C2104" s="18"/>
      <c r="D2104" s="18"/>
    </row>
    <row r="2105" spans="3:4" x14ac:dyDescent="0.2">
      <c r="C2105" s="18"/>
      <c r="D2105" s="18"/>
    </row>
    <row r="2106" spans="3:4" x14ac:dyDescent="0.2">
      <c r="C2106" s="18"/>
      <c r="D2106" s="18"/>
    </row>
    <row r="2107" spans="3:4" x14ac:dyDescent="0.2">
      <c r="C2107" s="18"/>
      <c r="D2107" s="18"/>
    </row>
    <row r="2108" spans="3:4" x14ac:dyDescent="0.2">
      <c r="C2108" s="18"/>
      <c r="D2108" s="18"/>
    </row>
    <row r="2109" spans="3:4" x14ac:dyDescent="0.2">
      <c r="C2109" s="18"/>
      <c r="D2109" s="18"/>
    </row>
    <row r="2110" spans="3:4" x14ac:dyDescent="0.2">
      <c r="C2110" s="18"/>
      <c r="D2110" s="18"/>
    </row>
    <row r="2111" spans="3:4" x14ac:dyDescent="0.2">
      <c r="C2111" s="18"/>
      <c r="D2111" s="18"/>
    </row>
    <row r="2112" spans="3:4" x14ac:dyDescent="0.2">
      <c r="C2112" s="18"/>
      <c r="D2112" s="18"/>
    </row>
    <row r="2113" spans="3:4" x14ac:dyDescent="0.2">
      <c r="C2113" s="18"/>
      <c r="D2113" s="18"/>
    </row>
    <row r="2114" spans="3:4" x14ac:dyDescent="0.2">
      <c r="C2114" s="18"/>
      <c r="D2114" s="18"/>
    </row>
    <row r="2115" spans="3:4" x14ac:dyDescent="0.2">
      <c r="C2115" s="18"/>
      <c r="D2115" s="18"/>
    </row>
    <row r="2116" spans="3:4" x14ac:dyDescent="0.2">
      <c r="C2116" s="18"/>
      <c r="D2116" s="18"/>
    </row>
    <row r="2117" spans="3:4" x14ac:dyDescent="0.2">
      <c r="C2117" s="18"/>
      <c r="D2117" s="18"/>
    </row>
    <row r="2118" spans="3:4" x14ac:dyDescent="0.2">
      <c r="C2118" s="18"/>
      <c r="D2118" s="18"/>
    </row>
    <row r="2119" spans="3:4" x14ac:dyDescent="0.2">
      <c r="C2119" s="18"/>
      <c r="D2119" s="18"/>
    </row>
    <row r="2120" spans="3:4" x14ac:dyDescent="0.2">
      <c r="C2120" s="18"/>
      <c r="D2120" s="18"/>
    </row>
    <row r="2121" spans="3:4" x14ac:dyDescent="0.2">
      <c r="C2121" s="18"/>
      <c r="D2121" s="18"/>
    </row>
    <row r="2122" spans="3:4" x14ac:dyDescent="0.2">
      <c r="C2122" s="18"/>
      <c r="D2122" s="18"/>
    </row>
    <row r="2123" spans="3:4" x14ac:dyDescent="0.2">
      <c r="C2123" s="18"/>
      <c r="D2123" s="18"/>
    </row>
    <row r="2124" spans="3:4" x14ac:dyDescent="0.2">
      <c r="C2124" s="18"/>
      <c r="D2124" s="18"/>
    </row>
    <row r="2125" spans="3:4" x14ac:dyDescent="0.2">
      <c r="C2125" s="18"/>
      <c r="D2125" s="18"/>
    </row>
    <row r="2126" spans="3:4" x14ac:dyDescent="0.2">
      <c r="C2126" s="18"/>
      <c r="D2126" s="18"/>
    </row>
    <row r="2127" spans="3:4" x14ac:dyDescent="0.2">
      <c r="C2127" s="18"/>
      <c r="D2127" s="18"/>
    </row>
    <row r="2128" spans="3:4" x14ac:dyDescent="0.2">
      <c r="C2128" s="18"/>
      <c r="D2128" s="18"/>
    </row>
    <row r="2129" spans="3:4" x14ac:dyDescent="0.2">
      <c r="C2129" s="18"/>
      <c r="D2129" s="18"/>
    </row>
    <row r="2130" spans="3:4" x14ac:dyDescent="0.2">
      <c r="C2130" s="18"/>
      <c r="D2130" s="18"/>
    </row>
    <row r="2131" spans="3:4" x14ac:dyDescent="0.2">
      <c r="C2131" s="18"/>
      <c r="D2131" s="18"/>
    </row>
    <row r="2132" spans="3:4" x14ac:dyDescent="0.2">
      <c r="C2132" s="18"/>
      <c r="D2132" s="18"/>
    </row>
    <row r="2133" spans="3:4" x14ac:dyDescent="0.2">
      <c r="C2133" s="18"/>
      <c r="D2133" s="18"/>
    </row>
    <row r="2134" spans="3:4" x14ac:dyDescent="0.2">
      <c r="C2134" s="18"/>
      <c r="D2134" s="18"/>
    </row>
    <row r="2135" spans="3:4" x14ac:dyDescent="0.2">
      <c r="C2135" s="18"/>
      <c r="D2135" s="18"/>
    </row>
    <row r="2136" spans="3:4" x14ac:dyDescent="0.2">
      <c r="C2136" s="18"/>
      <c r="D2136" s="18"/>
    </row>
    <row r="2137" spans="3:4" x14ac:dyDescent="0.2">
      <c r="C2137" s="18"/>
      <c r="D2137" s="18"/>
    </row>
    <row r="2138" spans="3:4" x14ac:dyDescent="0.2">
      <c r="C2138" s="18"/>
      <c r="D2138" s="18"/>
    </row>
    <row r="2139" spans="3:4" x14ac:dyDescent="0.2">
      <c r="C2139" s="18"/>
      <c r="D2139" s="18"/>
    </row>
    <row r="2140" spans="3:4" x14ac:dyDescent="0.2">
      <c r="C2140" s="18"/>
      <c r="D2140" s="18"/>
    </row>
    <row r="2141" spans="3:4" x14ac:dyDescent="0.2">
      <c r="C2141" s="18"/>
      <c r="D2141" s="18"/>
    </row>
    <row r="2142" spans="3:4" x14ac:dyDescent="0.2">
      <c r="C2142" s="18"/>
      <c r="D2142" s="18"/>
    </row>
    <row r="2143" spans="3:4" x14ac:dyDescent="0.2">
      <c r="C2143" s="18"/>
      <c r="D2143" s="18"/>
    </row>
    <row r="2144" spans="3:4" x14ac:dyDescent="0.2">
      <c r="C2144" s="18"/>
      <c r="D2144" s="18"/>
    </row>
    <row r="2145" spans="3:4" x14ac:dyDescent="0.2">
      <c r="C2145" s="18"/>
      <c r="D2145" s="18"/>
    </row>
    <row r="2146" spans="3:4" x14ac:dyDescent="0.2">
      <c r="C2146" s="18"/>
      <c r="D2146" s="18"/>
    </row>
    <row r="2147" spans="3:4" x14ac:dyDescent="0.2">
      <c r="C2147" s="18"/>
      <c r="D2147" s="18"/>
    </row>
    <row r="2148" spans="3:4" x14ac:dyDescent="0.2">
      <c r="C2148" s="18"/>
      <c r="D2148" s="18"/>
    </row>
    <row r="2149" spans="3:4" x14ac:dyDescent="0.2">
      <c r="C2149" s="18"/>
      <c r="D2149" s="18"/>
    </row>
    <row r="2150" spans="3:4" x14ac:dyDescent="0.2">
      <c r="C2150" s="18"/>
      <c r="D2150" s="18"/>
    </row>
    <row r="2151" spans="3:4" x14ac:dyDescent="0.2">
      <c r="C2151" s="18"/>
      <c r="D2151" s="18"/>
    </row>
    <row r="2152" spans="3:4" x14ac:dyDescent="0.2">
      <c r="C2152" s="18"/>
      <c r="D2152" s="18"/>
    </row>
    <row r="2153" spans="3:4" x14ac:dyDescent="0.2">
      <c r="C2153" s="18"/>
      <c r="D2153" s="18"/>
    </row>
    <row r="2154" spans="3:4" x14ac:dyDescent="0.2">
      <c r="C2154" s="18"/>
      <c r="D2154" s="18"/>
    </row>
    <row r="2155" spans="3:4" x14ac:dyDescent="0.2">
      <c r="C2155" s="18"/>
      <c r="D2155" s="18"/>
    </row>
    <row r="2156" spans="3:4" x14ac:dyDescent="0.2">
      <c r="C2156" s="18"/>
      <c r="D2156" s="18"/>
    </row>
    <row r="2157" spans="3:4" x14ac:dyDescent="0.2">
      <c r="C2157" s="18"/>
      <c r="D2157" s="18"/>
    </row>
    <row r="2158" spans="3:4" x14ac:dyDescent="0.2">
      <c r="C2158" s="18"/>
      <c r="D2158" s="18"/>
    </row>
    <row r="2159" spans="3:4" x14ac:dyDescent="0.2">
      <c r="C2159" s="18"/>
      <c r="D2159" s="18"/>
    </row>
    <row r="2160" spans="3:4" x14ac:dyDescent="0.2">
      <c r="C2160" s="18"/>
      <c r="D2160" s="18"/>
    </row>
    <row r="2161" spans="3:4" x14ac:dyDescent="0.2">
      <c r="C2161" s="18"/>
      <c r="D2161" s="18"/>
    </row>
    <row r="2162" spans="3:4" x14ac:dyDescent="0.2">
      <c r="C2162" s="18"/>
      <c r="D2162" s="18"/>
    </row>
    <row r="2163" spans="3:4" x14ac:dyDescent="0.2">
      <c r="C2163" s="18"/>
      <c r="D2163" s="18"/>
    </row>
    <row r="2164" spans="3:4" x14ac:dyDescent="0.2">
      <c r="C2164" s="18"/>
      <c r="D2164" s="18"/>
    </row>
    <row r="2165" spans="3:4" x14ac:dyDescent="0.2">
      <c r="C2165" s="18"/>
      <c r="D2165" s="18"/>
    </row>
    <row r="2166" spans="3:4" x14ac:dyDescent="0.2">
      <c r="C2166" s="18"/>
      <c r="D2166" s="18"/>
    </row>
    <row r="2167" spans="3:4" x14ac:dyDescent="0.2">
      <c r="C2167" s="18"/>
      <c r="D2167" s="18"/>
    </row>
    <row r="2168" spans="3:4" x14ac:dyDescent="0.2">
      <c r="C2168" s="18"/>
      <c r="D2168" s="18"/>
    </row>
    <row r="2169" spans="3:4" x14ac:dyDescent="0.2">
      <c r="C2169" s="18"/>
      <c r="D2169" s="18"/>
    </row>
    <row r="2170" spans="3:4" x14ac:dyDescent="0.2">
      <c r="C2170" s="18"/>
      <c r="D2170" s="18"/>
    </row>
    <row r="2171" spans="3:4" x14ac:dyDescent="0.2">
      <c r="C2171" s="18"/>
      <c r="D2171" s="18"/>
    </row>
    <row r="2172" spans="3:4" x14ac:dyDescent="0.2">
      <c r="C2172" s="18"/>
      <c r="D2172" s="18"/>
    </row>
    <row r="2173" spans="3:4" x14ac:dyDescent="0.2">
      <c r="C2173" s="18"/>
      <c r="D2173" s="18"/>
    </row>
    <row r="2174" spans="3:4" x14ac:dyDescent="0.2">
      <c r="C2174" s="18"/>
      <c r="D2174" s="18"/>
    </row>
    <row r="2175" spans="3:4" x14ac:dyDescent="0.2">
      <c r="C2175" s="18"/>
      <c r="D2175" s="18"/>
    </row>
    <row r="2176" spans="3:4" x14ac:dyDescent="0.2">
      <c r="C2176" s="18"/>
      <c r="D2176" s="18"/>
    </row>
    <row r="2177" spans="3:4" x14ac:dyDescent="0.2">
      <c r="C2177" s="18"/>
      <c r="D2177" s="18"/>
    </row>
    <row r="2178" spans="3:4" x14ac:dyDescent="0.2">
      <c r="C2178" s="18"/>
      <c r="D2178" s="18"/>
    </row>
    <row r="2179" spans="3:4" x14ac:dyDescent="0.2">
      <c r="C2179" s="18"/>
      <c r="D2179" s="18"/>
    </row>
    <row r="2180" spans="3:4" x14ac:dyDescent="0.2">
      <c r="C2180" s="18"/>
      <c r="D2180" s="18"/>
    </row>
    <row r="2181" spans="3:4" x14ac:dyDescent="0.2">
      <c r="C2181" s="18"/>
      <c r="D2181" s="18"/>
    </row>
    <row r="2182" spans="3:4" x14ac:dyDescent="0.2">
      <c r="C2182" s="18"/>
      <c r="D2182" s="18"/>
    </row>
    <row r="2183" spans="3:4" x14ac:dyDescent="0.2">
      <c r="C2183" s="18"/>
      <c r="D2183" s="18"/>
    </row>
    <row r="2184" spans="3:4" x14ac:dyDescent="0.2">
      <c r="C2184" s="18"/>
      <c r="D2184" s="18"/>
    </row>
    <row r="2185" spans="3:4" x14ac:dyDescent="0.2">
      <c r="C2185" s="18"/>
      <c r="D2185" s="18"/>
    </row>
    <row r="2186" spans="3:4" x14ac:dyDescent="0.2">
      <c r="C2186" s="18"/>
      <c r="D2186" s="18"/>
    </row>
    <row r="2187" spans="3:4" x14ac:dyDescent="0.2">
      <c r="C2187" s="18"/>
      <c r="D2187" s="18"/>
    </row>
    <row r="2188" spans="3:4" x14ac:dyDescent="0.2">
      <c r="C2188" s="18"/>
      <c r="D2188" s="18"/>
    </row>
    <row r="2189" spans="3:4" x14ac:dyDescent="0.2">
      <c r="C2189" s="18"/>
      <c r="D2189" s="18"/>
    </row>
    <row r="2190" spans="3:4" x14ac:dyDescent="0.2">
      <c r="C2190" s="18"/>
      <c r="D2190" s="18"/>
    </row>
    <row r="2191" spans="3:4" x14ac:dyDescent="0.2">
      <c r="C2191" s="18"/>
      <c r="D2191" s="18"/>
    </row>
    <row r="2192" spans="3:4" x14ac:dyDescent="0.2">
      <c r="C2192" s="18"/>
      <c r="D2192" s="18"/>
    </row>
    <row r="2193" spans="3:4" x14ac:dyDescent="0.2">
      <c r="C2193" s="18"/>
      <c r="D2193" s="18"/>
    </row>
    <row r="2194" spans="3:4" x14ac:dyDescent="0.2">
      <c r="C2194" s="18"/>
      <c r="D2194" s="18"/>
    </row>
    <row r="2195" spans="3:4" x14ac:dyDescent="0.2">
      <c r="C2195" s="18"/>
      <c r="D2195" s="18"/>
    </row>
    <row r="2196" spans="3:4" x14ac:dyDescent="0.2">
      <c r="C2196" s="18"/>
      <c r="D2196" s="18"/>
    </row>
    <row r="2197" spans="3:4" x14ac:dyDescent="0.2">
      <c r="C2197" s="18"/>
      <c r="D2197" s="18"/>
    </row>
    <row r="2198" spans="3:4" x14ac:dyDescent="0.2">
      <c r="C2198" s="18"/>
      <c r="D2198" s="18"/>
    </row>
    <row r="2199" spans="3:4" x14ac:dyDescent="0.2">
      <c r="C2199" s="18"/>
      <c r="D2199" s="18"/>
    </row>
    <row r="2200" spans="3:4" x14ac:dyDescent="0.2">
      <c r="C2200" s="18"/>
      <c r="D2200" s="18"/>
    </row>
    <row r="2201" spans="3:4" x14ac:dyDescent="0.2">
      <c r="C2201" s="18"/>
      <c r="D2201" s="18"/>
    </row>
    <row r="2202" spans="3:4" x14ac:dyDescent="0.2">
      <c r="C2202" s="18"/>
      <c r="D2202" s="18"/>
    </row>
    <row r="2203" spans="3:4" x14ac:dyDescent="0.2">
      <c r="C2203" s="18"/>
      <c r="D2203" s="18"/>
    </row>
    <row r="2204" spans="3:4" x14ac:dyDescent="0.2">
      <c r="C2204" s="18"/>
      <c r="D2204" s="18"/>
    </row>
    <row r="2205" spans="3:4" x14ac:dyDescent="0.2">
      <c r="C2205" s="18"/>
      <c r="D2205" s="18"/>
    </row>
    <row r="2206" spans="3:4" x14ac:dyDescent="0.2">
      <c r="C2206" s="18"/>
      <c r="D2206" s="18"/>
    </row>
    <row r="2207" spans="3:4" x14ac:dyDescent="0.2">
      <c r="C2207" s="18"/>
      <c r="D2207" s="18"/>
    </row>
    <row r="2208" spans="3:4" x14ac:dyDescent="0.2">
      <c r="C2208" s="18"/>
      <c r="D2208" s="18"/>
    </row>
    <row r="2209" spans="3:4" x14ac:dyDescent="0.2">
      <c r="C2209" s="18"/>
      <c r="D2209" s="18"/>
    </row>
    <row r="2210" spans="3:4" x14ac:dyDescent="0.2">
      <c r="C2210" s="18"/>
      <c r="D2210" s="18"/>
    </row>
    <row r="2211" spans="3:4" x14ac:dyDescent="0.2">
      <c r="C2211" s="18"/>
      <c r="D2211" s="18"/>
    </row>
    <row r="2212" spans="3:4" x14ac:dyDescent="0.2">
      <c r="C2212" s="18"/>
      <c r="D2212" s="18"/>
    </row>
    <row r="2213" spans="3:4" x14ac:dyDescent="0.2">
      <c r="C2213" s="18"/>
      <c r="D2213" s="18"/>
    </row>
    <row r="2214" spans="3:4" x14ac:dyDescent="0.2">
      <c r="C2214" s="18"/>
      <c r="D2214" s="18"/>
    </row>
    <row r="2215" spans="3:4" x14ac:dyDescent="0.2">
      <c r="C2215" s="18"/>
      <c r="D2215" s="18"/>
    </row>
    <row r="2216" spans="3:4" x14ac:dyDescent="0.2">
      <c r="C2216" s="18"/>
      <c r="D2216" s="18"/>
    </row>
    <row r="2217" spans="3:4" x14ac:dyDescent="0.2">
      <c r="C2217" s="18"/>
      <c r="D2217" s="18"/>
    </row>
    <row r="2218" spans="3:4" x14ac:dyDescent="0.2">
      <c r="C2218" s="18"/>
      <c r="D2218" s="18"/>
    </row>
    <row r="2219" spans="3:4" x14ac:dyDescent="0.2">
      <c r="C2219" s="18"/>
      <c r="D2219" s="18"/>
    </row>
    <row r="2220" spans="3:4" x14ac:dyDescent="0.2">
      <c r="C2220" s="18"/>
      <c r="D2220" s="18"/>
    </row>
    <row r="2221" spans="3:4" x14ac:dyDescent="0.2">
      <c r="C2221" s="18"/>
      <c r="D2221" s="18"/>
    </row>
    <row r="2222" spans="3:4" x14ac:dyDescent="0.2">
      <c r="C2222" s="18"/>
      <c r="D2222" s="18"/>
    </row>
    <row r="2223" spans="3:4" x14ac:dyDescent="0.2">
      <c r="C2223" s="18"/>
      <c r="D2223" s="18"/>
    </row>
    <row r="2224" spans="3:4" x14ac:dyDescent="0.2">
      <c r="C2224" s="18"/>
      <c r="D2224" s="18"/>
    </row>
    <row r="2225" spans="3:4" x14ac:dyDescent="0.2">
      <c r="C2225" s="18"/>
      <c r="D2225" s="18"/>
    </row>
    <row r="2226" spans="3:4" x14ac:dyDescent="0.2">
      <c r="C2226" s="18"/>
      <c r="D2226" s="18"/>
    </row>
    <row r="2227" spans="3:4" x14ac:dyDescent="0.2">
      <c r="C2227" s="18"/>
      <c r="D2227" s="18"/>
    </row>
    <row r="2228" spans="3:4" x14ac:dyDescent="0.2">
      <c r="C2228" s="18"/>
      <c r="D2228" s="18"/>
    </row>
    <row r="2229" spans="3:4" x14ac:dyDescent="0.2">
      <c r="C2229" s="18"/>
      <c r="D2229" s="18"/>
    </row>
    <row r="2230" spans="3:4" x14ac:dyDescent="0.2">
      <c r="C2230" s="18"/>
      <c r="D2230" s="18"/>
    </row>
    <row r="2231" spans="3:4" x14ac:dyDescent="0.2">
      <c r="C2231" s="18"/>
      <c r="D2231" s="18"/>
    </row>
    <row r="2232" spans="3:4" x14ac:dyDescent="0.2">
      <c r="C2232" s="18"/>
      <c r="D2232" s="18"/>
    </row>
    <row r="2233" spans="3:4" x14ac:dyDescent="0.2">
      <c r="C2233" s="18"/>
      <c r="D2233" s="18"/>
    </row>
    <row r="2234" spans="3:4" x14ac:dyDescent="0.2">
      <c r="C2234" s="18"/>
      <c r="D2234" s="18"/>
    </row>
    <row r="2235" spans="3:4" x14ac:dyDescent="0.2">
      <c r="C2235" s="18"/>
      <c r="D2235" s="18"/>
    </row>
    <row r="2236" spans="3:4" x14ac:dyDescent="0.2">
      <c r="C2236" s="18"/>
      <c r="D2236" s="18"/>
    </row>
    <row r="2237" spans="3:4" x14ac:dyDescent="0.2">
      <c r="C2237" s="18"/>
      <c r="D2237" s="18"/>
    </row>
    <row r="2238" spans="3:4" x14ac:dyDescent="0.2">
      <c r="C2238" s="18"/>
      <c r="D2238" s="18"/>
    </row>
    <row r="2239" spans="3:4" x14ac:dyDescent="0.2">
      <c r="C2239" s="18"/>
      <c r="D2239" s="18"/>
    </row>
    <row r="2240" spans="3:4" x14ac:dyDescent="0.2">
      <c r="C2240" s="18"/>
      <c r="D2240" s="18"/>
    </row>
    <row r="2241" spans="3:4" x14ac:dyDescent="0.2">
      <c r="C2241" s="18"/>
      <c r="D2241" s="18"/>
    </row>
    <row r="2242" spans="3:4" x14ac:dyDescent="0.2">
      <c r="C2242" s="18"/>
      <c r="D2242" s="18"/>
    </row>
    <row r="2243" spans="3:4" x14ac:dyDescent="0.2">
      <c r="C2243" s="18"/>
      <c r="D2243" s="18"/>
    </row>
    <row r="2244" spans="3:4" x14ac:dyDescent="0.2">
      <c r="C2244" s="18"/>
      <c r="D2244" s="18"/>
    </row>
    <row r="2245" spans="3:4" x14ac:dyDescent="0.2">
      <c r="C2245" s="18"/>
      <c r="D2245" s="18"/>
    </row>
    <row r="2246" spans="3:4" x14ac:dyDescent="0.2">
      <c r="C2246" s="18"/>
      <c r="D2246" s="18"/>
    </row>
    <row r="2247" spans="3:4" x14ac:dyDescent="0.2">
      <c r="C2247" s="18"/>
      <c r="D2247" s="18"/>
    </row>
    <row r="2248" spans="3:4" x14ac:dyDescent="0.2">
      <c r="C2248" s="18"/>
      <c r="D2248" s="18"/>
    </row>
    <row r="2249" spans="3:4" x14ac:dyDescent="0.2">
      <c r="C2249" s="18"/>
      <c r="D2249" s="18"/>
    </row>
    <row r="2250" spans="3:4" x14ac:dyDescent="0.2">
      <c r="C2250" s="18"/>
      <c r="D2250" s="18"/>
    </row>
    <row r="2251" spans="3:4" x14ac:dyDescent="0.2">
      <c r="C2251" s="18"/>
      <c r="D2251" s="18"/>
    </row>
    <row r="2252" spans="3:4" x14ac:dyDescent="0.2">
      <c r="C2252" s="18"/>
      <c r="D2252" s="18"/>
    </row>
    <row r="2253" spans="3:4" x14ac:dyDescent="0.2">
      <c r="C2253" s="18"/>
      <c r="D2253" s="18"/>
    </row>
    <row r="2254" spans="3:4" x14ac:dyDescent="0.2">
      <c r="C2254" s="18"/>
      <c r="D2254" s="18"/>
    </row>
    <row r="2255" spans="3:4" x14ac:dyDescent="0.2">
      <c r="C2255" s="18"/>
      <c r="D2255" s="18"/>
    </row>
    <row r="2256" spans="3:4" x14ac:dyDescent="0.2">
      <c r="C2256" s="18"/>
      <c r="D2256" s="18"/>
    </row>
    <row r="2257" spans="3:4" x14ac:dyDescent="0.2">
      <c r="C2257" s="18"/>
      <c r="D2257" s="18"/>
    </row>
    <row r="2258" spans="3:4" x14ac:dyDescent="0.2">
      <c r="C2258" s="18"/>
      <c r="D2258" s="18"/>
    </row>
    <row r="2259" spans="3:4" x14ac:dyDescent="0.2">
      <c r="C2259" s="18"/>
      <c r="D2259" s="18"/>
    </row>
    <row r="2260" spans="3:4" x14ac:dyDescent="0.2">
      <c r="C2260" s="18"/>
      <c r="D2260" s="18"/>
    </row>
    <row r="2261" spans="3:4" x14ac:dyDescent="0.2">
      <c r="C2261" s="18"/>
      <c r="D2261" s="18"/>
    </row>
    <row r="2262" spans="3:4" x14ac:dyDescent="0.2">
      <c r="C2262" s="18"/>
      <c r="D2262" s="18"/>
    </row>
    <row r="2263" spans="3:4" x14ac:dyDescent="0.2">
      <c r="C2263" s="18"/>
      <c r="D2263" s="18"/>
    </row>
    <row r="2264" spans="3:4" x14ac:dyDescent="0.2">
      <c r="C2264" s="18"/>
      <c r="D2264" s="18"/>
    </row>
    <row r="2265" spans="3:4" x14ac:dyDescent="0.2">
      <c r="C2265" s="18"/>
      <c r="D2265" s="18"/>
    </row>
    <row r="2266" spans="3:4" x14ac:dyDescent="0.2">
      <c r="C2266" s="18"/>
      <c r="D2266" s="18"/>
    </row>
    <row r="2267" spans="3:4" x14ac:dyDescent="0.2">
      <c r="C2267" s="18"/>
      <c r="D2267" s="18"/>
    </row>
    <row r="2268" spans="3:4" x14ac:dyDescent="0.2">
      <c r="C2268" s="18"/>
      <c r="D2268" s="18"/>
    </row>
    <row r="2269" spans="3:4" x14ac:dyDescent="0.2">
      <c r="C2269" s="18"/>
      <c r="D2269" s="18"/>
    </row>
    <row r="2270" spans="3:4" x14ac:dyDescent="0.2">
      <c r="C2270" s="18"/>
      <c r="D2270" s="18"/>
    </row>
    <row r="2271" spans="3:4" x14ac:dyDescent="0.2">
      <c r="C2271" s="18"/>
      <c r="D2271" s="18"/>
    </row>
    <row r="2272" spans="3:4" x14ac:dyDescent="0.2">
      <c r="C2272" s="18"/>
      <c r="D2272" s="18"/>
    </row>
    <row r="2273" spans="3:4" x14ac:dyDescent="0.2">
      <c r="C2273" s="18"/>
      <c r="D2273" s="18"/>
    </row>
    <row r="2274" spans="3:4" x14ac:dyDescent="0.2">
      <c r="C2274" s="18"/>
      <c r="D2274" s="18"/>
    </row>
    <row r="2275" spans="3:4" x14ac:dyDescent="0.2">
      <c r="C2275" s="18"/>
      <c r="D2275" s="18"/>
    </row>
    <row r="2276" spans="3:4" x14ac:dyDescent="0.2">
      <c r="C2276" s="18"/>
      <c r="D2276" s="18"/>
    </row>
    <row r="2277" spans="3:4" x14ac:dyDescent="0.2">
      <c r="C2277" s="18"/>
      <c r="D2277" s="18"/>
    </row>
    <row r="2278" spans="3:4" x14ac:dyDescent="0.2">
      <c r="C2278" s="18"/>
      <c r="D2278" s="18"/>
    </row>
    <row r="2279" spans="3:4" x14ac:dyDescent="0.2">
      <c r="C2279" s="18"/>
      <c r="D2279" s="18"/>
    </row>
    <row r="2280" spans="3:4" x14ac:dyDescent="0.2">
      <c r="C2280" s="18"/>
      <c r="D2280" s="18"/>
    </row>
    <row r="2281" spans="3:4" x14ac:dyDescent="0.2">
      <c r="C2281" s="18"/>
      <c r="D2281" s="18"/>
    </row>
    <row r="2282" spans="3:4" x14ac:dyDescent="0.2">
      <c r="C2282" s="18"/>
      <c r="D2282" s="18"/>
    </row>
    <row r="2283" spans="3:4" x14ac:dyDescent="0.2">
      <c r="C2283" s="18"/>
      <c r="D2283" s="18"/>
    </row>
    <row r="2284" spans="3:4" x14ac:dyDescent="0.2">
      <c r="C2284" s="18"/>
      <c r="D2284" s="18"/>
    </row>
    <row r="2285" spans="3:4" x14ac:dyDescent="0.2">
      <c r="C2285" s="18"/>
      <c r="D2285" s="18"/>
    </row>
    <row r="2286" spans="3:4" x14ac:dyDescent="0.2">
      <c r="C2286" s="18"/>
      <c r="D2286" s="18"/>
    </row>
    <row r="2287" spans="3:4" x14ac:dyDescent="0.2">
      <c r="C2287" s="18"/>
      <c r="D2287" s="18"/>
    </row>
    <row r="2288" spans="3:4" x14ac:dyDescent="0.2">
      <c r="C2288" s="18"/>
      <c r="D2288" s="18"/>
    </row>
    <row r="2289" spans="3:4" x14ac:dyDescent="0.2">
      <c r="C2289" s="18"/>
      <c r="D2289" s="18"/>
    </row>
    <row r="2290" spans="3:4" x14ac:dyDescent="0.2">
      <c r="C2290" s="18"/>
      <c r="D2290" s="18"/>
    </row>
    <row r="2291" spans="3:4" x14ac:dyDescent="0.2">
      <c r="C2291" s="18"/>
      <c r="D2291" s="18"/>
    </row>
    <row r="2292" spans="3:4" x14ac:dyDescent="0.2">
      <c r="C2292" s="18"/>
      <c r="D2292" s="18"/>
    </row>
    <row r="2293" spans="3:4" x14ac:dyDescent="0.2">
      <c r="C2293" s="18"/>
      <c r="D2293" s="18"/>
    </row>
    <row r="2294" spans="3:4" x14ac:dyDescent="0.2">
      <c r="C2294" s="18"/>
      <c r="D2294" s="18"/>
    </row>
    <row r="2295" spans="3:4" x14ac:dyDescent="0.2">
      <c r="C2295" s="18"/>
      <c r="D2295" s="18"/>
    </row>
    <row r="2296" spans="3:4" x14ac:dyDescent="0.2">
      <c r="C2296" s="18"/>
      <c r="D2296" s="18"/>
    </row>
    <row r="2297" spans="3:4" x14ac:dyDescent="0.2">
      <c r="C2297" s="18"/>
      <c r="D2297" s="18"/>
    </row>
    <row r="2298" spans="3:4" x14ac:dyDescent="0.2">
      <c r="C2298" s="18"/>
      <c r="D2298" s="18"/>
    </row>
    <row r="2299" spans="3:4" x14ac:dyDescent="0.2">
      <c r="C2299" s="18"/>
      <c r="D2299" s="18"/>
    </row>
    <row r="2300" spans="3:4" x14ac:dyDescent="0.2">
      <c r="C2300" s="18"/>
      <c r="D2300" s="18"/>
    </row>
    <row r="2301" spans="3:4" x14ac:dyDescent="0.2">
      <c r="C2301" s="18"/>
      <c r="D2301" s="18"/>
    </row>
    <row r="2302" spans="3:4" x14ac:dyDescent="0.2">
      <c r="C2302" s="18"/>
      <c r="D2302" s="18"/>
    </row>
    <row r="2303" spans="3:4" x14ac:dyDescent="0.2">
      <c r="C2303" s="18"/>
      <c r="D2303" s="18"/>
    </row>
    <row r="2304" spans="3:4" x14ac:dyDescent="0.2">
      <c r="C2304" s="18"/>
      <c r="D2304" s="18"/>
    </row>
    <row r="2305" spans="3:4" x14ac:dyDescent="0.2">
      <c r="C2305" s="18"/>
      <c r="D2305" s="18"/>
    </row>
    <row r="2306" spans="3:4" x14ac:dyDescent="0.2">
      <c r="C2306" s="18"/>
      <c r="D2306" s="18"/>
    </row>
    <row r="2307" spans="3:4" x14ac:dyDescent="0.2">
      <c r="C2307" s="18"/>
      <c r="D2307" s="18"/>
    </row>
    <row r="2308" spans="3:4" x14ac:dyDescent="0.2">
      <c r="C2308" s="18"/>
      <c r="D2308" s="18"/>
    </row>
    <row r="2309" spans="3:4" x14ac:dyDescent="0.2">
      <c r="C2309" s="18"/>
      <c r="D2309" s="18"/>
    </row>
    <row r="2310" spans="3:4" x14ac:dyDescent="0.2">
      <c r="C2310" s="18"/>
      <c r="D2310" s="18"/>
    </row>
    <row r="2311" spans="3:4" x14ac:dyDescent="0.2">
      <c r="C2311" s="18"/>
      <c r="D2311" s="18"/>
    </row>
    <row r="2312" spans="3:4" x14ac:dyDescent="0.2">
      <c r="C2312" s="18"/>
      <c r="D2312" s="18"/>
    </row>
    <row r="2313" spans="3:4" x14ac:dyDescent="0.2">
      <c r="C2313" s="18"/>
      <c r="D2313" s="18"/>
    </row>
    <row r="2314" spans="3:4" x14ac:dyDescent="0.2">
      <c r="C2314" s="18"/>
      <c r="D2314" s="18"/>
    </row>
    <row r="2315" spans="3:4" x14ac:dyDescent="0.2">
      <c r="C2315" s="18"/>
      <c r="D2315" s="18"/>
    </row>
    <row r="2316" spans="3:4" x14ac:dyDescent="0.2">
      <c r="C2316" s="18"/>
      <c r="D2316" s="18"/>
    </row>
    <row r="2317" spans="3:4" x14ac:dyDescent="0.2">
      <c r="C2317" s="18"/>
      <c r="D2317" s="18"/>
    </row>
    <row r="2318" spans="3:4" x14ac:dyDescent="0.2">
      <c r="C2318" s="18"/>
      <c r="D2318" s="18"/>
    </row>
    <row r="2319" spans="3:4" x14ac:dyDescent="0.2">
      <c r="C2319" s="18"/>
      <c r="D2319" s="18"/>
    </row>
    <row r="2320" spans="3:4" x14ac:dyDescent="0.2">
      <c r="C2320" s="18"/>
      <c r="D2320" s="18"/>
    </row>
    <row r="2321" spans="3:4" x14ac:dyDescent="0.2">
      <c r="C2321" s="18"/>
      <c r="D2321" s="18"/>
    </row>
    <row r="2322" spans="3:4" x14ac:dyDescent="0.2">
      <c r="C2322" s="18"/>
      <c r="D2322" s="18"/>
    </row>
    <row r="2323" spans="3:4" x14ac:dyDescent="0.2">
      <c r="C2323" s="18"/>
      <c r="D2323" s="18"/>
    </row>
    <row r="2324" spans="3:4" x14ac:dyDescent="0.2">
      <c r="C2324" s="18"/>
      <c r="D2324" s="18"/>
    </row>
    <row r="2325" spans="3:4" x14ac:dyDescent="0.2">
      <c r="C2325" s="18"/>
      <c r="D2325" s="18"/>
    </row>
    <row r="2326" spans="3:4" x14ac:dyDescent="0.2">
      <c r="C2326" s="18"/>
      <c r="D2326" s="18"/>
    </row>
    <row r="2327" spans="3:4" x14ac:dyDescent="0.2">
      <c r="C2327" s="18"/>
      <c r="D2327" s="18"/>
    </row>
    <row r="2328" spans="3:4" x14ac:dyDescent="0.2">
      <c r="C2328" s="18"/>
      <c r="D2328" s="18"/>
    </row>
    <row r="2329" spans="3:4" x14ac:dyDescent="0.2">
      <c r="C2329" s="18"/>
      <c r="D2329" s="18"/>
    </row>
    <row r="2330" spans="3:4" x14ac:dyDescent="0.2">
      <c r="C2330" s="18"/>
      <c r="D2330" s="18"/>
    </row>
    <row r="2331" spans="3:4" x14ac:dyDescent="0.2">
      <c r="C2331" s="18"/>
      <c r="D2331" s="18"/>
    </row>
    <row r="2332" spans="3:4" x14ac:dyDescent="0.2">
      <c r="C2332" s="18"/>
      <c r="D2332" s="18"/>
    </row>
    <row r="2333" spans="3:4" x14ac:dyDescent="0.2">
      <c r="C2333" s="18"/>
      <c r="D2333" s="18"/>
    </row>
    <row r="2334" spans="3:4" x14ac:dyDescent="0.2">
      <c r="C2334" s="18"/>
      <c r="D2334" s="18"/>
    </row>
    <row r="2335" spans="3:4" x14ac:dyDescent="0.2">
      <c r="C2335" s="18"/>
      <c r="D2335" s="18"/>
    </row>
    <row r="2336" spans="3:4" x14ac:dyDescent="0.2">
      <c r="C2336" s="18"/>
      <c r="D2336" s="18"/>
    </row>
    <row r="2337" spans="3:4" x14ac:dyDescent="0.2">
      <c r="C2337" s="18"/>
      <c r="D2337" s="18"/>
    </row>
    <row r="2338" spans="3:4" x14ac:dyDescent="0.2">
      <c r="C2338" s="18"/>
      <c r="D2338" s="18"/>
    </row>
    <row r="2339" spans="3:4" x14ac:dyDescent="0.2">
      <c r="C2339" s="18"/>
      <c r="D2339" s="18"/>
    </row>
    <row r="2340" spans="3:4" x14ac:dyDescent="0.2">
      <c r="C2340" s="18"/>
      <c r="D2340" s="18"/>
    </row>
    <row r="2341" spans="3:4" x14ac:dyDescent="0.2">
      <c r="C2341" s="18"/>
      <c r="D2341" s="18"/>
    </row>
    <row r="2342" spans="3:4" x14ac:dyDescent="0.2">
      <c r="C2342" s="18"/>
      <c r="D2342" s="18"/>
    </row>
    <row r="2343" spans="3:4" x14ac:dyDescent="0.2">
      <c r="C2343" s="18"/>
      <c r="D2343" s="18"/>
    </row>
    <row r="2344" spans="3:4" x14ac:dyDescent="0.2">
      <c r="C2344" s="18"/>
      <c r="D2344" s="18"/>
    </row>
    <row r="2345" spans="3:4" x14ac:dyDescent="0.2">
      <c r="C2345" s="18"/>
      <c r="D2345" s="18"/>
    </row>
    <row r="2346" spans="3:4" x14ac:dyDescent="0.2">
      <c r="C2346" s="18"/>
      <c r="D2346" s="18"/>
    </row>
    <row r="2347" spans="3:4" x14ac:dyDescent="0.2">
      <c r="C2347" s="18"/>
      <c r="D2347" s="18"/>
    </row>
    <row r="2348" spans="3:4" x14ac:dyDescent="0.2">
      <c r="C2348" s="18"/>
      <c r="D2348" s="18"/>
    </row>
    <row r="2349" spans="3:4" x14ac:dyDescent="0.2">
      <c r="C2349" s="18"/>
      <c r="D2349" s="18"/>
    </row>
    <row r="2350" spans="3:4" x14ac:dyDescent="0.2">
      <c r="C2350" s="18"/>
      <c r="D2350" s="18"/>
    </row>
    <row r="2351" spans="3:4" x14ac:dyDescent="0.2">
      <c r="C2351" s="18"/>
      <c r="D2351" s="18"/>
    </row>
    <row r="2352" spans="3:4" x14ac:dyDescent="0.2">
      <c r="C2352" s="18"/>
      <c r="D2352" s="18"/>
    </row>
    <row r="2353" spans="3:4" x14ac:dyDescent="0.2">
      <c r="C2353" s="18"/>
      <c r="D2353" s="18"/>
    </row>
    <row r="2354" spans="3:4" x14ac:dyDescent="0.2">
      <c r="C2354" s="18"/>
      <c r="D2354" s="18"/>
    </row>
    <row r="2355" spans="3:4" x14ac:dyDescent="0.2">
      <c r="C2355" s="18"/>
      <c r="D2355" s="18"/>
    </row>
    <row r="2356" spans="3:4" x14ac:dyDescent="0.2">
      <c r="C2356" s="18"/>
      <c r="D2356" s="18"/>
    </row>
    <row r="2357" spans="3:4" x14ac:dyDescent="0.2">
      <c r="C2357" s="18"/>
      <c r="D2357" s="18"/>
    </row>
    <row r="2358" spans="3:4" x14ac:dyDescent="0.2">
      <c r="C2358" s="18"/>
      <c r="D2358" s="18"/>
    </row>
    <row r="2359" spans="3:4" x14ac:dyDescent="0.2">
      <c r="C2359" s="18"/>
      <c r="D2359" s="18"/>
    </row>
    <row r="2360" spans="3:4" x14ac:dyDescent="0.2">
      <c r="C2360" s="18"/>
      <c r="D2360" s="18"/>
    </row>
    <row r="2361" spans="3:4" x14ac:dyDescent="0.2">
      <c r="C2361" s="18"/>
      <c r="D2361" s="18"/>
    </row>
    <row r="2362" spans="3:4" x14ac:dyDescent="0.2">
      <c r="C2362" s="18"/>
      <c r="D2362" s="18"/>
    </row>
    <row r="2363" spans="3:4" x14ac:dyDescent="0.2">
      <c r="C2363" s="18"/>
      <c r="D2363" s="18"/>
    </row>
    <row r="2364" spans="3:4" x14ac:dyDescent="0.2">
      <c r="C2364" s="18"/>
      <c r="D2364" s="18"/>
    </row>
    <row r="2365" spans="3:4" x14ac:dyDescent="0.2">
      <c r="C2365" s="18"/>
      <c r="D2365" s="18"/>
    </row>
    <row r="2366" spans="3:4" x14ac:dyDescent="0.2">
      <c r="C2366" s="18"/>
      <c r="D2366" s="18"/>
    </row>
    <row r="2367" spans="3:4" x14ac:dyDescent="0.2">
      <c r="C2367" s="18"/>
      <c r="D2367" s="18"/>
    </row>
    <row r="2368" spans="3:4" x14ac:dyDescent="0.2">
      <c r="C2368" s="18"/>
      <c r="D2368" s="18"/>
    </row>
    <row r="2369" spans="3:4" x14ac:dyDescent="0.2">
      <c r="C2369" s="18"/>
      <c r="D2369" s="18"/>
    </row>
    <row r="2370" spans="3:4" x14ac:dyDescent="0.2">
      <c r="C2370" s="18"/>
      <c r="D2370" s="18"/>
    </row>
    <row r="2371" spans="3:4" x14ac:dyDescent="0.2">
      <c r="C2371" s="18"/>
      <c r="D2371" s="18"/>
    </row>
    <row r="2372" spans="3:4" x14ac:dyDescent="0.2">
      <c r="C2372" s="18"/>
      <c r="D2372" s="18"/>
    </row>
    <row r="2373" spans="3:4" x14ac:dyDescent="0.2">
      <c r="C2373" s="18"/>
      <c r="D2373" s="18"/>
    </row>
    <row r="2374" spans="3:4" x14ac:dyDescent="0.2">
      <c r="C2374" s="18"/>
      <c r="D2374" s="18"/>
    </row>
    <row r="2375" spans="3:4" x14ac:dyDescent="0.2">
      <c r="C2375" s="18"/>
      <c r="D2375" s="18"/>
    </row>
    <row r="2376" spans="3:4" x14ac:dyDescent="0.2">
      <c r="C2376" s="18"/>
      <c r="D2376" s="18"/>
    </row>
    <row r="2377" spans="3:4" x14ac:dyDescent="0.2">
      <c r="C2377" s="18"/>
      <c r="D2377" s="18"/>
    </row>
    <row r="2378" spans="3:4" x14ac:dyDescent="0.2">
      <c r="C2378" s="18"/>
      <c r="D2378" s="18"/>
    </row>
    <row r="2379" spans="3:4" x14ac:dyDescent="0.2">
      <c r="C2379" s="18"/>
      <c r="D2379" s="18"/>
    </row>
    <row r="2380" spans="3:4" x14ac:dyDescent="0.2">
      <c r="C2380" s="18"/>
      <c r="D2380" s="18"/>
    </row>
    <row r="2381" spans="3:4" x14ac:dyDescent="0.2">
      <c r="C2381" s="18"/>
      <c r="D2381" s="18"/>
    </row>
    <row r="2382" spans="3:4" x14ac:dyDescent="0.2">
      <c r="C2382" s="18"/>
      <c r="D2382" s="18"/>
    </row>
    <row r="2383" spans="3:4" x14ac:dyDescent="0.2">
      <c r="C2383" s="18"/>
      <c r="D2383" s="18"/>
    </row>
    <row r="2384" spans="3:4" x14ac:dyDescent="0.2">
      <c r="C2384" s="18"/>
      <c r="D2384" s="18"/>
    </row>
    <row r="2385" spans="3:4" x14ac:dyDescent="0.2">
      <c r="C2385" s="18"/>
      <c r="D2385" s="18"/>
    </row>
    <row r="2386" spans="3:4" x14ac:dyDescent="0.2">
      <c r="C2386" s="18"/>
      <c r="D2386" s="18"/>
    </row>
    <row r="2387" spans="3:4" x14ac:dyDescent="0.2">
      <c r="C2387" s="18"/>
      <c r="D2387" s="18"/>
    </row>
    <row r="2388" spans="3:4" x14ac:dyDescent="0.2">
      <c r="C2388" s="18"/>
      <c r="D2388" s="18"/>
    </row>
    <row r="2389" spans="3:4" x14ac:dyDescent="0.2">
      <c r="C2389" s="18"/>
      <c r="D2389" s="18"/>
    </row>
    <row r="2390" spans="3:4" x14ac:dyDescent="0.2">
      <c r="C2390" s="18"/>
      <c r="D2390" s="18"/>
    </row>
    <row r="2391" spans="3:4" x14ac:dyDescent="0.2">
      <c r="C2391" s="18"/>
      <c r="D2391" s="18"/>
    </row>
    <row r="2392" spans="3:4" x14ac:dyDescent="0.2">
      <c r="C2392" s="18"/>
      <c r="D2392" s="18"/>
    </row>
    <row r="2393" spans="3:4" x14ac:dyDescent="0.2">
      <c r="C2393" s="18"/>
      <c r="D2393" s="18"/>
    </row>
    <row r="2394" spans="3:4" x14ac:dyDescent="0.2">
      <c r="C2394" s="18"/>
      <c r="D2394" s="18"/>
    </row>
    <row r="2395" spans="3:4" x14ac:dyDescent="0.2">
      <c r="C2395" s="18"/>
      <c r="D2395" s="18"/>
    </row>
    <row r="2396" spans="3:4" x14ac:dyDescent="0.2">
      <c r="C2396" s="18"/>
      <c r="D2396" s="18"/>
    </row>
    <row r="2397" spans="3:4" x14ac:dyDescent="0.2">
      <c r="C2397" s="18"/>
      <c r="D2397" s="18"/>
    </row>
    <row r="2398" spans="3:4" x14ac:dyDescent="0.2">
      <c r="C2398" s="18"/>
      <c r="D2398" s="18"/>
    </row>
    <row r="2399" spans="3:4" x14ac:dyDescent="0.2">
      <c r="C2399" s="18"/>
      <c r="D2399" s="18"/>
    </row>
    <row r="2400" spans="3:4" x14ac:dyDescent="0.2">
      <c r="C2400" s="18"/>
      <c r="D2400" s="18"/>
    </row>
    <row r="2401" spans="3:4" x14ac:dyDescent="0.2">
      <c r="C2401" s="18"/>
      <c r="D2401" s="18"/>
    </row>
    <row r="2402" spans="3:4" x14ac:dyDescent="0.2">
      <c r="C2402" s="18"/>
      <c r="D2402" s="18"/>
    </row>
    <row r="2403" spans="3:4" x14ac:dyDescent="0.2">
      <c r="C2403" s="18"/>
      <c r="D2403" s="18"/>
    </row>
    <row r="2404" spans="3:4" x14ac:dyDescent="0.2">
      <c r="C2404" s="18"/>
      <c r="D2404" s="18"/>
    </row>
    <row r="2405" spans="3:4" x14ac:dyDescent="0.2">
      <c r="C2405" s="18"/>
      <c r="D2405" s="18"/>
    </row>
    <row r="2406" spans="3:4" x14ac:dyDescent="0.2">
      <c r="C2406" s="18"/>
      <c r="D2406" s="18"/>
    </row>
    <row r="2407" spans="3:4" x14ac:dyDescent="0.2">
      <c r="C2407" s="18"/>
      <c r="D2407" s="18"/>
    </row>
    <row r="2408" spans="3:4" x14ac:dyDescent="0.2">
      <c r="C2408" s="18"/>
      <c r="D2408" s="18"/>
    </row>
    <row r="2409" spans="3:4" x14ac:dyDescent="0.2">
      <c r="C2409" s="18"/>
      <c r="D2409" s="18"/>
    </row>
    <row r="2410" spans="3:4" x14ac:dyDescent="0.2">
      <c r="C2410" s="18"/>
      <c r="D2410" s="18"/>
    </row>
    <row r="2411" spans="3:4" x14ac:dyDescent="0.2">
      <c r="C2411" s="18"/>
      <c r="D2411" s="18"/>
    </row>
    <row r="2412" spans="3:4" x14ac:dyDescent="0.2">
      <c r="C2412" s="18"/>
      <c r="D2412" s="18"/>
    </row>
    <row r="2413" spans="3:4" x14ac:dyDescent="0.2">
      <c r="C2413" s="18"/>
      <c r="D2413" s="18"/>
    </row>
    <row r="2414" spans="3:4" x14ac:dyDescent="0.2">
      <c r="C2414" s="18"/>
      <c r="D2414" s="18"/>
    </row>
    <row r="2415" spans="3:4" x14ac:dyDescent="0.2">
      <c r="C2415" s="18"/>
      <c r="D2415" s="18"/>
    </row>
    <row r="2416" spans="3:4" x14ac:dyDescent="0.2">
      <c r="C2416" s="18"/>
      <c r="D2416" s="18"/>
    </row>
    <row r="2417" spans="3:4" x14ac:dyDescent="0.2">
      <c r="C2417" s="18"/>
      <c r="D2417" s="18"/>
    </row>
    <row r="2418" spans="3:4" x14ac:dyDescent="0.2">
      <c r="C2418" s="18"/>
      <c r="D2418" s="18"/>
    </row>
    <row r="2419" spans="3:4" x14ac:dyDescent="0.2">
      <c r="C2419" s="18"/>
      <c r="D2419" s="18"/>
    </row>
    <row r="2420" spans="3:4" x14ac:dyDescent="0.2">
      <c r="C2420" s="18"/>
      <c r="D2420" s="18"/>
    </row>
    <row r="2421" spans="3:4" x14ac:dyDescent="0.2">
      <c r="C2421" s="18"/>
      <c r="D2421" s="18"/>
    </row>
    <row r="2422" spans="3:4" x14ac:dyDescent="0.2">
      <c r="C2422" s="18"/>
      <c r="D2422" s="18"/>
    </row>
    <row r="2423" spans="3:4" x14ac:dyDescent="0.2">
      <c r="C2423" s="18"/>
      <c r="D2423" s="18"/>
    </row>
    <row r="2424" spans="3:4" x14ac:dyDescent="0.2">
      <c r="C2424" s="18"/>
      <c r="D2424" s="18"/>
    </row>
    <row r="2425" spans="3:4" x14ac:dyDescent="0.2">
      <c r="C2425" s="18"/>
      <c r="D2425" s="18"/>
    </row>
    <row r="2426" spans="3:4" x14ac:dyDescent="0.2">
      <c r="C2426" s="18"/>
      <c r="D2426" s="18"/>
    </row>
    <row r="2427" spans="3:4" x14ac:dyDescent="0.2">
      <c r="C2427" s="18"/>
      <c r="D2427" s="18"/>
    </row>
    <row r="2428" spans="3:4" x14ac:dyDescent="0.2">
      <c r="C2428" s="18"/>
      <c r="D2428" s="18"/>
    </row>
    <row r="2429" spans="3:4" x14ac:dyDescent="0.2">
      <c r="C2429" s="18"/>
      <c r="D2429" s="18"/>
    </row>
    <row r="2430" spans="3:4" x14ac:dyDescent="0.2">
      <c r="C2430" s="18"/>
      <c r="D2430" s="18"/>
    </row>
    <row r="2431" spans="3:4" x14ac:dyDescent="0.2">
      <c r="C2431" s="18"/>
      <c r="D2431" s="18"/>
    </row>
    <row r="2432" spans="3:4" x14ac:dyDescent="0.2">
      <c r="C2432" s="18"/>
      <c r="D2432" s="18"/>
    </row>
    <row r="2433" spans="3:4" x14ac:dyDescent="0.2">
      <c r="C2433" s="18"/>
      <c r="D2433" s="18"/>
    </row>
    <row r="2434" spans="3:4" x14ac:dyDescent="0.2">
      <c r="C2434" s="18"/>
      <c r="D2434" s="18"/>
    </row>
    <row r="2435" spans="3:4" x14ac:dyDescent="0.2">
      <c r="C2435" s="18"/>
      <c r="D2435" s="18"/>
    </row>
    <row r="2436" spans="3:4" x14ac:dyDescent="0.2">
      <c r="C2436" s="18"/>
      <c r="D2436" s="18"/>
    </row>
    <row r="2437" spans="3:4" x14ac:dyDescent="0.2">
      <c r="C2437" s="18"/>
      <c r="D2437" s="18"/>
    </row>
    <row r="2438" spans="3:4" x14ac:dyDescent="0.2">
      <c r="C2438" s="18"/>
      <c r="D2438" s="18"/>
    </row>
    <row r="2439" spans="3:4" x14ac:dyDescent="0.2">
      <c r="C2439" s="18"/>
      <c r="D2439" s="18"/>
    </row>
    <row r="2440" spans="3:4" x14ac:dyDescent="0.2">
      <c r="C2440" s="18"/>
      <c r="D2440" s="18"/>
    </row>
    <row r="2441" spans="3:4" x14ac:dyDescent="0.2">
      <c r="C2441" s="18"/>
      <c r="D2441" s="18"/>
    </row>
    <row r="2442" spans="3:4" x14ac:dyDescent="0.2">
      <c r="C2442" s="18"/>
      <c r="D2442" s="18"/>
    </row>
    <row r="2443" spans="3:4" x14ac:dyDescent="0.2">
      <c r="C2443" s="18"/>
      <c r="D2443" s="18"/>
    </row>
    <row r="2444" spans="3:4" x14ac:dyDescent="0.2">
      <c r="C2444" s="18"/>
      <c r="D2444" s="18"/>
    </row>
    <row r="2445" spans="3:4" x14ac:dyDescent="0.2">
      <c r="C2445" s="18"/>
      <c r="D2445" s="18"/>
    </row>
    <row r="2446" spans="3:4" x14ac:dyDescent="0.2">
      <c r="C2446" s="18"/>
      <c r="D2446" s="18"/>
    </row>
    <row r="2447" spans="3:4" x14ac:dyDescent="0.2">
      <c r="C2447" s="18"/>
      <c r="D2447" s="18"/>
    </row>
    <row r="2448" spans="3:4" x14ac:dyDescent="0.2">
      <c r="C2448" s="18"/>
      <c r="D2448" s="18"/>
    </row>
    <row r="2449" spans="3:4" x14ac:dyDescent="0.2">
      <c r="C2449" s="18"/>
      <c r="D2449" s="18"/>
    </row>
    <row r="2450" spans="3:4" x14ac:dyDescent="0.2">
      <c r="C2450" s="18"/>
      <c r="D2450" s="18"/>
    </row>
    <row r="2451" spans="3:4" x14ac:dyDescent="0.2">
      <c r="C2451" s="18"/>
      <c r="D2451" s="18"/>
    </row>
    <row r="2452" spans="3:4" x14ac:dyDescent="0.2">
      <c r="C2452" s="18"/>
      <c r="D2452" s="18"/>
    </row>
    <row r="2453" spans="3:4" x14ac:dyDescent="0.2">
      <c r="C2453" s="18"/>
      <c r="D2453" s="18"/>
    </row>
    <row r="2454" spans="3:4" x14ac:dyDescent="0.2">
      <c r="C2454" s="18"/>
      <c r="D2454" s="18"/>
    </row>
    <row r="2455" spans="3:4" x14ac:dyDescent="0.2">
      <c r="C2455" s="18"/>
      <c r="D2455" s="18"/>
    </row>
    <row r="2456" spans="3:4" x14ac:dyDescent="0.2">
      <c r="C2456" s="18"/>
      <c r="D2456" s="18"/>
    </row>
    <row r="2457" spans="3:4" x14ac:dyDescent="0.2">
      <c r="C2457" s="18"/>
      <c r="D2457" s="18"/>
    </row>
    <row r="2458" spans="3:4" x14ac:dyDescent="0.2">
      <c r="C2458" s="18"/>
      <c r="D2458" s="18"/>
    </row>
    <row r="2459" spans="3:4" x14ac:dyDescent="0.2">
      <c r="C2459" s="18"/>
      <c r="D2459" s="18"/>
    </row>
    <row r="2460" spans="3:4" x14ac:dyDescent="0.2">
      <c r="C2460" s="18"/>
      <c r="D2460" s="18"/>
    </row>
    <row r="2461" spans="3:4" x14ac:dyDescent="0.2">
      <c r="C2461" s="18"/>
      <c r="D2461" s="18"/>
    </row>
    <row r="2462" spans="3:4" x14ac:dyDescent="0.2">
      <c r="C2462" s="18"/>
      <c r="D2462" s="18"/>
    </row>
    <row r="2463" spans="3:4" x14ac:dyDescent="0.2">
      <c r="C2463" s="18"/>
      <c r="D2463" s="18"/>
    </row>
    <row r="2464" spans="3:4" x14ac:dyDescent="0.2">
      <c r="C2464" s="18"/>
      <c r="D2464" s="18"/>
    </row>
    <row r="2465" spans="3:4" x14ac:dyDescent="0.2">
      <c r="C2465" s="18"/>
      <c r="D2465" s="18"/>
    </row>
    <row r="2466" spans="3:4" x14ac:dyDescent="0.2">
      <c r="C2466" s="18"/>
      <c r="D2466" s="18"/>
    </row>
    <row r="2467" spans="3:4" x14ac:dyDescent="0.2">
      <c r="C2467" s="18"/>
      <c r="D2467" s="18"/>
    </row>
    <row r="2468" spans="3:4" x14ac:dyDescent="0.2">
      <c r="C2468" s="18"/>
      <c r="D2468" s="18"/>
    </row>
    <row r="2469" spans="3:4" x14ac:dyDescent="0.2">
      <c r="C2469" s="18"/>
      <c r="D2469" s="18"/>
    </row>
    <row r="2470" spans="3:4" x14ac:dyDescent="0.2">
      <c r="C2470" s="18"/>
      <c r="D2470" s="18"/>
    </row>
    <row r="2471" spans="3:4" x14ac:dyDescent="0.2">
      <c r="C2471" s="18"/>
      <c r="D2471" s="18"/>
    </row>
    <row r="2472" spans="3:4" x14ac:dyDescent="0.2">
      <c r="C2472" s="18"/>
      <c r="D2472" s="18"/>
    </row>
    <row r="2473" spans="3:4" x14ac:dyDescent="0.2">
      <c r="C2473" s="18"/>
      <c r="D2473" s="18"/>
    </row>
    <row r="2474" spans="3:4" x14ac:dyDescent="0.2">
      <c r="C2474" s="18"/>
      <c r="D2474" s="18"/>
    </row>
    <row r="2475" spans="3:4" x14ac:dyDescent="0.2">
      <c r="C2475" s="18"/>
      <c r="D2475" s="18"/>
    </row>
    <row r="2476" spans="3:4" x14ac:dyDescent="0.2">
      <c r="C2476" s="18"/>
      <c r="D2476" s="18"/>
    </row>
    <row r="2477" spans="3:4" x14ac:dyDescent="0.2">
      <c r="C2477" s="18"/>
      <c r="D2477" s="18"/>
    </row>
    <row r="2478" spans="3:4" x14ac:dyDescent="0.2">
      <c r="C2478" s="18"/>
      <c r="D2478" s="18"/>
    </row>
    <row r="2479" spans="3:4" x14ac:dyDescent="0.2">
      <c r="C2479" s="18"/>
      <c r="D2479" s="18"/>
    </row>
    <row r="2480" spans="3:4" x14ac:dyDescent="0.2">
      <c r="C2480" s="18"/>
      <c r="D2480" s="18"/>
    </row>
    <row r="2481" spans="3:4" x14ac:dyDescent="0.2">
      <c r="C2481" s="18"/>
      <c r="D2481" s="18"/>
    </row>
    <row r="2482" spans="3:4" x14ac:dyDescent="0.2">
      <c r="C2482" s="18"/>
      <c r="D2482" s="18"/>
    </row>
    <row r="2483" spans="3:4" x14ac:dyDescent="0.2">
      <c r="C2483" s="18"/>
      <c r="D2483" s="18"/>
    </row>
    <row r="2484" spans="3:4" x14ac:dyDescent="0.2">
      <c r="C2484" s="18"/>
      <c r="D2484" s="18"/>
    </row>
    <row r="2485" spans="3:4" x14ac:dyDescent="0.2">
      <c r="C2485" s="18"/>
      <c r="D2485" s="18"/>
    </row>
    <row r="2486" spans="3:4" x14ac:dyDescent="0.2">
      <c r="C2486" s="18"/>
      <c r="D2486" s="18"/>
    </row>
    <row r="2487" spans="3:4" x14ac:dyDescent="0.2">
      <c r="C2487" s="18"/>
      <c r="D2487" s="18"/>
    </row>
    <row r="2488" spans="3:4" x14ac:dyDescent="0.2">
      <c r="C2488" s="18"/>
      <c r="D2488" s="18"/>
    </row>
    <row r="2489" spans="3:4" x14ac:dyDescent="0.2">
      <c r="C2489" s="18"/>
      <c r="D2489" s="18"/>
    </row>
    <row r="2490" spans="3:4" x14ac:dyDescent="0.2">
      <c r="C2490" s="18"/>
      <c r="D2490" s="18"/>
    </row>
    <row r="2491" spans="3:4" x14ac:dyDescent="0.2">
      <c r="C2491" s="18"/>
      <c r="D2491" s="18"/>
    </row>
    <row r="2492" spans="3:4" x14ac:dyDescent="0.2">
      <c r="C2492" s="18"/>
      <c r="D2492" s="18"/>
    </row>
    <row r="2493" spans="3:4" x14ac:dyDescent="0.2">
      <c r="C2493" s="18"/>
      <c r="D2493" s="18"/>
    </row>
    <row r="2494" spans="3:4" x14ac:dyDescent="0.2">
      <c r="C2494" s="18"/>
      <c r="D2494" s="18"/>
    </row>
    <row r="2495" spans="3:4" x14ac:dyDescent="0.2">
      <c r="C2495" s="18"/>
      <c r="D2495" s="18"/>
    </row>
    <row r="2496" spans="3:4" x14ac:dyDescent="0.2">
      <c r="C2496" s="18"/>
      <c r="D2496" s="18"/>
    </row>
    <row r="2497" spans="3:4" x14ac:dyDescent="0.2">
      <c r="C2497" s="18"/>
      <c r="D2497" s="18"/>
    </row>
    <row r="2498" spans="3:4" x14ac:dyDescent="0.2">
      <c r="C2498" s="18"/>
      <c r="D2498" s="18"/>
    </row>
    <row r="2499" spans="3:4" x14ac:dyDescent="0.2">
      <c r="C2499" s="18"/>
      <c r="D2499" s="18"/>
    </row>
    <row r="2500" spans="3:4" x14ac:dyDescent="0.2">
      <c r="C2500" s="18"/>
      <c r="D2500" s="18"/>
    </row>
    <row r="2501" spans="3:4" x14ac:dyDescent="0.2">
      <c r="C2501" s="18"/>
      <c r="D2501" s="18"/>
    </row>
    <row r="2502" spans="3:4" x14ac:dyDescent="0.2">
      <c r="C2502" s="18"/>
      <c r="D2502" s="18"/>
    </row>
    <row r="2503" spans="3:4" x14ac:dyDescent="0.2">
      <c r="C2503" s="18"/>
      <c r="D2503" s="18"/>
    </row>
    <row r="2504" spans="3:4" x14ac:dyDescent="0.2">
      <c r="C2504" s="18"/>
      <c r="D2504" s="18"/>
    </row>
    <row r="2505" spans="3:4" x14ac:dyDescent="0.2">
      <c r="C2505" s="18"/>
      <c r="D2505" s="18"/>
    </row>
    <row r="2506" spans="3:4" x14ac:dyDescent="0.2">
      <c r="C2506" s="18"/>
      <c r="D2506" s="18"/>
    </row>
    <row r="2507" spans="3:4" x14ac:dyDescent="0.2">
      <c r="C2507" s="18"/>
      <c r="D2507" s="18"/>
    </row>
    <row r="2508" spans="3:4" x14ac:dyDescent="0.2">
      <c r="C2508" s="18"/>
      <c r="D2508" s="18"/>
    </row>
    <row r="2509" spans="3:4" x14ac:dyDescent="0.2">
      <c r="C2509" s="18"/>
      <c r="D2509" s="18"/>
    </row>
    <row r="2510" spans="3:4" x14ac:dyDescent="0.2">
      <c r="C2510" s="18"/>
      <c r="D2510" s="18"/>
    </row>
    <row r="2511" spans="3:4" x14ac:dyDescent="0.2">
      <c r="C2511" s="18"/>
      <c r="D2511" s="18"/>
    </row>
    <row r="2512" spans="3:4" x14ac:dyDescent="0.2">
      <c r="C2512" s="18"/>
      <c r="D2512" s="18"/>
    </row>
    <row r="2513" spans="3:4" x14ac:dyDescent="0.2">
      <c r="C2513" s="18"/>
      <c r="D2513" s="18"/>
    </row>
    <row r="2514" spans="3:4" x14ac:dyDescent="0.2">
      <c r="C2514" s="18"/>
      <c r="D2514" s="18"/>
    </row>
    <row r="2515" spans="3:4" x14ac:dyDescent="0.2">
      <c r="C2515" s="18"/>
      <c r="D2515" s="18"/>
    </row>
    <row r="2516" spans="3:4" x14ac:dyDescent="0.2">
      <c r="C2516" s="18"/>
      <c r="D2516" s="18"/>
    </row>
    <row r="2517" spans="3:4" x14ac:dyDescent="0.2">
      <c r="C2517" s="18"/>
      <c r="D2517" s="18"/>
    </row>
    <row r="2518" spans="3:4" x14ac:dyDescent="0.2">
      <c r="C2518" s="18"/>
      <c r="D2518" s="18"/>
    </row>
    <row r="2519" spans="3:4" x14ac:dyDescent="0.2">
      <c r="C2519" s="18"/>
      <c r="D2519" s="18"/>
    </row>
    <row r="2520" spans="3:4" x14ac:dyDescent="0.2">
      <c r="C2520" s="18"/>
      <c r="D2520" s="18"/>
    </row>
    <row r="2521" spans="3:4" x14ac:dyDescent="0.2">
      <c r="C2521" s="18"/>
      <c r="D2521" s="18"/>
    </row>
    <row r="2522" spans="3:4" x14ac:dyDescent="0.2">
      <c r="C2522" s="18"/>
      <c r="D2522" s="18"/>
    </row>
    <row r="2523" spans="3:4" x14ac:dyDescent="0.2">
      <c r="C2523" s="18"/>
      <c r="D2523" s="18"/>
    </row>
    <row r="2524" spans="3:4" x14ac:dyDescent="0.2">
      <c r="C2524" s="18"/>
      <c r="D2524" s="18"/>
    </row>
    <row r="2525" spans="3:4" x14ac:dyDescent="0.2">
      <c r="C2525" s="18"/>
      <c r="D2525" s="18"/>
    </row>
    <row r="2526" spans="3:4" x14ac:dyDescent="0.2">
      <c r="C2526" s="18"/>
      <c r="D2526" s="18"/>
    </row>
    <row r="2527" spans="3:4" x14ac:dyDescent="0.2">
      <c r="C2527" s="18"/>
      <c r="D2527" s="18"/>
    </row>
    <row r="2528" spans="3:4" x14ac:dyDescent="0.2">
      <c r="C2528" s="18"/>
      <c r="D2528" s="18"/>
    </row>
    <row r="2529" spans="3:4" x14ac:dyDescent="0.2">
      <c r="C2529" s="18"/>
      <c r="D2529" s="18"/>
    </row>
    <row r="2530" spans="3:4" x14ac:dyDescent="0.2">
      <c r="C2530" s="18"/>
      <c r="D2530" s="18"/>
    </row>
    <row r="2531" spans="3:4" x14ac:dyDescent="0.2">
      <c r="C2531" s="18"/>
      <c r="D2531" s="18"/>
    </row>
    <row r="2532" spans="3:4" x14ac:dyDescent="0.2">
      <c r="C2532" s="18"/>
      <c r="D2532" s="18"/>
    </row>
    <row r="2533" spans="3:4" x14ac:dyDescent="0.2">
      <c r="C2533" s="18"/>
      <c r="D2533" s="18"/>
    </row>
    <row r="2534" spans="3:4" x14ac:dyDescent="0.2">
      <c r="C2534" s="18"/>
      <c r="D2534" s="18"/>
    </row>
    <row r="2535" spans="3:4" x14ac:dyDescent="0.2">
      <c r="C2535" s="18"/>
      <c r="D2535" s="18"/>
    </row>
    <row r="2536" spans="3:4" x14ac:dyDescent="0.2">
      <c r="C2536" s="18"/>
      <c r="D2536" s="18"/>
    </row>
    <row r="2537" spans="3:4" x14ac:dyDescent="0.2">
      <c r="C2537" s="18"/>
      <c r="D2537" s="18"/>
    </row>
    <row r="2538" spans="3:4" x14ac:dyDescent="0.2">
      <c r="C2538" s="18"/>
      <c r="D2538" s="18"/>
    </row>
    <row r="2539" spans="3:4" x14ac:dyDescent="0.2">
      <c r="C2539" s="18"/>
      <c r="D2539" s="18"/>
    </row>
    <row r="2540" spans="3:4" x14ac:dyDescent="0.2">
      <c r="C2540" s="18"/>
      <c r="D2540" s="18"/>
    </row>
    <row r="2541" spans="3:4" x14ac:dyDescent="0.2">
      <c r="C2541" s="18"/>
      <c r="D2541" s="18"/>
    </row>
    <row r="2542" spans="3:4" x14ac:dyDescent="0.2">
      <c r="C2542" s="18"/>
      <c r="D2542" s="18"/>
    </row>
    <row r="2543" spans="3:4" x14ac:dyDescent="0.2">
      <c r="C2543" s="18"/>
      <c r="D2543" s="18"/>
    </row>
    <row r="2544" spans="3:4" x14ac:dyDescent="0.2">
      <c r="C2544" s="18"/>
      <c r="D2544" s="18"/>
    </row>
    <row r="2545" spans="3:4" x14ac:dyDescent="0.2">
      <c r="C2545" s="18"/>
      <c r="D2545" s="18"/>
    </row>
    <row r="2546" spans="3:4" x14ac:dyDescent="0.2">
      <c r="C2546" s="18"/>
      <c r="D2546" s="18"/>
    </row>
    <row r="2547" spans="3:4" x14ac:dyDescent="0.2">
      <c r="C2547" s="18"/>
      <c r="D2547" s="18"/>
    </row>
    <row r="2548" spans="3:4" x14ac:dyDescent="0.2">
      <c r="C2548" s="18"/>
      <c r="D2548" s="18"/>
    </row>
    <row r="2549" spans="3:4" x14ac:dyDescent="0.2">
      <c r="C2549" s="18"/>
      <c r="D2549" s="18"/>
    </row>
    <row r="2550" spans="3:4" x14ac:dyDescent="0.2">
      <c r="C2550" s="18"/>
      <c r="D2550" s="18"/>
    </row>
    <row r="2551" spans="3:4" x14ac:dyDescent="0.2">
      <c r="C2551" s="18"/>
      <c r="D2551" s="18"/>
    </row>
    <row r="2552" spans="3:4" x14ac:dyDescent="0.2">
      <c r="C2552" s="18"/>
      <c r="D2552" s="18"/>
    </row>
    <row r="2553" spans="3:4" x14ac:dyDescent="0.2">
      <c r="C2553" s="18"/>
      <c r="D2553" s="18"/>
    </row>
    <row r="2554" spans="3:4" x14ac:dyDescent="0.2">
      <c r="C2554" s="18"/>
      <c r="D2554" s="18"/>
    </row>
    <row r="2555" spans="3:4" x14ac:dyDescent="0.2">
      <c r="C2555" s="18"/>
      <c r="D2555" s="18"/>
    </row>
    <row r="2556" spans="3:4" x14ac:dyDescent="0.2">
      <c r="C2556" s="18"/>
      <c r="D2556" s="18"/>
    </row>
    <row r="2557" spans="3:4" x14ac:dyDescent="0.2">
      <c r="C2557" s="18"/>
      <c r="D2557" s="18"/>
    </row>
    <row r="2558" spans="3:4" x14ac:dyDescent="0.2">
      <c r="C2558" s="18"/>
      <c r="D2558" s="18"/>
    </row>
    <row r="2559" spans="3:4" x14ac:dyDescent="0.2">
      <c r="C2559" s="18"/>
      <c r="D2559" s="18"/>
    </row>
    <row r="2560" spans="3:4" x14ac:dyDescent="0.2">
      <c r="C2560" s="18"/>
      <c r="D2560" s="18"/>
    </row>
    <row r="2561" spans="3:4" x14ac:dyDescent="0.2">
      <c r="C2561" s="18"/>
      <c r="D2561" s="18"/>
    </row>
    <row r="2562" spans="3:4" x14ac:dyDescent="0.2">
      <c r="C2562" s="18"/>
      <c r="D2562" s="18"/>
    </row>
    <row r="2563" spans="3:4" x14ac:dyDescent="0.2">
      <c r="C2563" s="18"/>
      <c r="D2563" s="18"/>
    </row>
    <row r="2564" spans="3:4" x14ac:dyDescent="0.2">
      <c r="C2564" s="18"/>
      <c r="D2564" s="18"/>
    </row>
    <row r="2565" spans="3:4" x14ac:dyDescent="0.2">
      <c r="C2565" s="18"/>
      <c r="D2565" s="18"/>
    </row>
    <row r="2566" spans="3:4" x14ac:dyDescent="0.2">
      <c r="C2566" s="18"/>
      <c r="D2566" s="18"/>
    </row>
    <row r="2567" spans="3:4" x14ac:dyDescent="0.2">
      <c r="C2567" s="18"/>
      <c r="D2567" s="18"/>
    </row>
    <row r="2568" spans="3:4" x14ac:dyDescent="0.2">
      <c r="C2568" s="18"/>
      <c r="D2568" s="18"/>
    </row>
    <row r="2569" spans="3:4" x14ac:dyDescent="0.2">
      <c r="C2569" s="18"/>
      <c r="D2569" s="18"/>
    </row>
    <row r="2570" spans="3:4" x14ac:dyDescent="0.2">
      <c r="C2570" s="18"/>
      <c r="D2570" s="18"/>
    </row>
    <row r="2571" spans="3:4" x14ac:dyDescent="0.2">
      <c r="C2571" s="18"/>
      <c r="D2571" s="18"/>
    </row>
    <row r="2572" spans="3:4" x14ac:dyDescent="0.2">
      <c r="C2572" s="18"/>
      <c r="D2572" s="18"/>
    </row>
    <row r="2573" spans="3:4" x14ac:dyDescent="0.2">
      <c r="C2573" s="18"/>
      <c r="D2573" s="18"/>
    </row>
    <row r="2574" spans="3:4" x14ac:dyDescent="0.2">
      <c r="C2574" s="18"/>
      <c r="D2574" s="18"/>
    </row>
    <row r="2575" spans="3:4" x14ac:dyDescent="0.2">
      <c r="C2575" s="18"/>
      <c r="D2575" s="18"/>
    </row>
    <row r="2576" spans="3:4" x14ac:dyDescent="0.2">
      <c r="C2576" s="18"/>
      <c r="D2576" s="18"/>
    </row>
    <row r="2577" spans="3:4" x14ac:dyDescent="0.2">
      <c r="C2577" s="18"/>
      <c r="D2577" s="18"/>
    </row>
    <row r="2578" spans="3:4" x14ac:dyDescent="0.2">
      <c r="C2578" s="18"/>
      <c r="D2578" s="18"/>
    </row>
    <row r="2579" spans="3:4" x14ac:dyDescent="0.2">
      <c r="C2579" s="18"/>
      <c r="D2579" s="18"/>
    </row>
    <row r="2580" spans="3:4" x14ac:dyDescent="0.2">
      <c r="C2580" s="18"/>
      <c r="D2580" s="18"/>
    </row>
    <row r="2581" spans="3:4" x14ac:dyDescent="0.2">
      <c r="C2581" s="18"/>
      <c r="D2581" s="18"/>
    </row>
    <row r="2582" spans="3:4" x14ac:dyDescent="0.2">
      <c r="C2582" s="18"/>
      <c r="D2582" s="18"/>
    </row>
    <row r="2583" spans="3:4" x14ac:dyDescent="0.2">
      <c r="C2583" s="18"/>
      <c r="D2583" s="18"/>
    </row>
    <row r="2584" spans="3:4" x14ac:dyDescent="0.2">
      <c r="C2584" s="18"/>
      <c r="D2584" s="18"/>
    </row>
    <row r="2585" spans="3:4" x14ac:dyDescent="0.2">
      <c r="C2585" s="18"/>
      <c r="D2585" s="18"/>
    </row>
    <row r="2586" spans="3:4" x14ac:dyDescent="0.2">
      <c r="C2586" s="18"/>
      <c r="D2586" s="18"/>
    </row>
    <row r="2587" spans="3:4" x14ac:dyDescent="0.2">
      <c r="C2587" s="18"/>
      <c r="D2587" s="18"/>
    </row>
    <row r="2588" spans="3:4" x14ac:dyDescent="0.2">
      <c r="C2588" s="18"/>
      <c r="D2588" s="18"/>
    </row>
    <row r="2589" spans="3:4" x14ac:dyDescent="0.2">
      <c r="C2589" s="18"/>
      <c r="D2589" s="18"/>
    </row>
    <row r="2590" spans="3:4" x14ac:dyDescent="0.2">
      <c r="C2590" s="18"/>
      <c r="D2590" s="18"/>
    </row>
    <row r="2591" spans="3:4" x14ac:dyDescent="0.2">
      <c r="C2591" s="18"/>
      <c r="D2591" s="18"/>
    </row>
    <row r="2592" spans="3:4" x14ac:dyDescent="0.2">
      <c r="C2592" s="18"/>
      <c r="D2592" s="18"/>
    </row>
    <row r="2593" spans="3:4" x14ac:dyDescent="0.2">
      <c r="C2593" s="18"/>
      <c r="D2593" s="18"/>
    </row>
    <row r="2594" spans="3:4" x14ac:dyDescent="0.2">
      <c r="C2594" s="18"/>
      <c r="D2594" s="18"/>
    </row>
    <row r="2595" spans="3:4" x14ac:dyDescent="0.2">
      <c r="C2595" s="18"/>
      <c r="D2595" s="18"/>
    </row>
    <row r="2596" spans="3:4" x14ac:dyDescent="0.2">
      <c r="C2596" s="18"/>
      <c r="D2596" s="18"/>
    </row>
    <row r="2597" spans="3:4" x14ac:dyDescent="0.2">
      <c r="C2597" s="18"/>
      <c r="D2597" s="18"/>
    </row>
    <row r="2598" spans="3:4" x14ac:dyDescent="0.2">
      <c r="C2598" s="18"/>
      <c r="D2598" s="18"/>
    </row>
    <row r="2599" spans="3:4" x14ac:dyDescent="0.2">
      <c r="C2599" s="18"/>
      <c r="D2599" s="18"/>
    </row>
    <row r="2600" spans="3:4" x14ac:dyDescent="0.2">
      <c r="C2600" s="18"/>
      <c r="D2600" s="18"/>
    </row>
    <row r="2601" spans="3:4" x14ac:dyDescent="0.2">
      <c r="C2601" s="18"/>
      <c r="D2601" s="18"/>
    </row>
    <row r="2602" spans="3:4" x14ac:dyDescent="0.2">
      <c r="C2602" s="18"/>
      <c r="D2602" s="18"/>
    </row>
    <row r="2603" spans="3:4" x14ac:dyDescent="0.2">
      <c r="C2603" s="18"/>
      <c r="D2603" s="18"/>
    </row>
    <row r="2604" spans="3:4" x14ac:dyDescent="0.2">
      <c r="C2604" s="18"/>
      <c r="D2604" s="18"/>
    </row>
    <row r="2605" spans="3:4" x14ac:dyDescent="0.2">
      <c r="C2605" s="18"/>
      <c r="D2605" s="18"/>
    </row>
    <row r="2606" spans="3:4" x14ac:dyDescent="0.2">
      <c r="C2606" s="18"/>
      <c r="D2606" s="18"/>
    </row>
    <row r="2607" spans="3:4" x14ac:dyDescent="0.2">
      <c r="C2607" s="18"/>
      <c r="D2607" s="18"/>
    </row>
    <row r="2608" spans="3:4" x14ac:dyDescent="0.2">
      <c r="C2608" s="18"/>
      <c r="D2608" s="18"/>
    </row>
    <row r="2609" spans="3:4" x14ac:dyDescent="0.2">
      <c r="C2609" s="18"/>
      <c r="D2609" s="18"/>
    </row>
    <row r="2610" spans="3:4" x14ac:dyDescent="0.2">
      <c r="C2610" s="18"/>
      <c r="D2610" s="18"/>
    </row>
    <row r="2611" spans="3:4" x14ac:dyDescent="0.2">
      <c r="C2611" s="18"/>
      <c r="D2611" s="18"/>
    </row>
    <row r="2612" spans="3:4" x14ac:dyDescent="0.2">
      <c r="C2612" s="18"/>
      <c r="D2612" s="18"/>
    </row>
    <row r="2613" spans="3:4" x14ac:dyDescent="0.2">
      <c r="C2613" s="18"/>
      <c r="D2613" s="18"/>
    </row>
    <row r="2614" spans="3:4" x14ac:dyDescent="0.2">
      <c r="C2614" s="18"/>
      <c r="D2614" s="18"/>
    </row>
    <row r="2615" spans="3:4" x14ac:dyDescent="0.2">
      <c r="C2615" s="18"/>
      <c r="D2615" s="18"/>
    </row>
    <row r="2616" spans="3:4" x14ac:dyDescent="0.2">
      <c r="C2616" s="18"/>
      <c r="D2616" s="18"/>
    </row>
    <row r="2617" spans="3:4" x14ac:dyDescent="0.2">
      <c r="C2617" s="18"/>
      <c r="D2617" s="18"/>
    </row>
    <row r="2618" spans="3:4" x14ac:dyDescent="0.2">
      <c r="C2618" s="18"/>
      <c r="D2618" s="18"/>
    </row>
    <row r="2619" spans="3:4" x14ac:dyDescent="0.2">
      <c r="C2619" s="18"/>
      <c r="D2619" s="18"/>
    </row>
    <row r="2620" spans="3:4" x14ac:dyDescent="0.2">
      <c r="C2620" s="18"/>
      <c r="D2620" s="18"/>
    </row>
    <row r="2621" spans="3:4" x14ac:dyDescent="0.2">
      <c r="C2621" s="18"/>
      <c r="D2621" s="18"/>
    </row>
    <row r="2622" spans="3:4" x14ac:dyDescent="0.2">
      <c r="C2622" s="18"/>
      <c r="D2622" s="18"/>
    </row>
    <row r="2623" spans="3:4" x14ac:dyDescent="0.2">
      <c r="C2623" s="18"/>
      <c r="D2623" s="18"/>
    </row>
    <row r="2624" spans="3:4" x14ac:dyDescent="0.2">
      <c r="C2624" s="18"/>
      <c r="D2624" s="18"/>
    </row>
    <row r="2625" spans="3:4" x14ac:dyDescent="0.2">
      <c r="C2625" s="18"/>
      <c r="D2625" s="18"/>
    </row>
    <row r="2626" spans="3:4" x14ac:dyDescent="0.2">
      <c r="C2626" s="18"/>
      <c r="D2626" s="18"/>
    </row>
    <row r="2627" spans="3:4" x14ac:dyDescent="0.2">
      <c r="C2627" s="18"/>
      <c r="D2627" s="18"/>
    </row>
    <row r="2628" spans="3:4" x14ac:dyDescent="0.2">
      <c r="C2628" s="18"/>
      <c r="D2628" s="18"/>
    </row>
    <row r="2629" spans="3:4" x14ac:dyDescent="0.2">
      <c r="C2629" s="18"/>
      <c r="D2629" s="18"/>
    </row>
    <row r="2630" spans="3:4" x14ac:dyDescent="0.2">
      <c r="C2630" s="18"/>
      <c r="D2630" s="18"/>
    </row>
    <row r="2631" spans="3:4" x14ac:dyDescent="0.2">
      <c r="C2631" s="18"/>
      <c r="D2631" s="18"/>
    </row>
    <row r="2632" spans="3:4" x14ac:dyDescent="0.2">
      <c r="C2632" s="18"/>
      <c r="D2632" s="18"/>
    </row>
    <row r="2633" spans="3:4" x14ac:dyDescent="0.2">
      <c r="C2633" s="18"/>
      <c r="D2633" s="18"/>
    </row>
    <row r="2634" spans="3:4" x14ac:dyDescent="0.2">
      <c r="C2634" s="18"/>
      <c r="D2634" s="18"/>
    </row>
    <row r="2635" spans="3:4" x14ac:dyDescent="0.2">
      <c r="C2635" s="18"/>
      <c r="D2635" s="18"/>
    </row>
    <row r="2636" spans="3:4" x14ac:dyDescent="0.2">
      <c r="C2636" s="18"/>
      <c r="D2636" s="18"/>
    </row>
    <row r="2637" spans="3:4" x14ac:dyDescent="0.2">
      <c r="C2637" s="18"/>
      <c r="D2637" s="18"/>
    </row>
    <row r="2638" spans="3:4" x14ac:dyDescent="0.2">
      <c r="C2638" s="18"/>
      <c r="D2638" s="18"/>
    </row>
    <row r="2639" spans="3:4" x14ac:dyDescent="0.2">
      <c r="C2639" s="18"/>
      <c r="D2639" s="18"/>
    </row>
    <row r="2640" spans="3:4" x14ac:dyDescent="0.2">
      <c r="C2640" s="18"/>
      <c r="D2640" s="18"/>
    </row>
    <row r="2641" spans="3:4" x14ac:dyDescent="0.2">
      <c r="C2641" s="18"/>
      <c r="D2641" s="18"/>
    </row>
    <row r="2642" spans="3:4" x14ac:dyDescent="0.2">
      <c r="C2642" s="18"/>
      <c r="D2642" s="18"/>
    </row>
    <row r="2643" spans="3:4" x14ac:dyDescent="0.2">
      <c r="C2643" s="18"/>
      <c r="D2643" s="18"/>
    </row>
    <row r="2644" spans="3:4" x14ac:dyDescent="0.2">
      <c r="C2644" s="18"/>
      <c r="D2644" s="18"/>
    </row>
    <row r="2645" spans="3:4" x14ac:dyDescent="0.2">
      <c r="C2645" s="18"/>
      <c r="D2645" s="18"/>
    </row>
    <row r="2646" spans="3:4" x14ac:dyDescent="0.2">
      <c r="C2646" s="18"/>
      <c r="D2646" s="18"/>
    </row>
    <row r="2647" spans="3:4" x14ac:dyDescent="0.2">
      <c r="C2647" s="18"/>
      <c r="D2647" s="18"/>
    </row>
    <row r="2648" spans="3:4" x14ac:dyDescent="0.2">
      <c r="C2648" s="18"/>
      <c r="D2648" s="18"/>
    </row>
    <row r="2649" spans="3:4" x14ac:dyDescent="0.2">
      <c r="C2649" s="18"/>
      <c r="D2649" s="18"/>
    </row>
    <row r="2650" spans="3:4" x14ac:dyDescent="0.2">
      <c r="C2650" s="18"/>
      <c r="D2650" s="18"/>
    </row>
    <row r="2651" spans="3:4" x14ac:dyDescent="0.2">
      <c r="C2651" s="18"/>
      <c r="D2651" s="18"/>
    </row>
    <row r="2652" spans="3:4" x14ac:dyDescent="0.2">
      <c r="C2652" s="18"/>
      <c r="D2652" s="18"/>
    </row>
    <row r="2653" spans="3:4" x14ac:dyDescent="0.2">
      <c r="C2653" s="18"/>
      <c r="D2653" s="18"/>
    </row>
    <row r="2654" spans="3:4" x14ac:dyDescent="0.2">
      <c r="C2654" s="18"/>
      <c r="D2654" s="18"/>
    </row>
    <row r="2655" spans="3:4" x14ac:dyDescent="0.2">
      <c r="C2655" s="18"/>
      <c r="D2655" s="18"/>
    </row>
    <row r="2656" spans="3:4" x14ac:dyDescent="0.2">
      <c r="C2656" s="18"/>
      <c r="D2656" s="18"/>
    </row>
    <row r="2657" spans="3:4" x14ac:dyDescent="0.2">
      <c r="C2657" s="18"/>
      <c r="D2657" s="18"/>
    </row>
    <row r="2658" spans="3:4" x14ac:dyDescent="0.2">
      <c r="C2658" s="18"/>
      <c r="D2658" s="18"/>
    </row>
    <row r="2659" spans="3:4" x14ac:dyDescent="0.2">
      <c r="C2659" s="18"/>
      <c r="D2659" s="18"/>
    </row>
    <row r="2660" spans="3:4" x14ac:dyDescent="0.2">
      <c r="C2660" s="18"/>
      <c r="D2660" s="18"/>
    </row>
    <row r="2661" spans="3:4" x14ac:dyDescent="0.2">
      <c r="C2661" s="18"/>
      <c r="D2661" s="18"/>
    </row>
    <row r="2662" spans="3:4" x14ac:dyDescent="0.2">
      <c r="C2662" s="18"/>
      <c r="D2662" s="18"/>
    </row>
    <row r="2663" spans="3:4" x14ac:dyDescent="0.2">
      <c r="C2663" s="18"/>
      <c r="D2663" s="18"/>
    </row>
    <row r="2664" spans="3:4" x14ac:dyDescent="0.2">
      <c r="C2664" s="18"/>
      <c r="D2664" s="18"/>
    </row>
    <row r="2665" spans="3:4" x14ac:dyDescent="0.2">
      <c r="C2665" s="18"/>
      <c r="D2665" s="18"/>
    </row>
    <row r="2666" spans="3:4" x14ac:dyDescent="0.2">
      <c r="C2666" s="18"/>
      <c r="D2666" s="18"/>
    </row>
    <row r="2667" spans="3:4" x14ac:dyDescent="0.2">
      <c r="C2667" s="18"/>
      <c r="D2667" s="18"/>
    </row>
    <row r="2668" spans="3:4" x14ac:dyDescent="0.2">
      <c r="C2668" s="18"/>
      <c r="D2668" s="18"/>
    </row>
    <row r="2669" spans="3:4" x14ac:dyDescent="0.2">
      <c r="C2669" s="18"/>
      <c r="D2669" s="18"/>
    </row>
    <row r="2670" spans="3:4" x14ac:dyDescent="0.2">
      <c r="C2670" s="18"/>
      <c r="D2670" s="18"/>
    </row>
    <row r="2671" spans="3:4" x14ac:dyDescent="0.2">
      <c r="C2671" s="18"/>
      <c r="D2671" s="18"/>
    </row>
    <row r="2672" spans="3:4" x14ac:dyDescent="0.2">
      <c r="C2672" s="18"/>
      <c r="D2672" s="18"/>
    </row>
    <row r="2673" spans="3:4" x14ac:dyDescent="0.2">
      <c r="C2673" s="18"/>
      <c r="D2673" s="18"/>
    </row>
    <row r="2674" spans="3:4" x14ac:dyDescent="0.2">
      <c r="C2674" s="18"/>
      <c r="D2674" s="18"/>
    </row>
    <row r="2675" spans="3:4" x14ac:dyDescent="0.2">
      <c r="C2675" s="18"/>
      <c r="D2675" s="18"/>
    </row>
    <row r="2676" spans="3:4" x14ac:dyDescent="0.2">
      <c r="C2676" s="18"/>
      <c r="D2676" s="18"/>
    </row>
    <row r="2677" spans="3:4" x14ac:dyDescent="0.2">
      <c r="C2677" s="18"/>
      <c r="D2677" s="18"/>
    </row>
    <row r="2678" spans="3:4" x14ac:dyDescent="0.2">
      <c r="C2678" s="18"/>
      <c r="D2678" s="18"/>
    </row>
    <row r="2679" spans="3:4" x14ac:dyDescent="0.2">
      <c r="C2679" s="18"/>
      <c r="D2679" s="18"/>
    </row>
    <row r="2680" spans="3:4" x14ac:dyDescent="0.2">
      <c r="C2680" s="18"/>
      <c r="D2680" s="18"/>
    </row>
    <row r="2681" spans="3:4" x14ac:dyDescent="0.2">
      <c r="C2681" s="18"/>
      <c r="D2681" s="18"/>
    </row>
    <row r="2682" spans="3:4" x14ac:dyDescent="0.2">
      <c r="C2682" s="18"/>
      <c r="D2682" s="18"/>
    </row>
    <row r="2683" spans="3:4" x14ac:dyDescent="0.2">
      <c r="C2683" s="18"/>
      <c r="D2683" s="18"/>
    </row>
    <row r="2684" spans="3:4" x14ac:dyDescent="0.2">
      <c r="C2684" s="18"/>
      <c r="D2684" s="18"/>
    </row>
    <row r="2685" spans="3:4" x14ac:dyDescent="0.2">
      <c r="C2685" s="18"/>
      <c r="D2685" s="18"/>
    </row>
    <row r="2686" spans="3:4" x14ac:dyDescent="0.2">
      <c r="C2686" s="18"/>
      <c r="D2686" s="18"/>
    </row>
    <row r="2687" spans="3:4" x14ac:dyDescent="0.2">
      <c r="C2687" s="18"/>
      <c r="D2687" s="18"/>
    </row>
    <row r="2688" spans="3:4" x14ac:dyDescent="0.2">
      <c r="C2688" s="18"/>
      <c r="D2688" s="18"/>
    </row>
    <row r="2689" spans="3:4" x14ac:dyDescent="0.2">
      <c r="C2689" s="18"/>
      <c r="D2689" s="18"/>
    </row>
    <row r="2690" spans="3:4" x14ac:dyDescent="0.2">
      <c r="C2690" s="18"/>
      <c r="D2690" s="18"/>
    </row>
    <row r="2691" spans="3:4" x14ac:dyDescent="0.2">
      <c r="C2691" s="18"/>
      <c r="D2691" s="18"/>
    </row>
    <row r="2692" spans="3:4" x14ac:dyDescent="0.2">
      <c r="C2692" s="18"/>
      <c r="D2692" s="18"/>
    </row>
    <row r="2693" spans="3:4" x14ac:dyDescent="0.2">
      <c r="C2693" s="18"/>
      <c r="D2693" s="18"/>
    </row>
    <row r="2694" spans="3:4" x14ac:dyDescent="0.2">
      <c r="C2694" s="18"/>
      <c r="D2694" s="18"/>
    </row>
    <row r="2695" spans="3:4" x14ac:dyDescent="0.2">
      <c r="C2695" s="18"/>
      <c r="D2695" s="18"/>
    </row>
    <row r="2696" spans="3:4" x14ac:dyDescent="0.2">
      <c r="C2696" s="18"/>
      <c r="D2696" s="18"/>
    </row>
    <row r="2697" spans="3:4" x14ac:dyDescent="0.2">
      <c r="C2697" s="18"/>
      <c r="D2697" s="18"/>
    </row>
    <row r="2698" spans="3:4" x14ac:dyDescent="0.2">
      <c r="C2698" s="18"/>
      <c r="D2698" s="18"/>
    </row>
    <row r="2699" spans="3:4" x14ac:dyDescent="0.2">
      <c r="C2699" s="18"/>
      <c r="D2699" s="18"/>
    </row>
    <row r="2700" spans="3:4" x14ac:dyDescent="0.2">
      <c r="C2700" s="18"/>
      <c r="D2700" s="18"/>
    </row>
    <row r="2701" spans="3:4" x14ac:dyDescent="0.2">
      <c r="C2701" s="18"/>
      <c r="D2701" s="18"/>
    </row>
    <row r="2702" spans="3:4" x14ac:dyDescent="0.2">
      <c r="C2702" s="18"/>
      <c r="D2702" s="18"/>
    </row>
    <row r="2703" spans="3:4" x14ac:dyDescent="0.2">
      <c r="C2703" s="18"/>
      <c r="D2703" s="18"/>
    </row>
    <row r="2704" spans="3:4" x14ac:dyDescent="0.2">
      <c r="C2704" s="18"/>
      <c r="D2704" s="18"/>
    </row>
    <row r="2705" spans="3:4" x14ac:dyDescent="0.2">
      <c r="C2705" s="18"/>
      <c r="D2705" s="18"/>
    </row>
    <row r="2706" spans="3:4" x14ac:dyDescent="0.2">
      <c r="C2706" s="18"/>
      <c r="D2706" s="18"/>
    </row>
    <row r="2707" spans="3:4" x14ac:dyDescent="0.2">
      <c r="C2707" s="18"/>
      <c r="D2707" s="18"/>
    </row>
    <row r="2708" spans="3:4" x14ac:dyDescent="0.2">
      <c r="C2708" s="18"/>
      <c r="D2708" s="18"/>
    </row>
    <row r="2709" spans="3:4" x14ac:dyDescent="0.2">
      <c r="C2709" s="18"/>
      <c r="D2709" s="18"/>
    </row>
    <row r="2710" spans="3:4" x14ac:dyDescent="0.2">
      <c r="C2710" s="18"/>
      <c r="D2710" s="18"/>
    </row>
    <row r="2711" spans="3:4" x14ac:dyDescent="0.2">
      <c r="C2711" s="18"/>
      <c r="D2711" s="18"/>
    </row>
    <row r="2712" spans="3:4" x14ac:dyDescent="0.2">
      <c r="C2712" s="18"/>
      <c r="D2712" s="18"/>
    </row>
    <row r="2713" spans="3:4" x14ac:dyDescent="0.2">
      <c r="C2713" s="18"/>
      <c r="D2713" s="18"/>
    </row>
    <row r="2714" spans="3:4" x14ac:dyDescent="0.2">
      <c r="C2714" s="18"/>
      <c r="D2714" s="18"/>
    </row>
    <row r="2715" spans="3:4" x14ac:dyDescent="0.2">
      <c r="C2715" s="18"/>
      <c r="D2715" s="18"/>
    </row>
    <row r="2716" spans="3:4" x14ac:dyDescent="0.2">
      <c r="C2716" s="18"/>
      <c r="D2716" s="18"/>
    </row>
    <row r="2717" spans="3:4" x14ac:dyDescent="0.2">
      <c r="C2717" s="18"/>
      <c r="D2717" s="18"/>
    </row>
    <row r="2718" spans="3:4" x14ac:dyDescent="0.2">
      <c r="C2718" s="18"/>
      <c r="D2718" s="18"/>
    </row>
    <row r="2719" spans="3:4" x14ac:dyDescent="0.2">
      <c r="C2719" s="18"/>
      <c r="D2719" s="18"/>
    </row>
    <row r="2720" spans="3:4" x14ac:dyDescent="0.2">
      <c r="C2720" s="18"/>
      <c r="D2720" s="18"/>
    </row>
    <row r="2721" spans="3:4" x14ac:dyDescent="0.2">
      <c r="C2721" s="18"/>
      <c r="D2721" s="18"/>
    </row>
    <row r="2722" spans="3:4" x14ac:dyDescent="0.2">
      <c r="C2722" s="18"/>
      <c r="D2722" s="18"/>
    </row>
    <row r="2723" spans="3:4" x14ac:dyDescent="0.2">
      <c r="C2723" s="18"/>
      <c r="D2723" s="18"/>
    </row>
    <row r="2724" spans="3:4" x14ac:dyDescent="0.2">
      <c r="C2724" s="18"/>
      <c r="D2724" s="18"/>
    </row>
    <row r="2725" spans="3:4" x14ac:dyDescent="0.2">
      <c r="C2725" s="18"/>
      <c r="D2725" s="18"/>
    </row>
    <row r="2726" spans="3:4" x14ac:dyDescent="0.2">
      <c r="C2726" s="18"/>
      <c r="D2726" s="18"/>
    </row>
    <row r="2727" spans="3:4" x14ac:dyDescent="0.2">
      <c r="C2727" s="18"/>
      <c r="D2727" s="18"/>
    </row>
    <row r="2728" spans="3:4" x14ac:dyDescent="0.2">
      <c r="C2728" s="18"/>
      <c r="D2728" s="18"/>
    </row>
    <row r="2729" spans="3:4" x14ac:dyDescent="0.2">
      <c r="C2729" s="18"/>
      <c r="D2729" s="18"/>
    </row>
    <row r="2730" spans="3:4" x14ac:dyDescent="0.2">
      <c r="C2730" s="18"/>
      <c r="D2730" s="18"/>
    </row>
    <row r="2731" spans="3:4" x14ac:dyDescent="0.2">
      <c r="C2731" s="18"/>
      <c r="D2731" s="18"/>
    </row>
    <row r="2732" spans="3:4" x14ac:dyDescent="0.2">
      <c r="C2732" s="18"/>
      <c r="D2732" s="18"/>
    </row>
    <row r="2733" spans="3:4" x14ac:dyDescent="0.2">
      <c r="C2733" s="18"/>
      <c r="D2733" s="18"/>
    </row>
    <row r="2734" spans="3:4" x14ac:dyDescent="0.2">
      <c r="C2734" s="18"/>
      <c r="D2734" s="18"/>
    </row>
    <row r="2735" spans="3:4" x14ac:dyDescent="0.2">
      <c r="C2735" s="18"/>
      <c r="D2735" s="18"/>
    </row>
    <row r="2736" spans="3:4" x14ac:dyDescent="0.2">
      <c r="C2736" s="18"/>
      <c r="D2736" s="18"/>
    </row>
    <row r="2737" spans="3:4" x14ac:dyDescent="0.2">
      <c r="C2737" s="18"/>
      <c r="D2737" s="18"/>
    </row>
    <row r="2738" spans="3:4" x14ac:dyDescent="0.2">
      <c r="C2738" s="18"/>
      <c r="D2738" s="18"/>
    </row>
    <row r="2739" spans="3:4" x14ac:dyDescent="0.2">
      <c r="C2739" s="18"/>
      <c r="D2739" s="18"/>
    </row>
    <row r="2740" spans="3:4" x14ac:dyDescent="0.2">
      <c r="C2740" s="18"/>
      <c r="D2740" s="18"/>
    </row>
    <row r="2741" spans="3:4" x14ac:dyDescent="0.2">
      <c r="C2741" s="18"/>
      <c r="D2741" s="18"/>
    </row>
    <row r="2742" spans="3:4" x14ac:dyDescent="0.2">
      <c r="C2742" s="18"/>
      <c r="D2742" s="18"/>
    </row>
    <row r="2743" spans="3:4" x14ac:dyDescent="0.2">
      <c r="C2743" s="18"/>
      <c r="D2743" s="18"/>
    </row>
    <row r="2744" spans="3:4" x14ac:dyDescent="0.2">
      <c r="C2744" s="18"/>
      <c r="D2744" s="18"/>
    </row>
    <row r="2745" spans="3:4" x14ac:dyDescent="0.2">
      <c r="C2745" s="18"/>
      <c r="D2745" s="18"/>
    </row>
    <row r="2746" spans="3:4" x14ac:dyDescent="0.2">
      <c r="C2746" s="18"/>
      <c r="D2746" s="18"/>
    </row>
    <row r="2747" spans="3:4" x14ac:dyDescent="0.2">
      <c r="C2747" s="18"/>
      <c r="D2747" s="18"/>
    </row>
    <row r="2748" spans="3:4" x14ac:dyDescent="0.2">
      <c r="C2748" s="18"/>
      <c r="D2748" s="18"/>
    </row>
    <row r="2749" spans="3:4" x14ac:dyDescent="0.2">
      <c r="C2749" s="18"/>
      <c r="D2749" s="18"/>
    </row>
    <row r="2750" spans="3:4" x14ac:dyDescent="0.2">
      <c r="C2750" s="18"/>
      <c r="D2750" s="18"/>
    </row>
    <row r="2751" spans="3:4" x14ac:dyDescent="0.2">
      <c r="C2751" s="18"/>
      <c r="D2751" s="18"/>
    </row>
    <row r="2752" spans="3:4" x14ac:dyDescent="0.2">
      <c r="C2752" s="18"/>
      <c r="D2752" s="18"/>
    </row>
    <row r="2753" spans="3:4" x14ac:dyDescent="0.2">
      <c r="C2753" s="18"/>
      <c r="D2753" s="18"/>
    </row>
    <row r="2754" spans="3:4" x14ac:dyDescent="0.2">
      <c r="C2754" s="18"/>
      <c r="D2754" s="18"/>
    </row>
    <row r="2755" spans="3:4" x14ac:dyDescent="0.2">
      <c r="C2755" s="18"/>
      <c r="D2755" s="18"/>
    </row>
    <row r="2756" spans="3:4" x14ac:dyDescent="0.2">
      <c r="C2756" s="18"/>
      <c r="D2756" s="18"/>
    </row>
    <row r="2757" spans="3:4" x14ac:dyDescent="0.2">
      <c r="C2757" s="18"/>
      <c r="D2757" s="18"/>
    </row>
    <row r="2758" spans="3:4" x14ac:dyDescent="0.2">
      <c r="C2758" s="18"/>
      <c r="D2758" s="18"/>
    </row>
    <row r="2759" spans="3:4" x14ac:dyDescent="0.2">
      <c r="C2759" s="18"/>
      <c r="D2759" s="18"/>
    </row>
    <row r="2760" spans="3:4" x14ac:dyDescent="0.2">
      <c r="C2760" s="18"/>
      <c r="D2760" s="18"/>
    </row>
    <row r="2761" spans="3:4" x14ac:dyDescent="0.2">
      <c r="C2761" s="18"/>
      <c r="D2761" s="18"/>
    </row>
    <row r="2762" spans="3:4" x14ac:dyDescent="0.2">
      <c r="C2762" s="18"/>
      <c r="D2762" s="18"/>
    </row>
    <row r="2763" spans="3:4" x14ac:dyDescent="0.2">
      <c r="C2763" s="18"/>
      <c r="D2763" s="18"/>
    </row>
    <row r="2764" spans="3:4" x14ac:dyDescent="0.2">
      <c r="C2764" s="18"/>
      <c r="D2764" s="18"/>
    </row>
    <row r="2765" spans="3:4" x14ac:dyDescent="0.2">
      <c r="C2765" s="18"/>
      <c r="D2765" s="18"/>
    </row>
    <row r="2766" spans="3:4" x14ac:dyDescent="0.2">
      <c r="C2766" s="18"/>
      <c r="D2766" s="18"/>
    </row>
    <row r="2767" spans="3:4" x14ac:dyDescent="0.2">
      <c r="C2767" s="18"/>
      <c r="D2767" s="18"/>
    </row>
    <row r="2768" spans="3:4" x14ac:dyDescent="0.2">
      <c r="C2768" s="18"/>
      <c r="D2768" s="18"/>
    </row>
    <row r="2769" spans="3:4" x14ac:dyDescent="0.2">
      <c r="C2769" s="18"/>
      <c r="D2769" s="18"/>
    </row>
    <row r="2770" spans="3:4" x14ac:dyDescent="0.2">
      <c r="C2770" s="18"/>
      <c r="D2770" s="18"/>
    </row>
    <row r="2771" spans="3:4" x14ac:dyDescent="0.2">
      <c r="C2771" s="18"/>
      <c r="D2771" s="18"/>
    </row>
    <row r="2772" spans="3:4" x14ac:dyDescent="0.2">
      <c r="C2772" s="18"/>
      <c r="D2772" s="18"/>
    </row>
    <row r="2773" spans="3:4" x14ac:dyDescent="0.2">
      <c r="C2773" s="18"/>
      <c r="D2773" s="18"/>
    </row>
    <row r="2774" spans="3:4" x14ac:dyDescent="0.2">
      <c r="C2774" s="18"/>
      <c r="D2774" s="18"/>
    </row>
    <row r="2775" spans="3:4" x14ac:dyDescent="0.2">
      <c r="C2775" s="18"/>
      <c r="D2775" s="18"/>
    </row>
    <row r="2776" spans="3:4" x14ac:dyDescent="0.2">
      <c r="C2776" s="18"/>
      <c r="D2776" s="18"/>
    </row>
    <row r="2777" spans="3:4" x14ac:dyDescent="0.2">
      <c r="C2777" s="18"/>
      <c r="D2777" s="18"/>
    </row>
    <row r="2778" spans="3:4" x14ac:dyDescent="0.2">
      <c r="C2778" s="18"/>
      <c r="D2778" s="18"/>
    </row>
    <row r="2779" spans="3:4" x14ac:dyDescent="0.2">
      <c r="C2779" s="18"/>
      <c r="D2779" s="18"/>
    </row>
    <row r="2780" spans="3:4" x14ac:dyDescent="0.2">
      <c r="C2780" s="18"/>
      <c r="D2780" s="18"/>
    </row>
    <row r="2781" spans="3:4" x14ac:dyDescent="0.2">
      <c r="C2781" s="18"/>
      <c r="D2781" s="18"/>
    </row>
    <row r="2782" spans="3:4" x14ac:dyDescent="0.2">
      <c r="C2782" s="18"/>
      <c r="D2782" s="18"/>
    </row>
    <row r="2783" spans="3:4" x14ac:dyDescent="0.2">
      <c r="C2783" s="18"/>
      <c r="D2783" s="18"/>
    </row>
    <row r="2784" spans="3:4" x14ac:dyDescent="0.2">
      <c r="C2784" s="18"/>
      <c r="D2784" s="18"/>
    </row>
    <row r="2785" spans="3:4" x14ac:dyDescent="0.2">
      <c r="C2785" s="18"/>
      <c r="D2785" s="18"/>
    </row>
    <row r="2786" spans="3:4" x14ac:dyDescent="0.2">
      <c r="C2786" s="18"/>
      <c r="D2786" s="18"/>
    </row>
    <row r="2787" spans="3:4" x14ac:dyDescent="0.2">
      <c r="C2787" s="18"/>
      <c r="D2787" s="18"/>
    </row>
    <row r="2788" spans="3:4" x14ac:dyDescent="0.2">
      <c r="C2788" s="18"/>
      <c r="D2788" s="18"/>
    </row>
    <row r="2789" spans="3:4" x14ac:dyDescent="0.2">
      <c r="C2789" s="18"/>
      <c r="D2789" s="18"/>
    </row>
    <row r="2790" spans="3:4" x14ac:dyDescent="0.2">
      <c r="C2790" s="18"/>
      <c r="D2790" s="18"/>
    </row>
    <row r="2791" spans="3:4" x14ac:dyDescent="0.2">
      <c r="C2791" s="18"/>
      <c r="D2791" s="18"/>
    </row>
    <row r="2792" spans="3:4" x14ac:dyDescent="0.2">
      <c r="C2792" s="18"/>
      <c r="D2792" s="18"/>
    </row>
    <row r="2793" spans="3:4" x14ac:dyDescent="0.2">
      <c r="C2793" s="18"/>
      <c r="D2793" s="18"/>
    </row>
    <row r="2794" spans="3:4" x14ac:dyDescent="0.2">
      <c r="C2794" s="18"/>
      <c r="D2794" s="18"/>
    </row>
    <row r="2795" spans="3:4" x14ac:dyDescent="0.2">
      <c r="C2795" s="18"/>
      <c r="D2795" s="18"/>
    </row>
    <row r="2796" spans="3:4" x14ac:dyDescent="0.2">
      <c r="C2796" s="18"/>
      <c r="D2796" s="18"/>
    </row>
    <row r="2797" spans="3:4" x14ac:dyDescent="0.2">
      <c r="C2797" s="18"/>
      <c r="D2797" s="18"/>
    </row>
    <row r="2798" spans="3:4" x14ac:dyDescent="0.2">
      <c r="C2798" s="18"/>
      <c r="D2798" s="18"/>
    </row>
    <row r="2799" spans="3:4" x14ac:dyDescent="0.2">
      <c r="C2799" s="18"/>
      <c r="D2799" s="18"/>
    </row>
    <row r="2800" spans="3:4" x14ac:dyDescent="0.2">
      <c r="C2800" s="18"/>
      <c r="D2800" s="18"/>
    </row>
    <row r="2801" spans="3:4" x14ac:dyDescent="0.2">
      <c r="C2801" s="18"/>
      <c r="D2801" s="18"/>
    </row>
    <row r="2802" spans="3:4" x14ac:dyDescent="0.2">
      <c r="C2802" s="18"/>
      <c r="D2802" s="18"/>
    </row>
    <row r="2803" spans="3:4" x14ac:dyDescent="0.2">
      <c r="C2803" s="18"/>
      <c r="D2803" s="18"/>
    </row>
    <row r="2804" spans="3:4" x14ac:dyDescent="0.2">
      <c r="C2804" s="18"/>
      <c r="D2804" s="18"/>
    </row>
    <row r="2805" spans="3:4" x14ac:dyDescent="0.2">
      <c r="C2805" s="18"/>
      <c r="D2805" s="18"/>
    </row>
    <row r="2806" spans="3:4" x14ac:dyDescent="0.2">
      <c r="C2806" s="18"/>
      <c r="D2806" s="18"/>
    </row>
    <row r="2807" spans="3:4" x14ac:dyDescent="0.2">
      <c r="C2807" s="18"/>
      <c r="D2807" s="18"/>
    </row>
    <row r="2808" spans="3:4" x14ac:dyDescent="0.2">
      <c r="C2808" s="18"/>
      <c r="D2808" s="18"/>
    </row>
    <row r="2809" spans="3:4" x14ac:dyDescent="0.2">
      <c r="C2809" s="18"/>
      <c r="D2809" s="18"/>
    </row>
    <row r="2810" spans="3:4" x14ac:dyDescent="0.2">
      <c r="C2810" s="18"/>
      <c r="D2810" s="18"/>
    </row>
    <row r="2811" spans="3:4" x14ac:dyDescent="0.2">
      <c r="C2811" s="18"/>
      <c r="D2811" s="18"/>
    </row>
    <row r="2812" spans="3:4" x14ac:dyDescent="0.2">
      <c r="C2812" s="18"/>
      <c r="D2812" s="18"/>
    </row>
    <row r="2813" spans="3:4" x14ac:dyDescent="0.2">
      <c r="C2813" s="18"/>
      <c r="D2813" s="18"/>
    </row>
    <row r="2814" spans="3:4" x14ac:dyDescent="0.2">
      <c r="C2814" s="18"/>
      <c r="D2814" s="18"/>
    </row>
    <row r="2815" spans="3:4" x14ac:dyDescent="0.2">
      <c r="C2815" s="18"/>
      <c r="D2815" s="18"/>
    </row>
    <row r="2816" spans="3:4" x14ac:dyDescent="0.2">
      <c r="C2816" s="18"/>
      <c r="D2816" s="18"/>
    </row>
    <row r="2817" spans="3:4" x14ac:dyDescent="0.2">
      <c r="C2817" s="18"/>
      <c r="D2817" s="18"/>
    </row>
    <row r="2818" spans="3:4" x14ac:dyDescent="0.2">
      <c r="C2818" s="18"/>
      <c r="D2818" s="18"/>
    </row>
    <row r="2819" spans="3:4" x14ac:dyDescent="0.2">
      <c r="C2819" s="18"/>
      <c r="D2819" s="18"/>
    </row>
    <row r="2820" spans="3:4" x14ac:dyDescent="0.2">
      <c r="C2820" s="18"/>
      <c r="D2820" s="18"/>
    </row>
    <row r="2821" spans="3:4" x14ac:dyDescent="0.2">
      <c r="C2821" s="18"/>
      <c r="D2821" s="18"/>
    </row>
    <row r="2822" spans="3:4" x14ac:dyDescent="0.2">
      <c r="C2822" s="18"/>
      <c r="D2822" s="18"/>
    </row>
    <row r="2823" spans="3:4" x14ac:dyDescent="0.2">
      <c r="C2823" s="18"/>
      <c r="D2823" s="18"/>
    </row>
    <row r="2824" spans="3:4" x14ac:dyDescent="0.2">
      <c r="C2824" s="18"/>
      <c r="D2824" s="18"/>
    </row>
    <row r="2825" spans="3:4" x14ac:dyDescent="0.2">
      <c r="C2825" s="18"/>
      <c r="D2825" s="18"/>
    </row>
    <row r="2826" spans="3:4" x14ac:dyDescent="0.2">
      <c r="C2826" s="18"/>
      <c r="D2826" s="18"/>
    </row>
    <row r="2827" spans="3:4" x14ac:dyDescent="0.2">
      <c r="C2827" s="18"/>
      <c r="D2827" s="18"/>
    </row>
    <row r="2828" spans="3:4" x14ac:dyDescent="0.2">
      <c r="C2828" s="18"/>
      <c r="D2828" s="18"/>
    </row>
    <row r="2829" spans="3:4" x14ac:dyDescent="0.2">
      <c r="C2829" s="18"/>
      <c r="D2829" s="18"/>
    </row>
    <row r="2830" spans="3:4" x14ac:dyDescent="0.2">
      <c r="C2830" s="18"/>
      <c r="D2830" s="18"/>
    </row>
    <row r="2831" spans="3:4" x14ac:dyDescent="0.2">
      <c r="C2831" s="18"/>
      <c r="D2831" s="18"/>
    </row>
    <row r="2832" spans="3:4" x14ac:dyDescent="0.2">
      <c r="C2832" s="18"/>
      <c r="D2832" s="18"/>
    </row>
    <row r="2833" spans="3:4" x14ac:dyDescent="0.2">
      <c r="C2833" s="18"/>
      <c r="D2833" s="18"/>
    </row>
    <row r="2834" spans="3:4" x14ac:dyDescent="0.2">
      <c r="C2834" s="18"/>
      <c r="D2834" s="18"/>
    </row>
    <row r="2835" spans="3:4" x14ac:dyDescent="0.2">
      <c r="C2835" s="18"/>
      <c r="D2835" s="18"/>
    </row>
    <row r="2836" spans="3:4" x14ac:dyDescent="0.2">
      <c r="C2836" s="18"/>
      <c r="D2836" s="18"/>
    </row>
    <row r="2837" spans="3:4" x14ac:dyDescent="0.2">
      <c r="C2837" s="18"/>
      <c r="D2837" s="18"/>
    </row>
    <row r="2838" spans="3:4" x14ac:dyDescent="0.2">
      <c r="C2838" s="18"/>
      <c r="D2838" s="18"/>
    </row>
    <row r="2839" spans="3:4" x14ac:dyDescent="0.2">
      <c r="C2839" s="18"/>
      <c r="D2839" s="18"/>
    </row>
    <row r="2840" spans="3:4" x14ac:dyDescent="0.2">
      <c r="C2840" s="18"/>
      <c r="D2840" s="18"/>
    </row>
    <row r="2841" spans="3:4" x14ac:dyDescent="0.2">
      <c r="C2841" s="18"/>
      <c r="D2841" s="18"/>
    </row>
    <row r="2842" spans="3:4" x14ac:dyDescent="0.2">
      <c r="C2842" s="18"/>
      <c r="D2842" s="18"/>
    </row>
    <row r="2843" spans="3:4" x14ac:dyDescent="0.2">
      <c r="C2843" s="18"/>
      <c r="D2843" s="18"/>
    </row>
    <row r="2844" spans="3:4" x14ac:dyDescent="0.2">
      <c r="C2844" s="18"/>
      <c r="D2844" s="18"/>
    </row>
    <row r="2845" spans="3:4" x14ac:dyDescent="0.2">
      <c r="C2845" s="18"/>
      <c r="D2845" s="18"/>
    </row>
    <row r="2846" spans="3:4" x14ac:dyDescent="0.2">
      <c r="C2846" s="18"/>
      <c r="D2846" s="18"/>
    </row>
    <row r="2847" spans="3:4" x14ac:dyDescent="0.2">
      <c r="C2847" s="18"/>
      <c r="D2847" s="18"/>
    </row>
    <row r="2848" spans="3:4" x14ac:dyDescent="0.2">
      <c r="C2848" s="18"/>
      <c r="D2848" s="18"/>
    </row>
    <row r="2849" spans="3:4" x14ac:dyDescent="0.2">
      <c r="C2849" s="18"/>
      <c r="D2849" s="18"/>
    </row>
    <row r="2850" spans="3:4" x14ac:dyDescent="0.2">
      <c r="C2850" s="18"/>
      <c r="D2850" s="18"/>
    </row>
    <row r="2851" spans="3:4" x14ac:dyDescent="0.2">
      <c r="C2851" s="18"/>
      <c r="D2851" s="18"/>
    </row>
    <row r="2852" spans="3:4" x14ac:dyDescent="0.2">
      <c r="C2852" s="18"/>
      <c r="D2852" s="18"/>
    </row>
    <row r="2853" spans="3:4" x14ac:dyDescent="0.2">
      <c r="C2853" s="18"/>
      <c r="D2853" s="18"/>
    </row>
    <row r="2854" spans="3:4" x14ac:dyDescent="0.2">
      <c r="C2854" s="18"/>
      <c r="D2854" s="18"/>
    </row>
    <row r="2855" spans="3:4" x14ac:dyDescent="0.2">
      <c r="C2855" s="18"/>
      <c r="D2855" s="18"/>
    </row>
    <row r="2856" spans="3:4" x14ac:dyDescent="0.2">
      <c r="C2856" s="18"/>
      <c r="D2856" s="18"/>
    </row>
    <row r="2857" spans="3:4" x14ac:dyDescent="0.2">
      <c r="C2857" s="18"/>
      <c r="D2857" s="18"/>
    </row>
    <row r="2858" spans="3:4" x14ac:dyDescent="0.2">
      <c r="C2858" s="18"/>
      <c r="D2858" s="18"/>
    </row>
    <row r="2859" spans="3:4" x14ac:dyDescent="0.2">
      <c r="C2859" s="18"/>
      <c r="D2859" s="18"/>
    </row>
    <row r="2860" spans="3:4" x14ac:dyDescent="0.2">
      <c r="C2860" s="18"/>
      <c r="D2860" s="18"/>
    </row>
    <row r="2861" spans="3:4" x14ac:dyDescent="0.2">
      <c r="C2861" s="18"/>
      <c r="D2861" s="18"/>
    </row>
    <row r="2862" spans="3:4" x14ac:dyDescent="0.2">
      <c r="C2862" s="18"/>
      <c r="D2862" s="18"/>
    </row>
    <row r="2863" spans="3:4" x14ac:dyDescent="0.2">
      <c r="C2863" s="18"/>
      <c r="D2863" s="18"/>
    </row>
    <row r="2864" spans="3:4" x14ac:dyDescent="0.2">
      <c r="C2864" s="18"/>
      <c r="D2864" s="18"/>
    </row>
    <row r="2865" spans="3:4" x14ac:dyDescent="0.2">
      <c r="C2865" s="18"/>
      <c r="D2865" s="18"/>
    </row>
    <row r="2866" spans="3:4" x14ac:dyDescent="0.2">
      <c r="C2866" s="18"/>
      <c r="D2866" s="18"/>
    </row>
    <row r="2867" spans="3:4" x14ac:dyDescent="0.2">
      <c r="C2867" s="18"/>
      <c r="D2867" s="18"/>
    </row>
    <row r="2868" spans="3:4" x14ac:dyDescent="0.2">
      <c r="C2868" s="18"/>
      <c r="D2868" s="18"/>
    </row>
    <row r="2869" spans="3:4" x14ac:dyDescent="0.2">
      <c r="C2869" s="18"/>
      <c r="D2869" s="18"/>
    </row>
    <row r="2870" spans="3:4" x14ac:dyDescent="0.2">
      <c r="C2870" s="18"/>
      <c r="D2870" s="18"/>
    </row>
    <row r="2871" spans="3:4" x14ac:dyDescent="0.2">
      <c r="C2871" s="18"/>
      <c r="D2871" s="18"/>
    </row>
    <row r="2872" spans="3:4" x14ac:dyDescent="0.2">
      <c r="C2872" s="18"/>
      <c r="D2872" s="18"/>
    </row>
    <row r="2873" spans="3:4" x14ac:dyDescent="0.2">
      <c r="C2873" s="18"/>
      <c r="D2873" s="18"/>
    </row>
    <row r="2874" spans="3:4" x14ac:dyDescent="0.2">
      <c r="C2874" s="18"/>
      <c r="D2874" s="18"/>
    </row>
    <row r="2875" spans="3:4" x14ac:dyDescent="0.2">
      <c r="C2875" s="18"/>
      <c r="D2875" s="18"/>
    </row>
    <row r="2876" spans="3:4" x14ac:dyDescent="0.2">
      <c r="C2876" s="18"/>
      <c r="D2876" s="18"/>
    </row>
    <row r="2877" spans="3:4" x14ac:dyDescent="0.2">
      <c r="C2877" s="18"/>
      <c r="D2877" s="18"/>
    </row>
    <row r="2878" spans="3:4" x14ac:dyDescent="0.2">
      <c r="C2878" s="18"/>
      <c r="D2878" s="18"/>
    </row>
    <row r="2879" spans="3:4" x14ac:dyDescent="0.2">
      <c r="C2879" s="18"/>
      <c r="D2879" s="18"/>
    </row>
    <row r="2880" spans="3:4" x14ac:dyDescent="0.2">
      <c r="C2880" s="18"/>
      <c r="D2880" s="18"/>
    </row>
    <row r="2881" spans="3:4" x14ac:dyDescent="0.2">
      <c r="C2881" s="18"/>
      <c r="D2881" s="18"/>
    </row>
    <row r="2882" spans="3:4" x14ac:dyDescent="0.2">
      <c r="C2882" s="18"/>
      <c r="D2882" s="18"/>
    </row>
    <row r="2883" spans="3:4" x14ac:dyDescent="0.2">
      <c r="C2883" s="18"/>
      <c r="D2883" s="18"/>
    </row>
    <row r="2884" spans="3:4" x14ac:dyDescent="0.2">
      <c r="C2884" s="18"/>
      <c r="D2884" s="18"/>
    </row>
    <row r="2885" spans="3:4" x14ac:dyDescent="0.2">
      <c r="C2885" s="18"/>
      <c r="D2885" s="18"/>
    </row>
    <row r="2886" spans="3:4" x14ac:dyDescent="0.2">
      <c r="C2886" s="18"/>
      <c r="D2886" s="18"/>
    </row>
    <row r="2887" spans="3:4" x14ac:dyDescent="0.2">
      <c r="C2887" s="18"/>
      <c r="D2887" s="18"/>
    </row>
    <row r="2888" spans="3:4" x14ac:dyDescent="0.2">
      <c r="C2888" s="18"/>
      <c r="D2888" s="18"/>
    </row>
    <row r="2889" spans="3:4" x14ac:dyDescent="0.2">
      <c r="C2889" s="18"/>
      <c r="D2889" s="18"/>
    </row>
    <row r="2890" spans="3:4" x14ac:dyDescent="0.2">
      <c r="C2890" s="18"/>
      <c r="D2890" s="18"/>
    </row>
    <row r="2891" spans="3:4" x14ac:dyDescent="0.2">
      <c r="C2891" s="18"/>
      <c r="D2891" s="18"/>
    </row>
    <row r="2892" spans="3:4" x14ac:dyDescent="0.2">
      <c r="C2892" s="18"/>
      <c r="D2892" s="18"/>
    </row>
    <row r="2893" spans="3:4" x14ac:dyDescent="0.2">
      <c r="C2893" s="18"/>
      <c r="D2893" s="18"/>
    </row>
    <row r="2894" spans="3:4" x14ac:dyDescent="0.2">
      <c r="C2894" s="18"/>
      <c r="D2894" s="18"/>
    </row>
    <row r="2895" spans="3:4" x14ac:dyDescent="0.2">
      <c r="C2895" s="18"/>
      <c r="D2895" s="18"/>
    </row>
    <row r="2896" spans="3:4" x14ac:dyDescent="0.2">
      <c r="C2896" s="18"/>
      <c r="D2896" s="18"/>
    </row>
    <row r="2897" spans="3:4" x14ac:dyDescent="0.2">
      <c r="C2897" s="18"/>
      <c r="D2897" s="18"/>
    </row>
    <row r="2898" spans="3:4" x14ac:dyDescent="0.2">
      <c r="C2898" s="18"/>
      <c r="D2898" s="18"/>
    </row>
    <row r="2899" spans="3:4" x14ac:dyDescent="0.2">
      <c r="C2899" s="18"/>
      <c r="D2899" s="18"/>
    </row>
    <row r="2900" spans="3:4" x14ac:dyDescent="0.2">
      <c r="C2900" s="18"/>
      <c r="D2900" s="18"/>
    </row>
    <row r="2901" spans="3:4" x14ac:dyDescent="0.2">
      <c r="C2901" s="18"/>
      <c r="D2901" s="18"/>
    </row>
    <row r="2902" spans="3:4" x14ac:dyDescent="0.2">
      <c r="C2902" s="18"/>
      <c r="D2902" s="18"/>
    </row>
    <row r="2903" spans="3:4" x14ac:dyDescent="0.2">
      <c r="C2903" s="18"/>
      <c r="D2903" s="18"/>
    </row>
    <row r="2904" spans="3:4" x14ac:dyDescent="0.2">
      <c r="C2904" s="18"/>
      <c r="D2904" s="18"/>
    </row>
    <row r="2905" spans="3:4" x14ac:dyDescent="0.2">
      <c r="C2905" s="18"/>
      <c r="D2905" s="18"/>
    </row>
    <row r="2906" spans="3:4" x14ac:dyDescent="0.2">
      <c r="C2906" s="18"/>
      <c r="D2906" s="18"/>
    </row>
    <row r="2907" spans="3:4" x14ac:dyDescent="0.2">
      <c r="C2907" s="18"/>
      <c r="D2907" s="18"/>
    </row>
    <row r="2908" spans="3:4" x14ac:dyDescent="0.2">
      <c r="C2908" s="18"/>
      <c r="D2908" s="18"/>
    </row>
    <row r="2909" spans="3:4" x14ac:dyDescent="0.2">
      <c r="C2909" s="18"/>
      <c r="D2909" s="18"/>
    </row>
    <row r="2910" spans="3:4" x14ac:dyDescent="0.2">
      <c r="C2910" s="18"/>
      <c r="D2910" s="18"/>
    </row>
    <row r="2911" spans="3:4" x14ac:dyDescent="0.2">
      <c r="C2911" s="18"/>
      <c r="D2911" s="18"/>
    </row>
    <row r="2912" spans="3:4" x14ac:dyDescent="0.2">
      <c r="C2912" s="18"/>
      <c r="D2912" s="18"/>
    </row>
    <row r="2913" spans="3:4" x14ac:dyDescent="0.2">
      <c r="C2913" s="18"/>
      <c r="D2913" s="18"/>
    </row>
    <row r="2914" spans="3:4" x14ac:dyDescent="0.2">
      <c r="C2914" s="18"/>
      <c r="D2914" s="18"/>
    </row>
    <row r="2915" spans="3:4" x14ac:dyDescent="0.2">
      <c r="C2915" s="18"/>
      <c r="D2915" s="18"/>
    </row>
    <row r="2916" spans="3:4" x14ac:dyDescent="0.2">
      <c r="C2916" s="18"/>
      <c r="D2916" s="18"/>
    </row>
    <row r="2917" spans="3:4" x14ac:dyDescent="0.2">
      <c r="C2917" s="18"/>
      <c r="D2917" s="18"/>
    </row>
    <row r="2918" spans="3:4" x14ac:dyDescent="0.2">
      <c r="C2918" s="18"/>
      <c r="D2918" s="18"/>
    </row>
    <row r="2919" spans="3:4" x14ac:dyDescent="0.2">
      <c r="C2919" s="18"/>
      <c r="D2919" s="18"/>
    </row>
    <row r="2920" spans="3:4" x14ac:dyDescent="0.2">
      <c r="C2920" s="18"/>
      <c r="D2920" s="18"/>
    </row>
    <row r="2921" spans="3:4" x14ac:dyDescent="0.2">
      <c r="C2921" s="18"/>
      <c r="D2921" s="18"/>
    </row>
    <row r="2922" spans="3:4" x14ac:dyDescent="0.2">
      <c r="C2922" s="18"/>
      <c r="D2922" s="18"/>
    </row>
    <row r="2923" spans="3:4" x14ac:dyDescent="0.2">
      <c r="C2923" s="18"/>
      <c r="D2923" s="18"/>
    </row>
    <row r="2924" spans="3:4" x14ac:dyDescent="0.2">
      <c r="C2924" s="18"/>
      <c r="D2924" s="18"/>
    </row>
    <row r="2925" spans="3:4" x14ac:dyDescent="0.2">
      <c r="C2925" s="18"/>
      <c r="D2925" s="18"/>
    </row>
    <row r="2926" spans="3:4" x14ac:dyDescent="0.2">
      <c r="C2926" s="18"/>
      <c r="D2926" s="18"/>
    </row>
    <row r="2927" spans="3:4" x14ac:dyDescent="0.2">
      <c r="C2927" s="18"/>
      <c r="D2927" s="18"/>
    </row>
    <row r="2928" spans="3:4" x14ac:dyDescent="0.2">
      <c r="C2928" s="18"/>
      <c r="D2928" s="18"/>
    </row>
    <row r="2929" spans="3:4" x14ac:dyDescent="0.2">
      <c r="C2929" s="18"/>
      <c r="D2929" s="18"/>
    </row>
    <row r="2930" spans="3:4" x14ac:dyDescent="0.2">
      <c r="C2930" s="18"/>
      <c r="D2930" s="18"/>
    </row>
    <row r="2931" spans="3:4" x14ac:dyDescent="0.2">
      <c r="C2931" s="18"/>
      <c r="D2931" s="18"/>
    </row>
    <row r="2932" spans="3:4" x14ac:dyDescent="0.2">
      <c r="C2932" s="18"/>
      <c r="D2932" s="18"/>
    </row>
    <row r="2933" spans="3:4" x14ac:dyDescent="0.2">
      <c r="C2933" s="18"/>
      <c r="D2933" s="18"/>
    </row>
    <row r="2934" spans="3:4" x14ac:dyDescent="0.2">
      <c r="C2934" s="18"/>
      <c r="D2934" s="18"/>
    </row>
    <row r="2935" spans="3:4" x14ac:dyDescent="0.2">
      <c r="C2935" s="18"/>
      <c r="D2935" s="18"/>
    </row>
    <row r="2936" spans="3:4" x14ac:dyDescent="0.2">
      <c r="C2936" s="18"/>
      <c r="D2936" s="18"/>
    </row>
    <row r="2937" spans="3:4" x14ac:dyDescent="0.2">
      <c r="C2937" s="18"/>
      <c r="D2937" s="18"/>
    </row>
    <row r="2938" spans="3:4" x14ac:dyDescent="0.2">
      <c r="C2938" s="18"/>
      <c r="D2938" s="18"/>
    </row>
    <row r="2939" spans="3:4" x14ac:dyDescent="0.2">
      <c r="C2939" s="18"/>
      <c r="D2939" s="18"/>
    </row>
    <row r="2940" spans="3:4" x14ac:dyDescent="0.2">
      <c r="C2940" s="18"/>
      <c r="D2940" s="18"/>
    </row>
    <row r="2941" spans="3:4" x14ac:dyDescent="0.2">
      <c r="C2941" s="18"/>
      <c r="D2941" s="18"/>
    </row>
    <row r="2942" spans="3:4" x14ac:dyDescent="0.2">
      <c r="C2942" s="18"/>
      <c r="D2942" s="18"/>
    </row>
    <row r="2943" spans="3:4" x14ac:dyDescent="0.2">
      <c r="C2943" s="18"/>
      <c r="D2943" s="18"/>
    </row>
    <row r="2944" spans="3:4" x14ac:dyDescent="0.2">
      <c r="C2944" s="18"/>
      <c r="D2944" s="18"/>
    </row>
    <row r="2945" spans="3:4" x14ac:dyDescent="0.2">
      <c r="C2945" s="18"/>
      <c r="D2945" s="18"/>
    </row>
    <row r="2946" spans="3:4" x14ac:dyDescent="0.2">
      <c r="C2946" s="18"/>
      <c r="D2946" s="18"/>
    </row>
    <row r="2947" spans="3:4" x14ac:dyDescent="0.2">
      <c r="C2947" s="18"/>
      <c r="D2947" s="18"/>
    </row>
    <row r="2948" spans="3:4" x14ac:dyDescent="0.2">
      <c r="C2948" s="18"/>
      <c r="D2948" s="18"/>
    </row>
    <row r="2949" spans="3:4" x14ac:dyDescent="0.2">
      <c r="C2949" s="18"/>
      <c r="D2949" s="18"/>
    </row>
    <row r="2950" spans="3:4" x14ac:dyDescent="0.2">
      <c r="C2950" s="18"/>
      <c r="D2950" s="18"/>
    </row>
    <row r="2951" spans="3:4" x14ac:dyDescent="0.2">
      <c r="C2951" s="18"/>
      <c r="D2951" s="18"/>
    </row>
    <row r="2952" spans="3:4" x14ac:dyDescent="0.2">
      <c r="C2952" s="18"/>
      <c r="D2952" s="18"/>
    </row>
    <row r="2953" spans="3:4" x14ac:dyDescent="0.2">
      <c r="C2953" s="18"/>
      <c r="D2953" s="18"/>
    </row>
    <row r="2954" spans="3:4" x14ac:dyDescent="0.2">
      <c r="C2954" s="18"/>
      <c r="D2954" s="18"/>
    </row>
    <row r="2955" spans="3:4" x14ac:dyDescent="0.2">
      <c r="C2955" s="18"/>
      <c r="D2955" s="18"/>
    </row>
    <row r="2956" spans="3:4" x14ac:dyDescent="0.2">
      <c r="C2956" s="18"/>
      <c r="D2956" s="18"/>
    </row>
    <row r="2957" spans="3:4" x14ac:dyDescent="0.2">
      <c r="C2957" s="18"/>
      <c r="D2957" s="18"/>
    </row>
    <row r="2958" spans="3:4" x14ac:dyDescent="0.2">
      <c r="C2958" s="18"/>
      <c r="D2958" s="18"/>
    </row>
    <row r="2959" spans="3:4" x14ac:dyDescent="0.2">
      <c r="C2959" s="18"/>
      <c r="D2959" s="18"/>
    </row>
    <row r="2960" spans="3:4" x14ac:dyDescent="0.2">
      <c r="C2960" s="18"/>
      <c r="D2960" s="18"/>
    </row>
    <row r="2961" spans="3:4" x14ac:dyDescent="0.2">
      <c r="C2961" s="18"/>
      <c r="D2961" s="18"/>
    </row>
    <row r="2962" spans="3:4" x14ac:dyDescent="0.2">
      <c r="C2962" s="18"/>
      <c r="D2962" s="18"/>
    </row>
    <row r="2963" spans="3:4" x14ac:dyDescent="0.2">
      <c r="C2963" s="18"/>
      <c r="D2963" s="18"/>
    </row>
    <row r="2964" spans="3:4" x14ac:dyDescent="0.2">
      <c r="C2964" s="18"/>
      <c r="D2964" s="18"/>
    </row>
    <row r="2965" spans="3:4" x14ac:dyDescent="0.2">
      <c r="C2965" s="18"/>
      <c r="D2965" s="18"/>
    </row>
    <row r="2966" spans="3:4" x14ac:dyDescent="0.2">
      <c r="C2966" s="18"/>
      <c r="D2966" s="18"/>
    </row>
    <row r="2967" spans="3:4" x14ac:dyDescent="0.2">
      <c r="C2967" s="18"/>
      <c r="D2967" s="18"/>
    </row>
    <row r="2968" spans="3:4" x14ac:dyDescent="0.2">
      <c r="C2968" s="18"/>
      <c r="D2968" s="18"/>
    </row>
    <row r="2969" spans="3:4" x14ac:dyDescent="0.2">
      <c r="C2969" s="18"/>
      <c r="D2969" s="18"/>
    </row>
    <row r="2970" spans="3:4" x14ac:dyDescent="0.2">
      <c r="C2970" s="18"/>
      <c r="D2970" s="18"/>
    </row>
    <row r="2971" spans="3:4" x14ac:dyDescent="0.2">
      <c r="C2971" s="18"/>
      <c r="D2971" s="18"/>
    </row>
    <row r="2972" spans="3:4" x14ac:dyDescent="0.2">
      <c r="C2972" s="18"/>
      <c r="D2972" s="18"/>
    </row>
    <row r="2973" spans="3:4" x14ac:dyDescent="0.2">
      <c r="C2973" s="18"/>
      <c r="D2973" s="18"/>
    </row>
    <row r="2974" spans="3:4" x14ac:dyDescent="0.2">
      <c r="C2974" s="18"/>
      <c r="D2974" s="18"/>
    </row>
    <row r="2975" spans="3:4" x14ac:dyDescent="0.2">
      <c r="C2975" s="18"/>
      <c r="D2975" s="18"/>
    </row>
    <row r="2976" spans="3:4" x14ac:dyDescent="0.2">
      <c r="C2976" s="18"/>
      <c r="D2976" s="18"/>
    </row>
    <row r="2977" spans="3:4" x14ac:dyDescent="0.2">
      <c r="C2977" s="18"/>
      <c r="D2977" s="18"/>
    </row>
    <row r="2978" spans="3:4" x14ac:dyDescent="0.2">
      <c r="C2978" s="18"/>
      <c r="D2978" s="18"/>
    </row>
    <row r="2979" spans="3:4" x14ac:dyDescent="0.2">
      <c r="C2979" s="18"/>
      <c r="D2979" s="18"/>
    </row>
    <row r="2980" spans="3:4" x14ac:dyDescent="0.2">
      <c r="C2980" s="18"/>
      <c r="D2980" s="18"/>
    </row>
    <row r="2981" spans="3:4" x14ac:dyDescent="0.2">
      <c r="C2981" s="18"/>
      <c r="D2981" s="18"/>
    </row>
    <row r="2982" spans="3:4" x14ac:dyDescent="0.2">
      <c r="C2982" s="18"/>
      <c r="D2982" s="18"/>
    </row>
    <row r="2983" spans="3:4" x14ac:dyDescent="0.2">
      <c r="C2983" s="18"/>
      <c r="D2983" s="18"/>
    </row>
    <row r="2984" spans="3:4" x14ac:dyDescent="0.2">
      <c r="C2984" s="18"/>
      <c r="D2984" s="18"/>
    </row>
    <row r="2985" spans="3:4" x14ac:dyDescent="0.2">
      <c r="C2985" s="18"/>
      <c r="D2985" s="18"/>
    </row>
    <row r="2986" spans="3:4" x14ac:dyDescent="0.2">
      <c r="C2986" s="18"/>
      <c r="D2986" s="18"/>
    </row>
    <row r="2987" spans="3:4" x14ac:dyDescent="0.2">
      <c r="C2987" s="18"/>
      <c r="D2987" s="18"/>
    </row>
    <row r="2988" spans="3:4" x14ac:dyDescent="0.2">
      <c r="C2988" s="18"/>
      <c r="D2988" s="18"/>
    </row>
    <row r="2989" spans="3:4" x14ac:dyDescent="0.2">
      <c r="C2989" s="18"/>
      <c r="D2989" s="18"/>
    </row>
    <row r="2990" spans="3:4" x14ac:dyDescent="0.2">
      <c r="C2990" s="18"/>
      <c r="D2990" s="18"/>
    </row>
    <row r="2991" spans="3:4" x14ac:dyDescent="0.2">
      <c r="C2991" s="18"/>
      <c r="D2991" s="18"/>
    </row>
    <row r="2992" spans="3:4" x14ac:dyDescent="0.2">
      <c r="C2992" s="18"/>
      <c r="D2992" s="18"/>
    </row>
    <row r="2993" spans="3:4" x14ac:dyDescent="0.2">
      <c r="C2993" s="18"/>
      <c r="D2993" s="18"/>
    </row>
    <row r="2994" spans="3:4" x14ac:dyDescent="0.2">
      <c r="C2994" s="18"/>
      <c r="D2994" s="18"/>
    </row>
    <row r="2995" spans="3:4" x14ac:dyDescent="0.2">
      <c r="C2995" s="18"/>
      <c r="D2995" s="18"/>
    </row>
    <row r="2996" spans="3:4" x14ac:dyDescent="0.2">
      <c r="C2996" s="18"/>
      <c r="D2996" s="18"/>
    </row>
    <row r="2997" spans="3:4" x14ac:dyDescent="0.2">
      <c r="C2997" s="18"/>
      <c r="D2997" s="18"/>
    </row>
    <row r="2998" spans="3:4" x14ac:dyDescent="0.2">
      <c r="C2998" s="18"/>
      <c r="D2998" s="18"/>
    </row>
    <row r="2999" spans="3:4" x14ac:dyDescent="0.2">
      <c r="C2999" s="18"/>
      <c r="D2999" s="18"/>
    </row>
    <row r="3000" spans="3:4" x14ac:dyDescent="0.2">
      <c r="C3000" s="18"/>
      <c r="D3000" s="18"/>
    </row>
    <row r="3001" spans="3:4" x14ac:dyDescent="0.2">
      <c r="C3001" s="18"/>
      <c r="D3001" s="18"/>
    </row>
    <row r="3002" spans="3:4" x14ac:dyDescent="0.2">
      <c r="C3002" s="18"/>
      <c r="D3002" s="18"/>
    </row>
    <row r="3003" spans="3:4" x14ac:dyDescent="0.2">
      <c r="C3003" s="18"/>
      <c r="D3003" s="18"/>
    </row>
    <row r="3004" spans="3:4" x14ac:dyDescent="0.2">
      <c r="C3004" s="18"/>
      <c r="D3004" s="18"/>
    </row>
    <row r="3005" spans="3:4" x14ac:dyDescent="0.2">
      <c r="C3005" s="18"/>
      <c r="D3005" s="18"/>
    </row>
    <row r="3006" spans="3:4" x14ac:dyDescent="0.2">
      <c r="C3006" s="18"/>
      <c r="D3006" s="18"/>
    </row>
    <row r="3007" spans="3:4" x14ac:dyDescent="0.2">
      <c r="C3007" s="18"/>
      <c r="D3007" s="18"/>
    </row>
    <row r="3008" spans="3:4" x14ac:dyDescent="0.2">
      <c r="C3008" s="18"/>
      <c r="D3008" s="18"/>
    </row>
    <row r="3009" spans="3:4" x14ac:dyDescent="0.2">
      <c r="C3009" s="18"/>
      <c r="D3009" s="18"/>
    </row>
    <row r="3010" spans="3:4" x14ac:dyDescent="0.2">
      <c r="C3010" s="18"/>
      <c r="D3010" s="18"/>
    </row>
    <row r="3011" spans="3:4" x14ac:dyDescent="0.2">
      <c r="C3011" s="18"/>
      <c r="D3011" s="18"/>
    </row>
    <row r="3012" spans="3:4" x14ac:dyDescent="0.2">
      <c r="C3012" s="18"/>
      <c r="D3012" s="18"/>
    </row>
    <row r="3013" spans="3:4" x14ac:dyDescent="0.2">
      <c r="C3013" s="18"/>
      <c r="D3013" s="18"/>
    </row>
    <row r="3014" spans="3:4" x14ac:dyDescent="0.2">
      <c r="C3014" s="18"/>
      <c r="D3014" s="18"/>
    </row>
    <row r="3015" spans="3:4" x14ac:dyDescent="0.2">
      <c r="C3015" s="18"/>
      <c r="D3015" s="18"/>
    </row>
    <row r="3016" spans="3:4" x14ac:dyDescent="0.2">
      <c r="C3016" s="18"/>
      <c r="D3016" s="18"/>
    </row>
    <row r="3017" spans="3:4" x14ac:dyDescent="0.2">
      <c r="C3017" s="18"/>
      <c r="D3017" s="18"/>
    </row>
    <row r="3018" spans="3:4" x14ac:dyDescent="0.2">
      <c r="C3018" s="18"/>
      <c r="D3018" s="18"/>
    </row>
    <row r="3019" spans="3:4" x14ac:dyDescent="0.2">
      <c r="C3019" s="18"/>
      <c r="D3019" s="18"/>
    </row>
    <row r="3020" spans="3:4" x14ac:dyDescent="0.2">
      <c r="C3020" s="18"/>
      <c r="D3020" s="18"/>
    </row>
    <row r="3021" spans="3:4" x14ac:dyDescent="0.2">
      <c r="C3021" s="18"/>
      <c r="D3021" s="18"/>
    </row>
    <row r="3022" spans="3:4" x14ac:dyDescent="0.2">
      <c r="C3022" s="18"/>
      <c r="D3022" s="18"/>
    </row>
    <row r="3023" spans="3:4" x14ac:dyDescent="0.2">
      <c r="C3023" s="18"/>
      <c r="D3023" s="18"/>
    </row>
    <row r="3024" spans="3:4" x14ac:dyDescent="0.2">
      <c r="C3024" s="18"/>
      <c r="D3024" s="18"/>
    </row>
    <row r="3025" spans="3:4" x14ac:dyDescent="0.2">
      <c r="C3025" s="18"/>
      <c r="D3025" s="18"/>
    </row>
    <row r="3026" spans="3:4" x14ac:dyDescent="0.2">
      <c r="C3026" s="18"/>
      <c r="D3026" s="18"/>
    </row>
    <row r="3027" spans="3:4" x14ac:dyDescent="0.2">
      <c r="C3027" s="18"/>
      <c r="D3027" s="18"/>
    </row>
    <row r="3028" spans="3:4" x14ac:dyDescent="0.2">
      <c r="C3028" s="18"/>
      <c r="D3028" s="18"/>
    </row>
    <row r="3029" spans="3:4" x14ac:dyDescent="0.2">
      <c r="C3029" s="18"/>
      <c r="D3029" s="18"/>
    </row>
    <row r="3030" spans="3:4" x14ac:dyDescent="0.2">
      <c r="C3030" s="18"/>
      <c r="D3030" s="18"/>
    </row>
    <row r="3031" spans="3:4" x14ac:dyDescent="0.2">
      <c r="C3031" s="18"/>
      <c r="D3031" s="18"/>
    </row>
    <row r="3032" spans="3:4" x14ac:dyDescent="0.2">
      <c r="C3032" s="18"/>
      <c r="D3032" s="18"/>
    </row>
    <row r="3033" spans="3:4" x14ac:dyDescent="0.2">
      <c r="C3033" s="18"/>
      <c r="D3033" s="18"/>
    </row>
    <row r="3034" spans="3:4" x14ac:dyDescent="0.2">
      <c r="C3034" s="18"/>
      <c r="D3034" s="18"/>
    </row>
    <row r="3035" spans="3:4" x14ac:dyDescent="0.2">
      <c r="C3035" s="18"/>
      <c r="D3035" s="18"/>
    </row>
    <row r="3036" spans="3:4" x14ac:dyDescent="0.2">
      <c r="C3036" s="18"/>
      <c r="D3036" s="18"/>
    </row>
    <row r="3037" spans="3:4" x14ac:dyDescent="0.2">
      <c r="C3037" s="18"/>
      <c r="D3037" s="18"/>
    </row>
    <row r="3038" spans="3:4" x14ac:dyDescent="0.2">
      <c r="C3038" s="18"/>
      <c r="D3038" s="18"/>
    </row>
    <row r="3039" spans="3:4" x14ac:dyDescent="0.2">
      <c r="C3039" s="18"/>
      <c r="D3039" s="18"/>
    </row>
    <row r="3040" spans="3:4" x14ac:dyDescent="0.2">
      <c r="C3040" s="18"/>
      <c r="D3040" s="18"/>
    </row>
    <row r="3041" spans="3:4" x14ac:dyDescent="0.2">
      <c r="C3041" s="18"/>
      <c r="D3041" s="18"/>
    </row>
    <row r="3042" spans="3:4" x14ac:dyDescent="0.2">
      <c r="C3042" s="18"/>
      <c r="D3042" s="18"/>
    </row>
    <row r="3043" spans="3:4" x14ac:dyDescent="0.2">
      <c r="C3043" s="18"/>
      <c r="D3043" s="18"/>
    </row>
    <row r="3044" spans="3:4" x14ac:dyDescent="0.2">
      <c r="C3044" s="18"/>
      <c r="D3044" s="18"/>
    </row>
    <row r="3045" spans="3:4" x14ac:dyDescent="0.2">
      <c r="C3045" s="18"/>
      <c r="D3045" s="18"/>
    </row>
    <row r="3046" spans="3:4" x14ac:dyDescent="0.2">
      <c r="C3046" s="18"/>
      <c r="D3046" s="18"/>
    </row>
    <row r="3047" spans="3:4" x14ac:dyDescent="0.2">
      <c r="C3047" s="18"/>
      <c r="D3047" s="18"/>
    </row>
    <row r="3048" spans="3:4" x14ac:dyDescent="0.2">
      <c r="C3048" s="18"/>
      <c r="D3048" s="18"/>
    </row>
    <row r="3049" spans="3:4" x14ac:dyDescent="0.2">
      <c r="C3049" s="18"/>
      <c r="D3049" s="18"/>
    </row>
    <row r="3050" spans="3:4" x14ac:dyDescent="0.2">
      <c r="C3050" s="18"/>
      <c r="D3050" s="18"/>
    </row>
    <row r="3051" spans="3:4" x14ac:dyDescent="0.2">
      <c r="C3051" s="18"/>
      <c r="D3051" s="18"/>
    </row>
    <row r="3052" spans="3:4" x14ac:dyDescent="0.2">
      <c r="C3052" s="18"/>
      <c r="D3052" s="18"/>
    </row>
    <row r="3053" spans="3:4" x14ac:dyDescent="0.2">
      <c r="C3053" s="18"/>
      <c r="D3053" s="18"/>
    </row>
    <row r="3054" spans="3:4" x14ac:dyDescent="0.2">
      <c r="C3054" s="18"/>
      <c r="D3054" s="18"/>
    </row>
    <row r="3055" spans="3:4" x14ac:dyDescent="0.2">
      <c r="C3055" s="18"/>
      <c r="D3055" s="18"/>
    </row>
    <row r="3056" spans="3:4" x14ac:dyDescent="0.2">
      <c r="C3056" s="18"/>
      <c r="D3056" s="18"/>
    </row>
    <row r="3057" spans="3:4" x14ac:dyDescent="0.2">
      <c r="C3057" s="18"/>
      <c r="D3057" s="18"/>
    </row>
    <row r="3058" spans="3:4" x14ac:dyDescent="0.2">
      <c r="C3058" s="18"/>
      <c r="D3058" s="18"/>
    </row>
    <row r="3059" spans="3:4" x14ac:dyDescent="0.2">
      <c r="C3059" s="18"/>
      <c r="D3059" s="18"/>
    </row>
    <row r="3060" spans="3:4" x14ac:dyDescent="0.2">
      <c r="C3060" s="18"/>
      <c r="D3060" s="18"/>
    </row>
    <row r="3061" spans="3:4" x14ac:dyDescent="0.2">
      <c r="C3061" s="18"/>
      <c r="D3061" s="18"/>
    </row>
    <row r="3062" spans="3:4" x14ac:dyDescent="0.2">
      <c r="C3062" s="18"/>
      <c r="D3062" s="18"/>
    </row>
    <row r="3063" spans="3:4" x14ac:dyDescent="0.2">
      <c r="C3063" s="18"/>
      <c r="D3063" s="18"/>
    </row>
    <row r="3064" spans="3:4" x14ac:dyDescent="0.2">
      <c r="C3064" s="18"/>
      <c r="D3064" s="18"/>
    </row>
    <row r="3065" spans="3:4" x14ac:dyDescent="0.2">
      <c r="C3065" s="18"/>
      <c r="D3065" s="18"/>
    </row>
    <row r="3066" spans="3:4" x14ac:dyDescent="0.2">
      <c r="C3066" s="18"/>
      <c r="D3066" s="18"/>
    </row>
    <row r="3067" spans="3:4" x14ac:dyDescent="0.2">
      <c r="C3067" s="18"/>
      <c r="D3067" s="18"/>
    </row>
    <row r="3068" spans="3:4" x14ac:dyDescent="0.2">
      <c r="C3068" s="18"/>
      <c r="D3068" s="18"/>
    </row>
    <row r="3069" spans="3:4" x14ac:dyDescent="0.2">
      <c r="C3069" s="18"/>
      <c r="D3069" s="18"/>
    </row>
    <row r="3070" spans="3:4" x14ac:dyDescent="0.2">
      <c r="C3070" s="18"/>
      <c r="D3070" s="18"/>
    </row>
    <row r="3071" spans="3:4" x14ac:dyDescent="0.2">
      <c r="C3071" s="18"/>
      <c r="D3071" s="18"/>
    </row>
    <row r="3072" spans="3:4" x14ac:dyDescent="0.2">
      <c r="C3072" s="18"/>
      <c r="D3072" s="18"/>
    </row>
    <row r="3073" spans="3:4" x14ac:dyDescent="0.2">
      <c r="C3073" s="18"/>
      <c r="D3073" s="18"/>
    </row>
    <row r="3074" spans="3:4" x14ac:dyDescent="0.2">
      <c r="C3074" s="18"/>
      <c r="D3074" s="18"/>
    </row>
    <row r="3075" spans="3:4" x14ac:dyDescent="0.2">
      <c r="C3075" s="18"/>
      <c r="D3075" s="18"/>
    </row>
    <row r="3076" spans="3:4" x14ac:dyDescent="0.2">
      <c r="C3076" s="18"/>
      <c r="D3076" s="18"/>
    </row>
    <row r="3077" spans="3:4" x14ac:dyDescent="0.2">
      <c r="C3077" s="18"/>
      <c r="D3077" s="18"/>
    </row>
    <row r="3078" spans="3:4" x14ac:dyDescent="0.2">
      <c r="C3078" s="18"/>
      <c r="D3078" s="18"/>
    </row>
    <row r="3079" spans="3:4" x14ac:dyDescent="0.2">
      <c r="C3079" s="18"/>
      <c r="D3079" s="18"/>
    </row>
    <row r="3080" spans="3:4" x14ac:dyDescent="0.2">
      <c r="C3080" s="18"/>
      <c r="D3080" s="18"/>
    </row>
    <row r="3081" spans="3:4" x14ac:dyDescent="0.2">
      <c r="C3081" s="18"/>
      <c r="D3081" s="18"/>
    </row>
    <row r="3082" spans="3:4" x14ac:dyDescent="0.2">
      <c r="C3082" s="18"/>
      <c r="D3082" s="18"/>
    </row>
    <row r="3083" spans="3:4" x14ac:dyDescent="0.2">
      <c r="C3083" s="18"/>
      <c r="D3083" s="18"/>
    </row>
    <row r="3084" spans="3:4" x14ac:dyDescent="0.2">
      <c r="C3084" s="18"/>
      <c r="D3084" s="18"/>
    </row>
    <row r="3085" spans="3:4" x14ac:dyDescent="0.2">
      <c r="C3085" s="18"/>
      <c r="D3085" s="18"/>
    </row>
    <row r="3086" spans="3:4" x14ac:dyDescent="0.2">
      <c r="C3086" s="18"/>
      <c r="D3086" s="18"/>
    </row>
    <row r="3087" spans="3:4" x14ac:dyDescent="0.2">
      <c r="C3087" s="18"/>
      <c r="D3087" s="18"/>
    </row>
    <row r="3088" spans="3:4" x14ac:dyDescent="0.2">
      <c r="C3088" s="18"/>
      <c r="D3088" s="18"/>
    </row>
    <row r="3089" spans="3:4" x14ac:dyDescent="0.2">
      <c r="C3089" s="18"/>
      <c r="D3089" s="18"/>
    </row>
    <row r="3090" spans="3:4" x14ac:dyDescent="0.2">
      <c r="C3090" s="18"/>
      <c r="D3090" s="18"/>
    </row>
    <row r="3091" spans="3:4" x14ac:dyDescent="0.2">
      <c r="C3091" s="18"/>
      <c r="D3091" s="18"/>
    </row>
    <row r="3092" spans="3:4" x14ac:dyDescent="0.2">
      <c r="C3092" s="18"/>
      <c r="D3092" s="18"/>
    </row>
    <row r="3093" spans="3:4" x14ac:dyDescent="0.2">
      <c r="C3093" s="18"/>
      <c r="D3093" s="18"/>
    </row>
    <row r="3094" spans="3:4" x14ac:dyDescent="0.2">
      <c r="C3094" s="18"/>
      <c r="D3094" s="18"/>
    </row>
    <row r="3095" spans="3:4" x14ac:dyDescent="0.2">
      <c r="C3095" s="18"/>
      <c r="D3095" s="18"/>
    </row>
    <row r="3096" spans="3:4" x14ac:dyDescent="0.2">
      <c r="C3096" s="18"/>
      <c r="D3096" s="18"/>
    </row>
    <row r="3097" spans="3:4" x14ac:dyDescent="0.2">
      <c r="C3097" s="18"/>
      <c r="D3097" s="18"/>
    </row>
    <row r="3098" spans="3:4" x14ac:dyDescent="0.2">
      <c r="C3098" s="18"/>
      <c r="D3098" s="18"/>
    </row>
    <row r="3099" spans="3:4" x14ac:dyDescent="0.2">
      <c r="C3099" s="18"/>
      <c r="D3099" s="18"/>
    </row>
    <row r="3100" spans="3:4" x14ac:dyDescent="0.2">
      <c r="C3100" s="18"/>
      <c r="D3100" s="18"/>
    </row>
    <row r="3101" spans="3:4" x14ac:dyDescent="0.2">
      <c r="C3101" s="18"/>
      <c r="D3101" s="18"/>
    </row>
    <row r="3102" spans="3:4" x14ac:dyDescent="0.2">
      <c r="C3102" s="18"/>
      <c r="D3102" s="18"/>
    </row>
    <row r="3103" spans="3:4" x14ac:dyDescent="0.2">
      <c r="C3103" s="18"/>
      <c r="D3103" s="18"/>
    </row>
    <row r="3104" spans="3:4" x14ac:dyDescent="0.2">
      <c r="C3104" s="18"/>
      <c r="D3104" s="18"/>
    </row>
    <row r="3105" spans="3:4" x14ac:dyDescent="0.2">
      <c r="C3105" s="18"/>
      <c r="D3105" s="18"/>
    </row>
    <row r="3106" spans="3:4" x14ac:dyDescent="0.2">
      <c r="C3106" s="18"/>
      <c r="D3106" s="18"/>
    </row>
    <row r="3107" spans="3:4" x14ac:dyDescent="0.2">
      <c r="C3107" s="18"/>
      <c r="D3107" s="18"/>
    </row>
    <row r="3108" spans="3:4" x14ac:dyDescent="0.2">
      <c r="C3108" s="18"/>
      <c r="D3108" s="18"/>
    </row>
    <row r="3109" spans="3:4" x14ac:dyDescent="0.2">
      <c r="C3109" s="18"/>
      <c r="D3109" s="18"/>
    </row>
    <row r="3110" spans="3:4" x14ac:dyDescent="0.2">
      <c r="C3110" s="18"/>
      <c r="D3110" s="18"/>
    </row>
    <row r="3111" spans="3:4" x14ac:dyDescent="0.2">
      <c r="C3111" s="18"/>
      <c r="D3111" s="18"/>
    </row>
    <row r="3112" spans="3:4" x14ac:dyDescent="0.2">
      <c r="C3112" s="18"/>
      <c r="D3112" s="18"/>
    </row>
    <row r="3113" spans="3:4" x14ac:dyDescent="0.2">
      <c r="C3113" s="18"/>
      <c r="D3113" s="18"/>
    </row>
    <row r="3114" spans="3:4" x14ac:dyDescent="0.2">
      <c r="C3114" s="18"/>
      <c r="D3114" s="18"/>
    </row>
    <row r="3115" spans="3:4" x14ac:dyDescent="0.2">
      <c r="C3115" s="18"/>
      <c r="D3115" s="18"/>
    </row>
    <row r="3116" spans="3:4" x14ac:dyDescent="0.2">
      <c r="C3116" s="18"/>
      <c r="D3116" s="18"/>
    </row>
    <row r="3117" spans="3:4" x14ac:dyDescent="0.2">
      <c r="C3117" s="18"/>
      <c r="D3117" s="18"/>
    </row>
    <row r="3118" spans="3:4" x14ac:dyDescent="0.2">
      <c r="C3118" s="18"/>
      <c r="D3118" s="18"/>
    </row>
    <row r="3119" spans="3:4" x14ac:dyDescent="0.2">
      <c r="C3119" s="18"/>
      <c r="D3119" s="18"/>
    </row>
    <row r="3120" spans="3:4" x14ac:dyDescent="0.2">
      <c r="C3120" s="18"/>
      <c r="D3120" s="18"/>
    </row>
    <row r="3121" spans="3:4" x14ac:dyDescent="0.2">
      <c r="C3121" s="18"/>
      <c r="D3121" s="18"/>
    </row>
    <row r="3122" spans="3:4" x14ac:dyDescent="0.2">
      <c r="C3122" s="18"/>
      <c r="D3122" s="18"/>
    </row>
    <row r="3123" spans="3:4" x14ac:dyDescent="0.2">
      <c r="C3123" s="18"/>
      <c r="D3123" s="18"/>
    </row>
    <row r="3124" spans="3:4" x14ac:dyDescent="0.2">
      <c r="C3124" s="18"/>
      <c r="D3124" s="18"/>
    </row>
    <row r="3125" spans="3:4" x14ac:dyDescent="0.2">
      <c r="C3125" s="18"/>
      <c r="D3125" s="18"/>
    </row>
    <row r="3126" spans="3:4" x14ac:dyDescent="0.2">
      <c r="C3126" s="18"/>
      <c r="D3126" s="18"/>
    </row>
    <row r="3127" spans="3:4" x14ac:dyDescent="0.2">
      <c r="C3127" s="18"/>
      <c r="D3127" s="18"/>
    </row>
    <row r="3128" spans="3:4" x14ac:dyDescent="0.2">
      <c r="C3128" s="18"/>
      <c r="D3128" s="18"/>
    </row>
    <row r="3129" spans="3:4" x14ac:dyDescent="0.2">
      <c r="C3129" s="18"/>
      <c r="D3129" s="18"/>
    </row>
    <row r="3130" spans="3:4" x14ac:dyDescent="0.2">
      <c r="C3130" s="18"/>
      <c r="D3130" s="18"/>
    </row>
    <row r="3131" spans="3:4" x14ac:dyDescent="0.2">
      <c r="C3131" s="18"/>
      <c r="D3131" s="18"/>
    </row>
    <row r="3132" spans="3:4" x14ac:dyDescent="0.2">
      <c r="C3132" s="18"/>
      <c r="D3132" s="18"/>
    </row>
    <row r="3133" spans="3:4" x14ac:dyDescent="0.2">
      <c r="C3133" s="18"/>
      <c r="D3133" s="18"/>
    </row>
    <row r="3134" spans="3:4" x14ac:dyDescent="0.2">
      <c r="C3134" s="18"/>
      <c r="D3134" s="18"/>
    </row>
    <row r="3135" spans="3:4" x14ac:dyDescent="0.2">
      <c r="C3135" s="18"/>
      <c r="D3135" s="18"/>
    </row>
    <row r="3136" spans="3:4" x14ac:dyDescent="0.2">
      <c r="C3136" s="18"/>
      <c r="D3136" s="18"/>
    </row>
    <row r="3137" spans="3:4" x14ac:dyDescent="0.2">
      <c r="C3137" s="18"/>
      <c r="D3137" s="18"/>
    </row>
    <row r="3138" spans="3:4" x14ac:dyDescent="0.2">
      <c r="C3138" s="18"/>
      <c r="D3138" s="18"/>
    </row>
    <row r="3139" spans="3:4" x14ac:dyDescent="0.2">
      <c r="C3139" s="18"/>
      <c r="D3139" s="18"/>
    </row>
    <row r="3140" spans="3:4" x14ac:dyDescent="0.2">
      <c r="C3140" s="18"/>
      <c r="D3140" s="18"/>
    </row>
    <row r="3141" spans="3:4" x14ac:dyDescent="0.2">
      <c r="C3141" s="18"/>
      <c r="D3141" s="18"/>
    </row>
    <row r="3142" spans="3:4" x14ac:dyDescent="0.2">
      <c r="C3142" s="18"/>
      <c r="D3142" s="18"/>
    </row>
    <row r="3143" spans="3:4" x14ac:dyDescent="0.2">
      <c r="C3143" s="18"/>
      <c r="D3143" s="18"/>
    </row>
    <row r="3144" spans="3:4" x14ac:dyDescent="0.2">
      <c r="C3144" s="18"/>
      <c r="D3144" s="18"/>
    </row>
    <row r="3145" spans="3:4" x14ac:dyDescent="0.2">
      <c r="C3145" s="18"/>
      <c r="D3145" s="18"/>
    </row>
    <row r="3146" spans="3:4" x14ac:dyDescent="0.2">
      <c r="C3146" s="18"/>
      <c r="D3146" s="18"/>
    </row>
    <row r="3147" spans="3:4" x14ac:dyDescent="0.2">
      <c r="C3147" s="18"/>
      <c r="D3147" s="18"/>
    </row>
    <row r="3148" spans="3:4" x14ac:dyDescent="0.2">
      <c r="C3148" s="18"/>
      <c r="D3148" s="18"/>
    </row>
    <row r="3149" spans="3:4" x14ac:dyDescent="0.2">
      <c r="C3149" s="18"/>
      <c r="D3149" s="18"/>
    </row>
    <row r="3150" spans="3:4" x14ac:dyDescent="0.2">
      <c r="C3150" s="18"/>
      <c r="D3150" s="18"/>
    </row>
    <row r="3151" spans="3:4" x14ac:dyDescent="0.2">
      <c r="C3151" s="18"/>
      <c r="D3151" s="18"/>
    </row>
    <row r="3152" spans="3:4" x14ac:dyDescent="0.2">
      <c r="C3152" s="18"/>
      <c r="D3152" s="18"/>
    </row>
    <row r="3153" spans="3:4" x14ac:dyDescent="0.2">
      <c r="C3153" s="18"/>
      <c r="D3153" s="18"/>
    </row>
    <row r="3154" spans="3:4" x14ac:dyDescent="0.2">
      <c r="C3154" s="18"/>
      <c r="D3154" s="18"/>
    </row>
    <row r="3155" spans="3:4" x14ac:dyDescent="0.2">
      <c r="C3155" s="18"/>
      <c r="D3155" s="18"/>
    </row>
    <row r="3156" spans="3:4" x14ac:dyDescent="0.2">
      <c r="C3156" s="18"/>
      <c r="D3156" s="18"/>
    </row>
    <row r="3157" spans="3:4" x14ac:dyDescent="0.2">
      <c r="C3157" s="18"/>
      <c r="D3157" s="18"/>
    </row>
    <row r="3158" spans="3:4" x14ac:dyDescent="0.2">
      <c r="C3158" s="18"/>
      <c r="D3158" s="18"/>
    </row>
    <row r="3159" spans="3:4" x14ac:dyDescent="0.2">
      <c r="C3159" s="18"/>
      <c r="D3159" s="18"/>
    </row>
    <row r="3160" spans="3:4" x14ac:dyDescent="0.2">
      <c r="C3160" s="18"/>
      <c r="D3160" s="18"/>
    </row>
    <row r="3161" spans="3:4" x14ac:dyDescent="0.2">
      <c r="C3161" s="18"/>
      <c r="D3161" s="18"/>
    </row>
    <row r="3162" spans="3:4" x14ac:dyDescent="0.2">
      <c r="C3162" s="18"/>
      <c r="D3162" s="18"/>
    </row>
    <row r="3163" spans="3:4" x14ac:dyDescent="0.2">
      <c r="C3163" s="18"/>
      <c r="D3163" s="18"/>
    </row>
    <row r="3164" spans="3:4" x14ac:dyDescent="0.2">
      <c r="C3164" s="18"/>
      <c r="D3164" s="18"/>
    </row>
    <row r="3165" spans="3:4" x14ac:dyDescent="0.2">
      <c r="C3165" s="18"/>
      <c r="D3165" s="18"/>
    </row>
    <row r="3166" spans="3:4" x14ac:dyDescent="0.2">
      <c r="C3166" s="18"/>
      <c r="D3166" s="18"/>
    </row>
    <row r="3167" spans="3:4" x14ac:dyDescent="0.2">
      <c r="C3167" s="18"/>
      <c r="D3167" s="18"/>
    </row>
    <row r="3168" spans="3:4" x14ac:dyDescent="0.2">
      <c r="C3168" s="18"/>
      <c r="D3168" s="18"/>
    </row>
    <row r="3169" spans="3:4" x14ac:dyDescent="0.2">
      <c r="C3169" s="18"/>
      <c r="D3169" s="18"/>
    </row>
    <row r="3170" spans="3:4" x14ac:dyDescent="0.2">
      <c r="C3170" s="18"/>
      <c r="D3170" s="18"/>
    </row>
    <row r="3171" spans="3:4" x14ac:dyDescent="0.2">
      <c r="C3171" s="18"/>
      <c r="D3171" s="18"/>
    </row>
    <row r="3172" spans="3:4" x14ac:dyDescent="0.2">
      <c r="C3172" s="18"/>
      <c r="D3172" s="18"/>
    </row>
    <row r="3173" spans="3:4" x14ac:dyDescent="0.2">
      <c r="C3173" s="18"/>
      <c r="D3173" s="18"/>
    </row>
    <row r="3174" spans="3:4" x14ac:dyDescent="0.2">
      <c r="C3174" s="18"/>
      <c r="D3174" s="18"/>
    </row>
    <row r="3175" spans="3:4" x14ac:dyDescent="0.2">
      <c r="C3175" s="18"/>
      <c r="D3175" s="18"/>
    </row>
    <row r="3176" spans="3:4" x14ac:dyDescent="0.2">
      <c r="C3176" s="18"/>
      <c r="D3176" s="18"/>
    </row>
    <row r="3177" spans="3:4" x14ac:dyDescent="0.2">
      <c r="C3177" s="18"/>
      <c r="D3177" s="18"/>
    </row>
    <row r="3178" spans="3:4" x14ac:dyDescent="0.2">
      <c r="C3178" s="18"/>
      <c r="D3178" s="18"/>
    </row>
    <row r="3179" spans="3:4" x14ac:dyDescent="0.2">
      <c r="C3179" s="18"/>
      <c r="D3179" s="18"/>
    </row>
    <row r="3180" spans="3:4" x14ac:dyDescent="0.2">
      <c r="C3180" s="18"/>
      <c r="D3180" s="18"/>
    </row>
    <row r="3181" spans="3:4" x14ac:dyDescent="0.2">
      <c r="C3181" s="18"/>
      <c r="D3181" s="18"/>
    </row>
    <row r="3182" spans="3:4" x14ac:dyDescent="0.2">
      <c r="C3182" s="18"/>
      <c r="D3182" s="18"/>
    </row>
    <row r="3183" spans="3:4" x14ac:dyDescent="0.2">
      <c r="C3183" s="18"/>
      <c r="D3183" s="18"/>
    </row>
    <row r="3184" spans="3:4" x14ac:dyDescent="0.2">
      <c r="C3184" s="18"/>
      <c r="D3184" s="18"/>
    </row>
    <row r="3185" spans="3:4" x14ac:dyDescent="0.2">
      <c r="C3185" s="18"/>
      <c r="D3185" s="18"/>
    </row>
    <row r="3186" spans="3:4" x14ac:dyDescent="0.2">
      <c r="C3186" s="18"/>
      <c r="D3186" s="18"/>
    </row>
    <row r="3187" spans="3:4" x14ac:dyDescent="0.2">
      <c r="C3187" s="18"/>
      <c r="D3187" s="18"/>
    </row>
    <row r="3188" spans="3:4" x14ac:dyDescent="0.2">
      <c r="C3188" s="18"/>
      <c r="D3188" s="18"/>
    </row>
    <row r="3189" spans="3:4" x14ac:dyDescent="0.2">
      <c r="C3189" s="18"/>
      <c r="D3189" s="18"/>
    </row>
    <row r="3190" spans="3:4" x14ac:dyDescent="0.2">
      <c r="C3190" s="18"/>
      <c r="D3190" s="18"/>
    </row>
    <row r="3191" spans="3:4" x14ac:dyDescent="0.2">
      <c r="C3191" s="18"/>
      <c r="D3191" s="18"/>
    </row>
    <row r="3192" spans="3:4" x14ac:dyDescent="0.2">
      <c r="C3192" s="18"/>
      <c r="D3192" s="18"/>
    </row>
    <row r="3193" spans="3:4" x14ac:dyDescent="0.2">
      <c r="C3193" s="18"/>
      <c r="D3193" s="18"/>
    </row>
    <row r="3194" spans="3:4" x14ac:dyDescent="0.2">
      <c r="C3194" s="18"/>
      <c r="D3194" s="18"/>
    </row>
    <row r="3195" spans="3:4" x14ac:dyDescent="0.2">
      <c r="C3195" s="18"/>
      <c r="D3195" s="18"/>
    </row>
    <row r="3196" spans="3:4" x14ac:dyDescent="0.2">
      <c r="C3196" s="18"/>
      <c r="D3196" s="18"/>
    </row>
    <row r="3197" spans="3:4" x14ac:dyDescent="0.2">
      <c r="C3197" s="18"/>
      <c r="D3197" s="18"/>
    </row>
    <row r="3198" spans="3:4" x14ac:dyDescent="0.2">
      <c r="C3198" s="18"/>
      <c r="D3198" s="18"/>
    </row>
    <row r="3199" spans="3:4" x14ac:dyDescent="0.2">
      <c r="C3199" s="18"/>
      <c r="D3199" s="18"/>
    </row>
    <row r="3200" spans="3:4" x14ac:dyDescent="0.2">
      <c r="C3200" s="18"/>
      <c r="D3200" s="18"/>
    </row>
    <row r="3201" spans="3:4" x14ac:dyDescent="0.2">
      <c r="C3201" s="18"/>
      <c r="D3201" s="18"/>
    </row>
    <row r="3202" spans="3:4" x14ac:dyDescent="0.2">
      <c r="C3202" s="18"/>
      <c r="D3202" s="18"/>
    </row>
    <row r="3203" spans="3:4" x14ac:dyDescent="0.2">
      <c r="C3203" s="18"/>
      <c r="D3203" s="18"/>
    </row>
    <row r="3204" spans="3:4" x14ac:dyDescent="0.2">
      <c r="C3204" s="18"/>
      <c r="D3204" s="18"/>
    </row>
    <row r="3205" spans="3:4" x14ac:dyDescent="0.2">
      <c r="C3205" s="18"/>
      <c r="D3205" s="18"/>
    </row>
    <row r="3206" spans="3:4" x14ac:dyDescent="0.2">
      <c r="C3206" s="18"/>
      <c r="D3206" s="18"/>
    </row>
    <row r="3207" spans="3:4" x14ac:dyDescent="0.2">
      <c r="C3207" s="18"/>
      <c r="D3207" s="18"/>
    </row>
    <row r="3208" spans="3:4" x14ac:dyDescent="0.2">
      <c r="C3208" s="18"/>
      <c r="D3208" s="18"/>
    </row>
    <row r="3209" spans="3:4" x14ac:dyDescent="0.2">
      <c r="C3209" s="18"/>
      <c r="D3209" s="18"/>
    </row>
    <row r="3210" spans="3:4" x14ac:dyDescent="0.2">
      <c r="C3210" s="18"/>
      <c r="D3210" s="18"/>
    </row>
    <row r="3211" spans="3:4" x14ac:dyDescent="0.2">
      <c r="C3211" s="18"/>
      <c r="D3211" s="18"/>
    </row>
    <row r="3212" spans="3:4" x14ac:dyDescent="0.2">
      <c r="C3212" s="18"/>
      <c r="D3212" s="18"/>
    </row>
    <row r="3213" spans="3:4" x14ac:dyDescent="0.2">
      <c r="C3213" s="18"/>
      <c r="D3213" s="18"/>
    </row>
    <row r="3214" spans="3:4" x14ac:dyDescent="0.2">
      <c r="C3214" s="18"/>
      <c r="D3214" s="18"/>
    </row>
    <row r="3215" spans="3:4" x14ac:dyDescent="0.2">
      <c r="C3215" s="18"/>
      <c r="D3215" s="18"/>
    </row>
    <row r="3216" spans="3:4" x14ac:dyDescent="0.2">
      <c r="C3216" s="18"/>
      <c r="D3216" s="18"/>
    </row>
    <row r="3217" spans="3:4" x14ac:dyDescent="0.2">
      <c r="C3217" s="18"/>
      <c r="D3217" s="18"/>
    </row>
    <row r="3218" spans="3:4" x14ac:dyDescent="0.2">
      <c r="C3218" s="18"/>
      <c r="D3218" s="18"/>
    </row>
    <row r="3219" spans="3:4" x14ac:dyDescent="0.2">
      <c r="C3219" s="18"/>
      <c r="D3219" s="18"/>
    </row>
    <row r="3220" spans="3:4" x14ac:dyDescent="0.2">
      <c r="C3220" s="18"/>
      <c r="D3220" s="18"/>
    </row>
    <row r="3221" spans="3:4" x14ac:dyDescent="0.2">
      <c r="C3221" s="18"/>
      <c r="D3221" s="18"/>
    </row>
    <row r="3222" spans="3:4" x14ac:dyDescent="0.2">
      <c r="C3222" s="18"/>
      <c r="D3222" s="18"/>
    </row>
    <row r="3223" spans="3:4" x14ac:dyDescent="0.2">
      <c r="C3223" s="18"/>
      <c r="D3223" s="18"/>
    </row>
    <row r="3224" spans="3:4" x14ac:dyDescent="0.2">
      <c r="C3224" s="18"/>
      <c r="D3224" s="18"/>
    </row>
    <row r="3225" spans="3:4" x14ac:dyDescent="0.2">
      <c r="C3225" s="18"/>
      <c r="D3225" s="18"/>
    </row>
    <row r="3226" spans="3:4" x14ac:dyDescent="0.2">
      <c r="C3226" s="18"/>
      <c r="D3226" s="18"/>
    </row>
    <row r="3227" spans="3:4" x14ac:dyDescent="0.2">
      <c r="C3227" s="18"/>
      <c r="D3227" s="18"/>
    </row>
    <row r="3228" spans="3:4" x14ac:dyDescent="0.2">
      <c r="C3228" s="18"/>
      <c r="D3228" s="18"/>
    </row>
    <row r="3229" spans="3:4" x14ac:dyDescent="0.2">
      <c r="C3229" s="18"/>
      <c r="D3229" s="18"/>
    </row>
    <row r="3230" spans="3:4" x14ac:dyDescent="0.2">
      <c r="C3230" s="18"/>
      <c r="D3230" s="18"/>
    </row>
    <row r="3231" spans="3:4" x14ac:dyDescent="0.2">
      <c r="C3231" s="18"/>
      <c r="D3231" s="18"/>
    </row>
    <row r="3232" spans="3:4" x14ac:dyDescent="0.2">
      <c r="C3232" s="18"/>
      <c r="D3232" s="18"/>
    </row>
    <row r="3233" spans="3:4" x14ac:dyDescent="0.2">
      <c r="C3233" s="18"/>
      <c r="D3233" s="18"/>
    </row>
    <row r="3234" spans="3:4" x14ac:dyDescent="0.2">
      <c r="C3234" s="18"/>
      <c r="D3234" s="18"/>
    </row>
    <row r="3235" spans="3:4" x14ac:dyDescent="0.2">
      <c r="C3235" s="18"/>
      <c r="D3235" s="18"/>
    </row>
    <row r="3236" spans="3:4" x14ac:dyDescent="0.2">
      <c r="C3236" s="18"/>
      <c r="D3236" s="18"/>
    </row>
    <row r="3237" spans="3:4" x14ac:dyDescent="0.2">
      <c r="C3237" s="18"/>
      <c r="D3237" s="18"/>
    </row>
    <row r="3238" spans="3:4" x14ac:dyDescent="0.2">
      <c r="C3238" s="18"/>
      <c r="D3238" s="18"/>
    </row>
    <row r="3239" spans="3:4" x14ac:dyDescent="0.2">
      <c r="C3239" s="18"/>
      <c r="D3239" s="18"/>
    </row>
    <row r="3240" spans="3:4" x14ac:dyDescent="0.2">
      <c r="C3240" s="18"/>
      <c r="D3240" s="18"/>
    </row>
    <row r="3241" spans="3:4" x14ac:dyDescent="0.2">
      <c r="C3241" s="18"/>
      <c r="D3241" s="18"/>
    </row>
    <row r="3242" spans="3:4" x14ac:dyDescent="0.2">
      <c r="C3242" s="18"/>
      <c r="D3242" s="18"/>
    </row>
    <row r="3243" spans="3:4" x14ac:dyDescent="0.2">
      <c r="C3243" s="18"/>
      <c r="D3243" s="18"/>
    </row>
    <row r="3244" spans="3:4" x14ac:dyDescent="0.2">
      <c r="C3244" s="18"/>
      <c r="D3244" s="18"/>
    </row>
    <row r="3245" spans="3:4" x14ac:dyDescent="0.2">
      <c r="C3245" s="18"/>
      <c r="D3245" s="18"/>
    </row>
    <row r="3246" spans="3:4" x14ac:dyDescent="0.2">
      <c r="C3246" s="18"/>
      <c r="D3246" s="18"/>
    </row>
    <row r="3247" spans="3:4" x14ac:dyDescent="0.2">
      <c r="C3247" s="18"/>
      <c r="D3247" s="18"/>
    </row>
    <row r="3248" spans="3:4" x14ac:dyDescent="0.2">
      <c r="C3248" s="18"/>
      <c r="D3248" s="18"/>
    </row>
    <row r="3249" spans="3:4" x14ac:dyDescent="0.2">
      <c r="C3249" s="18"/>
      <c r="D3249" s="18"/>
    </row>
    <row r="3250" spans="3:4" x14ac:dyDescent="0.2">
      <c r="C3250" s="18"/>
      <c r="D3250" s="18"/>
    </row>
    <row r="3251" spans="3:4" x14ac:dyDescent="0.2">
      <c r="C3251" s="18"/>
      <c r="D3251" s="18"/>
    </row>
    <row r="3252" spans="3:4" x14ac:dyDescent="0.2">
      <c r="C3252" s="18"/>
      <c r="D3252" s="18"/>
    </row>
    <row r="3253" spans="3:4" x14ac:dyDescent="0.2">
      <c r="C3253" s="18"/>
      <c r="D3253" s="18"/>
    </row>
    <row r="3254" spans="3:4" x14ac:dyDescent="0.2">
      <c r="C3254" s="18"/>
      <c r="D3254" s="18"/>
    </row>
    <row r="3255" spans="3:4" x14ac:dyDescent="0.2">
      <c r="C3255" s="18"/>
      <c r="D3255" s="18"/>
    </row>
    <row r="3256" spans="3:4" x14ac:dyDescent="0.2">
      <c r="C3256" s="18"/>
      <c r="D3256" s="18"/>
    </row>
    <row r="3257" spans="3:4" x14ac:dyDescent="0.2">
      <c r="C3257" s="18"/>
      <c r="D3257" s="18"/>
    </row>
    <row r="3258" spans="3:4" x14ac:dyDescent="0.2">
      <c r="C3258" s="18"/>
      <c r="D3258" s="18"/>
    </row>
    <row r="3259" spans="3:4" x14ac:dyDescent="0.2">
      <c r="C3259" s="18"/>
      <c r="D3259" s="18"/>
    </row>
    <row r="3260" spans="3:4" x14ac:dyDescent="0.2">
      <c r="C3260" s="18"/>
      <c r="D3260" s="18"/>
    </row>
    <row r="3261" spans="3:4" x14ac:dyDescent="0.2">
      <c r="C3261" s="18"/>
      <c r="D3261" s="18"/>
    </row>
    <row r="3262" spans="3:4" x14ac:dyDescent="0.2">
      <c r="C3262" s="18"/>
      <c r="D3262" s="18"/>
    </row>
    <row r="3263" spans="3:4" x14ac:dyDescent="0.2">
      <c r="C3263" s="18"/>
      <c r="D3263" s="18"/>
    </row>
    <row r="3264" spans="3:4" x14ac:dyDescent="0.2">
      <c r="C3264" s="18"/>
      <c r="D3264" s="18"/>
    </row>
    <row r="3265" spans="3:4" x14ac:dyDescent="0.2">
      <c r="C3265" s="18"/>
      <c r="D3265" s="18"/>
    </row>
    <row r="3266" spans="3:4" x14ac:dyDescent="0.2">
      <c r="C3266" s="18"/>
      <c r="D3266" s="18"/>
    </row>
    <row r="3267" spans="3:4" x14ac:dyDescent="0.2">
      <c r="C3267" s="18"/>
      <c r="D3267" s="18"/>
    </row>
    <row r="3268" spans="3:4" x14ac:dyDescent="0.2">
      <c r="C3268" s="18"/>
      <c r="D3268" s="18"/>
    </row>
    <row r="3269" spans="3:4" x14ac:dyDescent="0.2">
      <c r="C3269" s="18"/>
      <c r="D3269" s="18"/>
    </row>
    <row r="3270" spans="3:4" x14ac:dyDescent="0.2">
      <c r="C3270" s="18"/>
      <c r="D3270" s="18"/>
    </row>
    <row r="3271" spans="3:4" x14ac:dyDescent="0.2">
      <c r="C3271" s="18"/>
      <c r="D3271" s="18"/>
    </row>
    <row r="3272" spans="3:4" x14ac:dyDescent="0.2">
      <c r="C3272" s="18"/>
      <c r="D3272" s="18"/>
    </row>
    <row r="3273" spans="3:4" x14ac:dyDescent="0.2">
      <c r="C3273" s="18"/>
      <c r="D3273" s="18"/>
    </row>
    <row r="3274" spans="3:4" x14ac:dyDescent="0.2">
      <c r="C3274" s="18"/>
      <c r="D3274" s="18"/>
    </row>
    <row r="3275" spans="3:4" x14ac:dyDescent="0.2">
      <c r="C3275" s="18"/>
      <c r="D3275" s="18"/>
    </row>
    <row r="3276" spans="3:4" x14ac:dyDescent="0.2">
      <c r="C3276" s="18"/>
      <c r="D3276" s="18"/>
    </row>
    <row r="3277" spans="3:4" x14ac:dyDescent="0.2">
      <c r="C3277" s="18"/>
      <c r="D3277" s="18"/>
    </row>
    <row r="3278" spans="3:4" x14ac:dyDescent="0.2">
      <c r="C3278" s="18"/>
      <c r="D3278" s="18"/>
    </row>
    <row r="3279" spans="3:4" x14ac:dyDescent="0.2">
      <c r="C3279" s="18"/>
      <c r="D3279" s="18"/>
    </row>
    <row r="3280" spans="3:4" x14ac:dyDescent="0.2">
      <c r="C3280" s="18"/>
      <c r="D3280" s="18"/>
    </row>
    <row r="3281" spans="3:4" x14ac:dyDescent="0.2">
      <c r="C3281" s="18"/>
      <c r="D3281" s="18"/>
    </row>
    <row r="3282" spans="3:4" x14ac:dyDescent="0.2">
      <c r="C3282" s="18"/>
      <c r="D3282" s="18"/>
    </row>
    <row r="3283" spans="3:4" x14ac:dyDescent="0.2">
      <c r="C3283" s="18"/>
      <c r="D3283" s="18"/>
    </row>
    <row r="3284" spans="3:4" x14ac:dyDescent="0.2">
      <c r="C3284" s="18"/>
      <c r="D3284" s="18"/>
    </row>
    <row r="3285" spans="3:4" x14ac:dyDescent="0.2">
      <c r="C3285" s="18"/>
      <c r="D3285" s="18"/>
    </row>
    <row r="3286" spans="3:4" x14ac:dyDescent="0.2">
      <c r="C3286" s="18"/>
      <c r="D3286" s="18"/>
    </row>
    <row r="3287" spans="3:4" x14ac:dyDescent="0.2">
      <c r="C3287" s="18"/>
      <c r="D3287" s="18"/>
    </row>
    <row r="3288" spans="3:4" x14ac:dyDescent="0.2">
      <c r="C3288" s="18"/>
      <c r="D3288" s="18"/>
    </row>
    <row r="3289" spans="3:4" x14ac:dyDescent="0.2">
      <c r="C3289" s="18"/>
      <c r="D3289" s="18"/>
    </row>
    <row r="3290" spans="3:4" x14ac:dyDescent="0.2">
      <c r="C3290" s="18"/>
      <c r="D3290" s="18"/>
    </row>
    <row r="3291" spans="3:4" x14ac:dyDescent="0.2">
      <c r="C3291" s="18"/>
      <c r="D3291" s="18"/>
    </row>
    <row r="3292" spans="3:4" x14ac:dyDescent="0.2">
      <c r="C3292" s="18"/>
      <c r="D3292" s="18"/>
    </row>
    <row r="3293" spans="3:4" x14ac:dyDescent="0.2">
      <c r="C3293" s="18"/>
      <c r="D3293" s="18"/>
    </row>
    <row r="3294" spans="3:4" x14ac:dyDescent="0.2">
      <c r="C3294" s="18"/>
      <c r="D3294" s="18"/>
    </row>
    <row r="3295" spans="3:4" x14ac:dyDescent="0.2">
      <c r="C3295" s="18"/>
      <c r="D3295" s="18"/>
    </row>
    <row r="3296" spans="3:4" x14ac:dyDescent="0.2">
      <c r="C3296" s="18"/>
      <c r="D3296" s="18"/>
    </row>
    <row r="3297" spans="3:4" x14ac:dyDescent="0.2">
      <c r="C3297" s="18"/>
      <c r="D3297" s="18"/>
    </row>
    <row r="3298" spans="3:4" x14ac:dyDescent="0.2">
      <c r="C3298" s="18"/>
      <c r="D3298" s="18"/>
    </row>
    <row r="3299" spans="3:4" x14ac:dyDescent="0.2">
      <c r="C3299" s="18"/>
      <c r="D3299" s="18"/>
    </row>
    <row r="3300" spans="3:4" x14ac:dyDescent="0.2">
      <c r="C3300" s="18"/>
      <c r="D3300" s="18"/>
    </row>
    <row r="3301" spans="3:4" x14ac:dyDescent="0.2">
      <c r="C3301" s="18"/>
      <c r="D3301" s="18"/>
    </row>
    <row r="3302" spans="3:4" x14ac:dyDescent="0.2">
      <c r="C3302" s="18"/>
      <c r="D3302" s="18"/>
    </row>
    <row r="3303" spans="3:4" x14ac:dyDescent="0.2">
      <c r="C3303" s="18"/>
      <c r="D3303" s="18"/>
    </row>
    <row r="3304" spans="3:4" x14ac:dyDescent="0.2">
      <c r="C3304" s="18"/>
      <c r="D3304" s="18"/>
    </row>
    <row r="3305" spans="3:4" x14ac:dyDescent="0.2">
      <c r="C3305" s="18"/>
      <c r="D3305" s="18"/>
    </row>
    <row r="3306" spans="3:4" x14ac:dyDescent="0.2">
      <c r="C3306" s="18"/>
      <c r="D3306" s="18"/>
    </row>
    <row r="3307" spans="3:4" x14ac:dyDescent="0.2">
      <c r="C3307" s="18"/>
      <c r="D3307" s="18"/>
    </row>
    <row r="3308" spans="3:4" x14ac:dyDescent="0.2">
      <c r="C3308" s="18"/>
      <c r="D3308" s="18"/>
    </row>
    <row r="3309" spans="3:4" x14ac:dyDescent="0.2">
      <c r="C3309" s="18"/>
      <c r="D3309" s="18"/>
    </row>
    <row r="3310" spans="3:4" x14ac:dyDescent="0.2">
      <c r="C3310" s="18"/>
      <c r="D3310" s="18"/>
    </row>
    <row r="3311" spans="3:4" x14ac:dyDescent="0.2">
      <c r="C3311" s="18"/>
      <c r="D3311" s="18"/>
    </row>
    <row r="3312" spans="3:4" x14ac:dyDescent="0.2">
      <c r="C3312" s="18"/>
      <c r="D3312" s="18"/>
    </row>
    <row r="3313" spans="3:4" x14ac:dyDescent="0.2">
      <c r="C3313" s="18"/>
      <c r="D3313" s="18"/>
    </row>
    <row r="3314" spans="3:4" x14ac:dyDescent="0.2">
      <c r="C3314" s="18"/>
      <c r="D3314" s="18"/>
    </row>
    <row r="3315" spans="3:4" x14ac:dyDescent="0.2">
      <c r="C3315" s="18"/>
      <c r="D3315" s="18"/>
    </row>
    <row r="3316" spans="3:4" x14ac:dyDescent="0.2">
      <c r="C3316" s="18"/>
      <c r="D3316" s="18"/>
    </row>
    <row r="3317" spans="3:4" x14ac:dyDescent="0.2">
      <c r="C3317" s="18"/>
      <c r="D3317" s="18"/>
    </row>
    <row r="3318" spans="3:4" x14ac:dyDescent="0.2">
      <c r="C3318" s="18"/>
      <c r="D3318" s="18"/>
    </row>
    <row r="3319" spans="3:4" x14ac:dyDescent="0.2">
      <c r="C3319" s="18"/>
      <c r="D3319" s="18"/>
    </row>
    <row r="3320" spans="3:4" x14ac:dyDescent="0.2">
      <c r="C3320" s="18"/>
      <c r="D3320" s="18"/>
    </row>
    <row r="3321" spans="3:4" x14ac:dyDescent="0.2">
      <c r="C3321" s="18"/>
      <c r="D3321" s="18"/>
    </row>
    <row r="3322" spans="3:4" x14ac:dyDescent="0.2">
      <c r="C3322" s="18"/>
      <c r="D3322" s="18"/>
    </row>
    <row r="3323" spans="3:4" x14ac:dyDescent="0.2">
      <c r="C3323" s="18"/>
      <c r="D3323" s="18"/>
    </row>
    <row r="3324" spans="3:4" x14ac:dyDescent="0.2">
      <c r="C3324" s="18"/>
      <c r="D3324" s="18"/>
    </row>
    <row r="3325" spans="3:4" x14ac:dyDescent="0.2">
      <c r="C3325" s="18"/>
      <c r="D3325" s="18"/>
    </row>
    <row r="3326" spans="3:4" x14ac:dyDescent="0.2">
      <c r="C3326" s="18"/>
      <c r="D3326" s="18"/>
    </row>
    <row r="3327" spans="3:4" x14ac:dyDescent="0.2">
      <c r="C3327" s="18"/>
      <c r="D3327" s="18"/>
    </row>
    <row r="3328" spans="3:4" x14ac:dyDescent="0.2">
      <c r="C3328" s="18"/>
      <c r="D3328" s="18"/>
    </row>
    <row r="3329" spans="3:4" x14ac:dyDescent="0.2">
      <c r="C3329" s="18"/>
      <c r="D3329" s="18"/>
    </row>
    <row r="3330" spans="3:4" x14ac:dyDescent="0.2">
      <c r="C3330" s="18"/>
      <c r="D3330" s="18"/>
    </row>
    <row r="3331" spans="3:4" x14ac:dyDescent="0.2">
      <c r="C3331" s="18"/>
      <c r="D3331" s="18"/>
    </row>
    <row r="3332" spans="3:4" x14ac:dyDescent="0.2">
      <c r="C3332" s="18"/>
      <c r="D3332" s="18"/>
    </row>
    <row r="3333" spans="3:4" x14ac:dyDescent="0.2">
      <c r="C3333" s="18"/>
      <c r="D3333" s="18"/>
    </row>
    <row r="3334" spans="3:4" x14ac:dyDescent="0.2">
      <c r="C3334" s="18"/>
      <c r="D3334" s="18"/>
    </row>
    <row r="3335" spans="3:4" x14ac:dyDescent="0.2">
      <c r="C3335" s="18"/>
      <c r="D3335" s="18"/>
    </row>
    <row r="3336" spans="3:4" x14ac:dyDescent="0.2">
      <c r="C3336" s="18"/>
      <c r="D3336" s="18"/>
    </row>
    <row r="3337" spans="3:4" x14ac:dyDescent="0.2">
      <c r="C3337" s="18"/>
      <c r="D3337" s="18"/>
    </row>
    <row r="3338" spans="3:4" x14ac:dyDescent="0.2">
      <c r="C3338" s="18"/>
      <c r="D3338" s="18"/>
    </row>
    <row r="3339" spans="3:4" x14ac:dyDescent="0.2">
      <c r="C3339" s="18"/>
      <c r="D3339" s="18"/>
    </row>
    <row r="3340" spans="3:4" x14ac:dyDescent="0.2">
      <c r="C3340" s="18"/>
      <c r="D3340" s="18"/>
    </row>
    <row r="3341" spans="3:4" x14ac:dyDescent="0.2">
      <c r="C3341" s="18"/>
      <c r="D3341" s="18"/>
    </row>
    <row r="3342" spans="3:4" x14ac:dyDescent="0.2">
      <c r="C3342" s="18"/>
      <c r="D3342" s="18"/>
    </row>
    <row r="3343" spans="3:4" x14ac:dyDescent="0.2">
      <c r="C3343" s="18"/>
      <c r="D3343" s="18"/>
    </row>
    <row r="3344" spans="3:4" x14ac:dyDescent="0.2">
      <c r="C3344" s="18"/>
      <c r="D3344" s="18"/>
    </row>
    <row r="3345" spans="3:4" x14ac:dyDescent="0.2">
      <c r="C3345" s="18"/>
      <c r="D3345" s="18"/>
    </row>
    <row r="3346" spans="3:4" x14ac:dyDescent="0.2">
      <c r="C3346" s="18"/>
      <c r="D3346" s="18"/>
    </row>
    <row r="3347" spans="3:4" x14ac:dyDescent="0.2">
      <c r="C3347" s="18"/>
      <c r="D3347" s="18"/>
    </row>
    <row r="3348" spans="3:4" x14ac:dyDescent="0.2">
      <c r="C3348" s="18"/>
      <c r="D3348" s="18"/>
    </row>
    <row r="3349" spans="3:4" x14ac:dyDescent="0.2">
      <c r="C3349" s="18"/>
      <c r="D3349" s="18"/>
    </row>
    <row r="3350" spans="3:4" x14ac:dyDescent="0.2">
      <c r="C3350" s="18"/>
      <c r="D3350" s="18"/>
    </row>
    <row r="3351" spans="3:4" x14ac:dyDescent="0.2">
      <c r="C3351" s="18"/>
      <c r="D3351" s="18"/>
    </row>
    <row r="3352" spans="3:4" x14ac:dyDescent="0.2">
      <c r="C3352" s="18"/>
      <c r="D3352" s="18"/>
    </row>
    <row r="3353" spans="3:4" x14ac:dyDescent="0.2">
      <c r="C3353" s="18"/>
      <c r="D3353" s="18"/>
    </row>
    <row r="3354" spans="3:4" x14ac:dyDescent="0.2">
      <c r="C3354" s="18"/>
      <c r="D3354" s="18"/>
    </row>
    <row r="3355" spans="3:4" x14ac:dyDescent="0.2">
      <c r="C3355" s="18"/>
      <c r="D3355" s="18"/>
    </row>
    <row r="3356" spans="3:4" x14ac:dyDescent="0.2">
      <c r="C3356" s="18"/>
      <c r="D3356" s="18"/>
    </row>
    <row r="3357" spans="3:4" x14ac:dyDescent="0.2">
      <c r="C3357" s="18"/>
      <c r="D3357" s="18"/>
    </row>
    <row r="3358" spans="3:4" x14ac:dyDescent="0.2">
      <c r="C3358" s="18"/>
      <c r="D3358" s="18"/>
    </row>
    <row r="3359" spans="3:4" x14ac:dyDescent="0.2">
      <c r="C3359" s="18"/>
      <c r="D3359" s="18"/>
    </row>
    <row r="3360" spans="3:4" x14ac:dyDescent="0.2">
      <c r="C3360" s="18"/>
      <c r="D3360" s="18"/>
    </row>
    <row r="3361" spans="3:4" x14ac:dyDescent="0.2">
      <c r="C3361" s="18"/>
      <c r="D3361" s="18"/>
    </row>
    <row r="3362" spans="3:4" x14ac:dyDescent="0.2">
      <c r="C3362" s="18"/>
      <c r="D3362" s="18"/>
    </row>
    <row r="3363" spans="3:4" x14ac:dyDescent="0.2">
      <c r="C3363" s="18"/>
      <c r="D3363" s="18"/>
    </row>
    <row r="3364" spans="3:4" x14ac:dyDescent="0.2">
      <c r="C3364" s="18"/>
      <c r="D3364" s="18"/>
    </row>
    <row r="3365" spans="3:4" x14ac:dyDescent="0.2">
      <c r="C3365" s="18"/>
      <c r="D3365" s="18"/>
    </row>
    <row r="3366" spans="3:4" x14ac:dyDescent="0.2">
      <c r="C3366" s="18"/>
      <c r="D3366" s="18"/>
    </row>
    <row r="3367" spans="3:4" x14ac:dyDescent="0.2">
      <c r="C3367" s="18"/>
      <c r="D3367" s="18"/>
    </row>
    <row r="3368" spans="3:4" x14ac:dyDescent="0.2">
      <c r="C3368" s="18"/>
      <c r="D3368" s="18"/>
    </row>
    <row r="3369" spans="3:4" x14ac:dyDescent="0.2">
      <c r="C3369" s="18"/>
      <c r="D3369" s="18"/>
    </row>
    <row r="3370" spans="3:4" x14ac:dyDescent="0.2">
      <c r="C3370" s="18"/>
      <c r="D3370" s="18"/>
    </row>
    <row r="3371" spans="3:4" x14ac:dyDescent="0.2">
      <c r="C3371" s="18"/>
      <c r="D3371" s="18"/>
    </row>
    <row r="3372" spans="3:4" x14ac:dyDescent="0.2">
      <c r="C3372" s="18"/>
      <c r="D3372" s="18"/>
    </row>
    <row r="3373" spans="3:4" x14ac:dyDescent="0.2">
      <c r="C3373" s="18"/>
      <c r="D3373" s="18"/>
    </row>
    <row r="3374" spans="3:4" x14ac:dyDescent="0.2">
      <c r="C3374" s="18"/>
      <c r="D3374" s="18"/>
    </row>
    <row r="3375" spans="3:4" x14ac:dyDescent="0.2">
      <c r="C3375" s="18"/>
      <c r="D3375" s="18"/>
    </row>
    <row r="3376" spans="3:4" x14ac:dyDescent="0.2">
      <c r="C3376" s="18"/>
      <c r="D3376" s="18"/>
    </row>
    <row r="3377" spans="3:4" x14ac:dyDescent="0.2">
      <c r="C3377" s="18"/>
      <c r="D3377" s="18"/>
    </row>
    <row r="3378" spans="3:4" x14ac:dyDescent="0.2">
      <c r="C3378" s="18"/>
      <c r="D3378" s="18"/>
    </row>
    <row r="3379" spans="3:4" x14ac:dyDescent="0.2">
      <c r="C3379" s="18"/>
      <c r="D3379" s="18"/>
    </row>
    <row r="3380" spans="3:4" x14ac:dyDescent="0.2">
      <c r="C3380" s="18"/>
      <c r="D3380" s="18"/>
    </row>
    <row r="3381" spans="3:4" x14ac:dyDescent="0.2">
      <c r="C3381" s="18"/>
      <c r="D3381" s="18"/>
    </row>
    <row r="3382" spans="3:4" x14ac:dyDescent="0.2">
      <c r="C3382" s="18"/>
      <c r="D3382" s="18"/>
    </row>
    <row r="3383" spans="3:4" x14ac:dyDescent="0.2">
      <c r="C3383" s="18"/>
      <c r="D3383" s="18"/>
    </row>
    <row r="3384" spans="3:4" x14ac:dyDescent="0.2">
      <c r="C3384" s="18"/>
      <c r="D3384" s="18"/>
    </row>
    <row r="3385" spans="3:4" x14ac:dyDescent="0.2">
      <c r="C3385" s="18"/>
      <c r="D3385" s="18"/>
    </row>
    <row r="3386" spans="3:4" x14ac:dyDescent="0.2">
      <c r="C3386" s="18"/>
      <c r="D3386" s="18"/>
    </row>
    <row r="3387" spans="3:4" x14ac:dyDescent="0.2">
      <c r="C3387" s="18"/>
      <c r="D3387" s="18"/>
    </row>
    <row r="3388" spans="3:4" x14ac:dyDescent="0.2">
      <c r="C3388" s="18"/>
      <c r="D3388" s="18"/>
    </row>
    <row r="3389" spans="3:4" x14ac:dyDescent="0.2">
      <c r="C3389" s="18"/>
      <c r="D3389" s="18"/>
    </row>
    <row r="3390" spans="3:4" x14ac:dyDescent="0.2">
      <c r="C3390" s="18"/>
      <c r="D3390" s="18"/>
    </row>
    <row r="3391" spans="3:4" x14ac:dyDescent="0.2">
      <c r="C3391" s="18"/>
      <c r="D3391" s="18"/>
    </row>
    <row r="3392" spans="3:4" x14ac:dyDescent="0.2">
      <c r="C3392" s="18"/>
      <c r="D3392" s="18"/>
    </row>
    <row r="3393" spans="3:4" x14ac:dyDescent="0.2">
      <c r="C3393" s="18"/>
      <c r="D3393" s="18"/>
    </row>
    <row r="3394" spans="3:4" x14ac:dyDescent="0.2">
      <c r="C3394" s="18"/>
      <c r="D3394" s="18"/>
    </row>
    <row r="3395" spans="3:4" x14ac:dyDescent="0.2">
      <c r="C3395" s="18"/>
      <c r="D3395" s="18"/>
    </row>
    <row r="3396" spans="3:4" x14ac:dyDescent="0.2">
      <c r="C3396" s="18"/>
      <c r="D3396" s="18"/>
    </row>
    <row r="3397" spans="3:4" x14ac:dyDescent="0.2">
      <c r="C3397" s="18"/>
      <c r="D3397" s="18"/>
    </row>
    <row r="3398" spans="3:4" x14ac:dyDescent="0.2">
      <c r="C3398" s="18"/>
      <c r="D3398" s="18"/>
    </row>
    <row r="3399" spans="3:4" x14ac:dyDescent="0.2">
      <c r="C3399" s="18"/>
      <c r="D3399" s="18"/>
    </row>
    <row r="3400" spans="3:4" x14ac:dyDescent="0.2">
      <c r="C3400" s="18"/>
      <c r="D3400" s="18"/>
    </row>
    <row r="3401" spans="3:4" x14ac:dyDescent="0.2">
      <c r="C3401" s="18"/>
      <c r="D3401" s="18"/>
    </row>
    <row r="3402" spans="3:4" x14ac:dyDescent="0.2">
      <c r="C3402" s="18"/>
      <c r="D3402" s="18"/>
    </row>
    <row r="3403" spans="3:4" x14ac:dyDescent="0.2">
      <c r="C3403" s="18"/>
      <c r="D3403" s="18"/>
    </row>
    <row r="3404" spans="3:4" x14ac:dyDescent="0.2">
      <c r="C3404" s="18"/>
      <c r="D3404" s="18"/>
    </row>
    <row r="3405" spans="3:4" x14ac:dyDescent="0.2">
      <c r="C3405" s="18"/>
      <c r="D3405" s="18"/>
    </row>
    <row r="3406" spans="3:4" x14ac:dyDescent="0.2">
      <c r="C3406" s="18"/>
      <c r="D3406" s="18"/>
    </row>
    <row r="3407" spans="3:4" x14ac:dyDescent="0.2">
      <c r="C3407" s="18"/>
      <c r="D3407" s="18"/>
    </row>
    <row r="3408" spans="3:4" x14ac:dyDescent="0.2">
      <c r="C3408" s="18"/>
      <c r="D3408" s="18"/>
    </row>
    <row r="3409" spans="3:4" x14ac:dyDescent="0.2">
      <c r="C3409" s="18"/>
      <c r="D3409" s="18"/>
    </row>
    <row r="3410" spans="3:4" x14ac:dyDescent="0.2">
      <c r="C3410" s="18"/>
      <c r="D3410" s="18"/>
    </row>
    <row r="3411" spans="3:4" x14ac:dyDescent="0.2">
      <c r="C3411" s="18"/>
      <c r="D3411" s="18"/>
    </row>
    <row r="3412" spans="3:4" x14ac:dyDescent="0.2">
      <c r="C3412" s="18"/>
      <c r="D3412" s="18"/>
    </row>
    <row r="3413" spans="3:4" x14ac:dyDescent="0.2">
      <c r="C3413" s="18"/>
      <c r="D3413" s="18"/>
    </row>
    <row r="3414" spans="3:4" x14ac:dyDescent="0.2">
      <c r="C3414" s="18"/>
      <c r="D3414" s="18"/>
    </row>
    <row r="3415" spans="3:4" x14ac:dyDescent="0.2">
      <c r="C3415" s="18"/>
      <c r="D3415" s="18"/>
    </row>
    <row r="3416" spans="3:4" x14ac:dyDescent="0.2">
      <c r="C3416" s="18"/>
      <c r="D3416" s="18"/>
    </row>
    <row r="3417" spans="3:4" x14ac:dyDescent="0.2">
      <c r="C3417" s="18"/>
      <c r="D3417" s="18"/>
    </row>
    <row r="3418" spans="3:4" x14ac:dyDescent="0.2">
      <c r="C3418" s="18"/>
      <c r="D3418" s="18"/>
    </row>
    <row r="3419" spans="3:4" x14ac:dyDescent="0.2">
      <c r="C3419" s="18"/>
      <c r="D3419" s="18"/>
    </row>
    <row r="3420" spans="3:4" x14ac:dyDescent="0.2">
      <c r="C3420" s="18"/>
      <c r="D3420" s="18"/>
    </row>
    <row r="3421" spans="3:4" x14ac:dyDescent="0.2">
      <c r="C3421" s="18"/>
      <c r="D3421" s="18"/>
    </row>
    <row r="3422" spans="3:4" x14ac:dyDescent="0.2">
      <c r="C3422" s="18"/>
      <c r="D3422" s="18"/>
    </row>
    <row r="3423" spans="3:4" x14ac:dyDescent="0.2">
      <c r="C3423" s="18"/>
      <c r="D3423" s="18"/>
    </row>
    <row r="3424" spans="3:4" x14ac:dyDescent="0.2">
      <c r="C3424" s="18"/>
      <c r="D3424" s="18"/>
    </row>
    <row r="3425" spans="3:4" x14ac:dyDescent="0.2">
      <c r="C3425" s="18"/>
      <c r="D3425" s="18"/>
    </row>
    <row r="3426" spans="3:4" x14ac:dyDescent="0.2">
      <c r="C3426" s="18"/>
      <c r="D3426" s="18"/>
    </row>
    <row r="3427" spans="3:4" x14ac:dyDescent="0.2">
      <c r="C3427" s="18"/>
      <c r="D3427" s="18"/>
    </row>
    <row r="3428" spans="3:4" x14ac:dyDescent="0.2">
      <c r="C3428" s="18"/>
      <c r="D3428" s="18"/>
    </row>
    <row r="3429" spans="3:4" x14ac:dyDescent="0.2">
      <c r="C3429" s="18"/>
      <c r="D3429" s="18"/>
    </row>
    <row r="3430" spans="3:4" x14ac:dyDescent="0.2">
      <c r="C3430" s="18"/>
      <c r="D3430" s="18"/>
    </row>
    <row r="3431" spans="3:4" x14ac:dyDescent="0.2">
      <c r="C3431" s="18"/>
      <c r="D3431" s="18"/>
    </row>
    <row r="3432" spans="3:4" x14ac:dyDescent="0.2">
      <c r="C3432" s="18"/>
      <c r="D3432" s="18"/>
    </row>
    <row r="3433" spans="3:4" x14ac:dyDescent="0.2">
      <c r="C3433" s="18"/>
      <c r="D3433" s="18"/>
    </row>
    <row r="3434" spans="3:4" x14ac:dyDescent="0.2">
      <c r="C3434" s="18"/>
      <c r="D3434" s="18"/>
    </row>
    <row r="3435" spans="3:4" x14ac:dyDescent="0.2">
      <c r="C3435" s="18"/>
      <c r="D3435" s="18"/>
    </row>
    <row r="3436" spans="3:4" x14ac:dyDescent="0.2">
      <c r="C3436" s="18"/>
      <c r="D3436" s="18"/>
    </row>
    <row r="3437" spans="3:4" x14ac:dyDescent="0.2">
      <c r="C3437" s="18"/>
      <c r="D3437" s="18"/>
    </row>
    <row r="3438" spans="3:4" x14ac:dyDescent="0.2">
      <c r="C3438" s="18"/>
      <c r="D3438" s="18"/>
    </row>
    <row r="3439" spans="3:4" x14ac:dyDescent="0.2">
      <c r="C3439" s="18"/>
      <c r="D3439" s="18"/>
    </row>
    <row r="3440" spans="3:4" x14ac:dyDescent="0.2">
      <c r="C3440" s="18"/>
      <c r="D3440" s="18"/>
    </row>
    <row r="3441" spans="3:4" x14ac:dyDescent="0.2">
      <c r="C3441" s="18"/>
      <c r="D3441" s="18"/>
    </row>
    <row r="3442" spans="3:4" x14ac:dyDescent="0.2">
      <c r="C3442" s="18"/>
      <c r="D3442" s="18"/>
    </row>
    <row r="3443" spans="3:4" x14ac:dyDescent="0.2">
      <c r="C3443" s="18"/>
      <c r="D3443" s="18"/>
    </row>
    <row r="3444" spans="3:4" x14ac:dyDescent="0.2">
      <c r="C3444" s="18"/>
      <c r="D3444" s="18"/>
    </row>
    <row r="3445" spans="3:4" x14ac:dyDescent="0.2">
      <c r="C3445" s="18"/>
      <c r="D3445" s="18"/>
    </row>
    <row r="3446" spans="3:4" x14ac:dyDescent="0.2">
      <c r="C3446" s="18"/>
      <c r="D3446" s="18"/>
    </row>
    <row r="3447" spans="3:4" x14ac:dyDescent="0.2">
      <c r="C3447" s="18"/>
      <c r="D3447" s="18"/>
    </row>
    <row r="3448" spans="3:4" x14ac:dyDescent="0.2">
      <c r="C3448" s="18"/>
      <c r="D3448" s="18"/>
    </row>
    <row r="3449" spans="3:4" x14ac:dyDescent="0.2">
      <c r="C3449" s="18"/>
      <c r="D3449" s="18"/>
    </row>
    <row r="3450" spans="3:4" x14ac:dyDescent="0.2">
      <c r="C3450" s="18"/>
      <c r="D3450" s="18"/>
    </row>
    <row r="3451" spans="3:4" x14ac:dyDescent="0.2">
      <c r="C3451" s="18"/>
      <c r="D3451" s="18"/>
    </row>
    <row r="3452" spans="3:4" x14ac:dyDescent="0.2">
      <c r="C3452" s="18"/>
      <c r="D3452" s="18"/>
    </row>
    <row r="3453" spans="3:4" x14ac:dyDescent="0.2">
      <c r="C3453" s="18"/>
      <c r="D3453" s="18"/>
    </row>
    <row r="3454" spans="3:4" x14ac:dyDescent="0.2">
      <c r="C3454" s="18"/>
      <c r="D3454" s="18"/>
    </row>
    <row r="3455" spans="3:4" x14ac:dyDescent="0.2">
      <c r="C3455" s="18"/>
      <c r="D3455" s="18"/>
    </row>
    <row r="3456" spans="3:4" x14ac:dyDescent="0.2">
      <c r="C3456" s="18"/>
      <c r="D3456" s="18"/>
    </row>
    <row r="3457" spans="3:4" x14ac:dyDescent="0.2">
      <c r="C3457" s="18"/>
      <c r="D3457" s="18"/>
    </row>
    <row r="3458" spans="3:4" x14ac:dyDescent="0.2">
      <c r="C3458" s="18"/>
      <c r="D3458" s="18"/>
    </row>
    <row r="3459" spans="3:4" x14ac:dyDescent="0.2">
      <c r="C3459" s="18"/>
      <c r="D3459" s="18"/>
    </row>
    <row r="3460" spans="3:4" x14ac:dyDescent="0.2">
      <c r="C3460" s="18"/>
      <c r="D3460" s="18"/>
    </row>
    <row r="3461" spans="3:4" x14ac:dyDescent="0.2">
      <c r="C3461" s="18"/>
      <c r="D3461" s="18"/>
    </row>
    <row r="3462" spans="3:4" x14ac:dyDescent="0.2">
      <c r="C3462" s="18"/>
      <c r="D3462" s="18"/>
    </row>
    <row r="3463" spans="3:4" x14ac:dyDescent="0.2">
      <c r="C3463" s="18"/>
      <c r="D3463" s="18"/>
    </row>
    <row r="3464" spans="3:4" x14ac:dyDescent="0.2">
      <c r="C3464" s="18"/>
      <c r="D3464" s="18"/>
    </row>
    <row r="3465" spans="3:4" x14ac:dyDescent="0.2">
      <c r="C3465" s="18"/>
      <c r="D3465" s="18"/>
    </row>
    <row r="3466" spans="3:4" x14ac:dyDescent="0.2">
      <c r="C3466" s="18"/>
      <c r="D3466" s="18"/>
    </row>
    <row r="3467" spans="3:4" x14ac:dyDescent="0.2">
      <c r="C3467" s="18"/>
      <c r="D3467" s="18"/>
    </row>
    <row r="3468" spans="3:4" x14ac:dyDescent="0.2">
      <c r="C3468" s="18"/>
      <c r="D3468" s="18"/>
    </row>
    <row r="3469" spans="3:4" x14ac:dyDescent="0.2">
      <c r="C3469" s="18"/>
      <c r="D3469" s="18"/>
    </row>
    <row r="3470" spans="3:4" x14ac:dyDescent="0.2">
      <c r="C3470" s="18"/>
      <c r="D3470" s="18"/>
    </row>
    <row r="3471" spans="3:4" x14ac:dyDescent="0.2">
      <c r="C3471" s="18"/>
      <c r="D3471" s="18"/>
    </row>
    <row r="3472" spans="3:4" x14ac:dyDescent="0.2">
      <c r="C3472" s="18"/>
      <c r="D3472" s="18"/>
    </row>
    <row r="3473" spans="3:4" x14ac:dyDescent="0.2">
      <c r="C3473" s="18"/>
      <c r="D3473" s="18"/>
    </row>
    <row r="3474" spans="3:4" x14ac:dyDescent="0.2">
      <c r="C3474" s="18"/>
      <c r="D3474" s="18"/>
    </row>
    <row r="3475" spans="3:4" x14ac:dyDescent="0.2">
      <c r="C3475" s="18"/>
      <c r="D3475" s="18"/>
    </row>
    <row r="3476" spans="3:4" x14ac:dyDescent="0.2">
      <c r="C3476" s="18"/>
      <c r="D3476" s="18"/>
    </row>
    <row r="3477" spans="3:4" x14ac:dyDescent="0.2">
      <c r="C3477" s="18"/>
      <c r="D3477" s="18"/>
    </row>
    <row r="3478" spans="3:4" x14ac:dyDescent="0.2">
      <c r="C3478" s="18"/>
      <c r="D3478" s="18"/>
    </row>
    <row r="3479" spans="3:4" x14ac:dyDescent="0.2">
      <c r="C3479" s="18"/>
      <c r="D3479" s="18"/>
    </row>
    <row r="3480" spans="3:4" x14ac:dyDescent="0.2">
      <c r="C3480" s="18"/>
      <c r="D3480" s="18"/>
    </row>
    <row r="3481" spans="3:4" x14ac:dyDescent="0.2">
      <c r="C3481" s="18"/>
      <c r="D3481" s="18"/>
    </row>
    <row r="3482" spans="3:4" x14ac:dyDescent="0.2">
      <c r="C3482" s="18"/>
      <c r="D3482" s="18"/>
    </row>
    <row r="3483" spans="3:4" x14ac:dyDescent="0.2">
      <c r="C3483" s="18"/>
      <c r="D3483" s="18"/>
    </row>
    <row r="3484" spans="3:4" x14ac:dyDescent="0.2">
      <c r="C3484" s="18"/>
      <c r="D3484" s="18"/>
    </row>
    <row r="3485" spans="3:4" x14ac:dyDescent="0.2">
      <c r="C3485" s="18"/>
      <c r="D3485" s="18"/>
    </row>
    <row r="3486" spans="3:4" x14ac:dyDescent="0.2">
      <c r="C3486" s="18"/>
      <c r="D3486" s="18"/>
    </row>
    <row r="3487" spans="3:4" x14ac:dyDescent="0.2">
      <c r="C3487" s="18"/>
      <c r="D3487" s="18"/>
    </row>
    <row r="3488" spans="3:4" x14ac:dyDescent="0.2">
      <c r="C3488" s="18"/>
      <c r="D3488" s="18"/>
    </row>
    <row r="3489" spans="3:4" x14ac:dyDescent="0.2">
      <c r="C3489" s="18"/>
      <c r="D3489" s="18"/>
    </row>
    <row r="3490" spans="3:4" x14ac:dyDescent="0.2">
      <c r="C3490" s="18"/>
      <c r="D3490" s="18"/>
    </row>
    <row r="3491" spans="3:4" x14ac:dyDescent="0.2">
      <c r="C3491" s="18"/>
      <c r="D3491" s="18"/>
    </row>
    <row r="3492" spans="3:4" x14ac:dyDescent="0.2">
      <c r="C3492" s="18"/>
      <c r="D3492" s="18"/>
    </row>
    <row r="3493" spans="3:4" x14ac:dyDescent="0.2">
      <c r="C3493" s="18"/>
      <c r="D3493" s="18"/>
    </row>
    <row r="3494" spans="3:4" x14ac:dyDescent="0.2">
      <c r="C3494" s="18"/>
      <c r="D3494" s="18"/>
    </row>
    <row r="3495" spans="3:4" x14ac:dyDescent="0.2">
      <c r="C3495" s="18"/>
      <c r="D3495" s="18"/>
    </row>
    <row r="3496" spans="3:4" x14ac:dyDescent="0.2">
      <c r="C3496" s="18"/>
      <c r="D3496" s="18"/>
    </row>
    <row r="3497" spans="3:4" x14ac:dyDescent="0.2">
      <c r="C3497" s="18"/>
      <c r="D3497" s="18"/>
    </row>
    <row r="3498" spans="3:4" x14ac:dyDescent="0.2">
      <c r="C3498" s="18"/>
      <c r="D3498" s="18"/>
    </row>
    <row r="3499" spans="3:4" x14ac:dyDescent="0.2">
      <c r="C3499" s="18"/>
      <c r="D3499" s="18"/>
    </row>
    <row r="3500" spans="3:4" x14ac:dyDescent="0.2">
      <c r="C3500" s="18"/>
      <c r="D3500" s="18"/>
    </row>
    <row r="3501" spans="3:4" x14ac:dyDescent="0.2">
      <c r="C3501" s="18"/>
      <c r="D3501" s="18"/>
    </row>
    <row r="3502" spans="3:4" x14ac:dyDescent="0.2">
      <c r="C3502" s="18"/>
      <c r="D3502" s="18"/>
    </row>
    <row r="3503" spans="3:4" x14ac:dyDescent="0.2">
      <c r="C3503" s="18"/>
      <c r="D3503" s="18"/>
    </row>
    <row r="3504" spans="3:4" x14ac:dyDescent="0.2">
      <c r="C3504" s="18"/>
      <c r="D3504" s="18"/>
    </row>
    <row r="3505" spans="3:4" x14ac:dyDescent="0.2">
      <c r="C3505" s="18"/>
      <c r="D3505" s="18"/>
    </row>
    <row r="3506" spans="3:4" x14ac:dyDescent="0.2">
      <c r="C3506" s="18"/>
      <c r="D3506" s="18"/>
    </row>
    <row r="3507" spans="3:4" x14ac:dyDescent="0.2">
      <c r="C3507" s="18"/>
      <c r="D3507" s="18"/>
    </row>
    <row r="3508" spans="3:4" x14ac:dyDescent="0.2">
      <c r="C3508" s="18"/>
      <c r="D3508" s="18"/>
    </row>
    <row r="3509" spans="3:4" x14ac:dyDescent="0.2">
      <c r="C3509" s="18"/>
      <c r="D3509" s="18"/>
    </row>
    <row r="3510" spans="3:4" x14ac:dyDescent="0.2">
      <c r="C3510" s="18"/>
      <c r="D3510" s="18"/>
    </row>
    <row r="3511" spans="3:4" x14ac:dyDescent="0.2">
      <c r="C3511" s="18"/>
      <c r="D3511" s="18"/>
    </row>
    <row r="3512" spans="3:4" x14ac:dyDescent="0.2">
      <c r="C3512" s="18"/>
      <c r="D3512" s="18"/>
    </row>
    <row r="3513" spans="3:4" x14ac:dyDescent="0.2">
      <c r="C3513" s="18"/>
      <c r="D3513" s="18"/>
    </row>
    <row r="3514" spans="3:4" x14ac:dyDescent="0.2">
      <c r="C3514" s="18"/>
      <c r="D3514" s="18"/>
    </row>
    <row r="3515" spans="3:4" x14ac:dyDescent="0.2">
      <c r="C3515" s="18"/>
      <c r="D3515" s="18"/>
    </row>
    <row r="3516" spans="3:4" x14ac:dyDescent="0.2">
      <c r="C3516" s="18"/>
      <c r="D3516" s="18"/>
    </row>
    <row r="3517" spans="3:4" x14ac:dyDescent="0.2">
      <c r="C3517" s="18"/>
      <c r="D3517" s="18"/>
    </row>
    <row r="3518" spans="3:4" x14ac:dyDescent="0.2">
      <c r="C3518" s="18"/>
      <c r="D3518" s="18"/>
    </row>
    <row r="3519" spans="3:4" x14ac:dyDescent="0.2">
      <c r="C3519" s="18"/>
      <c r="D3519" s="18"/>
    </row>
    <row r="3520" spans="3:4" x14ac:dyDescent="0.2">
      <c r="C3520" s="18"/>
      <c r="D3520" s="18"/>
    </row>
    <row r="3521" spans="3:4" x14ac:dyDescent="0.2">
      <c r="C3521" s="18"/>
      <c r="D3521" s="18"/>
    </row>
    <row r="3522" spans="3:4" x14ac:dyDescent="0.2">
      <c r="C3522" s="18"/>
      <c r="D3522" s="18"/>
    </row>
    <row r="3523" spans="3:4" x14ac:dyDescent="0.2">
      <c r="C3523" s="18"/>
      <c r="D3523" s="18"/>
    </row>
    <row r="3524" spans="3:4" x14ac:dyDescent="0.2">
      <c r="C3524" s="18"/>
      <c r="D3524" s="18"/>
    </row>
    <row r="3525" spans="3:4" x14ac:dyDescent="0.2">
      <c r="C3525" s="18"/>
      <c r="D3525" s="18"/>
    </row>
    <row r="3526" spans="3:4" x14ac:dyDescent="0.2">
      <c r="C3526" s="18"/>
      <c r="D3526" s="18"/>
    </row>
    <row r="3527" spans="3:4" x14ac:dyDescent="0.2">
      <c r="C3527" s="18"/>
      <c r="D3527" s="18"/>
    </row>
    <row r="3528" spans="3:4" x14ac:dyDescent="0.2">
      <c r="C3528" s="18"/>
      <c r="D3528" s="18"/>
    </row>
    <row r="3529" spans="3:4" x14ac:dyDescent="0.2">
      <c r="C3529" s="18"/>
      <c r="D3529" s="18"/>
    </row>
    <row r="3530" spans="3:4" x14ac:dyDescent="0.2">
      <c r="C3530" s="18"/>
      <c r="D3530" s="18"/>
    </row>
    <row r="3531" spans="3:4" x14ac:dyDescent="0.2">
      <c r="C3531" s="18"/>
      <c r="D3531" s="18"/>
    </row>
    <row r="3532" spans="3:4" x14ac:dyDescent="0.2">
      <c r="C3532" s="18"/>
      <c r="D3532" s="18"/>
    </row>
    <row r="3533" spans="3:4" x14ac:dyDescent="0.2">
      <c r="C3533" s="18"/>
      <c r="D3533" s="18"/>
    </row>
    <row r="3534" spans="3:4" x14ac:dyDescent="0.2">
      <c r="C3534" s="18"/>
      <c r="D3534" s="18"/>
    </row>
    <row r="3535" spans="3:4" x14ac:dyDescent="0.2">
      <c r="C3535" s="18"/>
      <c r="D3535" s="18"/>
    </row>
    <row r="3536" spans="3:4" x14ac:dyDescent="0.2">
      <c r="C3536" s="18"/>
      <c r="D3536" s="18"/>
    </row>
    <row r="3537" spans="3:4" x14ac:dyDescent="0.2">
      <c r="C3537" s="18"/>
      <c r="D3537" s="18"/>
    </row>
    <row r="3538" spans="3:4" x14ac:dyDescent="0.2">
      <c r="C3538" s="18"/>
      <c r="D3538" s="18"/>
    </row>
    <row r="3539" spans="3:4" x14ac:dyDescent="0.2">
      <c r="C3539" s="18"/>
      <c r="D3539" s="18"/>
    </row>
    <row r="3540" spans="3:4" x14ac:dyDescent="0.2">
      <c r="C3540" s="18"/>
      <c r="D3540" s="18"/>
    </row>
    <row r="3541" spans="3:4" x14ac:dyDescent="0.2">
      <c r="C3541" s="18"/>
      <c r="D3541" s="18"/>
    </row>
    <row r="3542" spans="3:4" x14ac:dyDescent="0.2">
      <c r="C3542" s="18"/>
      <c r="D3542" s="18"/>
    </row>
    <row r="3543" spans="3:4" x14ac:dyDescent="0.2">
      <c r="C3543" s="18"/>
      <c r="D3543" s="18"/>
    </row>
    <row r="3544" spans="3:4" x14ac:dyDescent="0.2">
      <c r="C3544" s="18"/>
      <c r="D3544" s="18"/>
    </row>
    <row r="3545" spans="3:4" x14ac:dyDescent="0.2">
      <c r="C3545" s="18"/>
      <c r="D3545" s="18"/>
    </row>
    <row r="3546" spans="3:4" x14ac:dyDescent="0.2">
      <c r="C3546" s="18"/>
      <c r="D3546" s="18"/>
    </row>
    <row r="3547" spans="3:4" x14ac:dyDescent="0.2">
      <c r="C3547" s="18"/>
      <c r="D3547" s="18"/>
    </row>
    <row r="3548" spans="3:4" x14ac:dyDescent="0.2">
      <c r="C3548" s="18"/>
      <c r="D3548" s="18"/>
    </row>
    <row r="3549" spans="3:4" x14ac:dyDescent="0.2">
      <c r="C3549" s="18"/>
      <c r="D3549" s="18"/>
    </row>
    <row r="3550" spans="3:4" x14ac:dyDescent="0.2">
      <c r="C3550" s="18"/>
      <c r="D3550" s="18"/>
    </row>
    <row r="3551" spans="3:4" x14ac:dyDescent="0.2">
      <c r="C3551" s="18"/>
      <c r="D3551" s="18"/>
    </row>
    <row r="3552" spans="3:4" x14ac:dyDescent="0.2">
      <c r="C3552" s="18"/>
      <c r="D3552" s="18"/>
    </row>
    <row r="3553" spans="3:4" x14ac:dyDescent="0.2">
      <c r="C3553" s="18"/>
      <c r="D3553" s="18"/>
    </row>
    <row r="3554" spans="3:4" x14ac:dyDescent="0.2">
      <c r="C3554" s="18"/>
      <c r="D3554" s="18"/>
    </row>
    <row r="3555" spans="3:4" x14ac:dyDescent="0.2">
      <c r="C3555" s="18"/>
      <c r="D3555" s="18"/>
    </row>
    <row r="3556" spans="3:4" x14ac:dyDescent="0.2">
      <c r="C3556" s="18"/>
      <c r="D3556" s="18"/>
    </row>
    <row r="3557" spans="3:4" x14ac:dyDescent="0.2">
      <c r="C3557" s="18"/>
      <c r="D3557" s="18"/>
    </row>
    <row r="3558" spans="3:4" x14ac:dyDescent="0.2">
      <c r="C3558" s="18"/>
      <c r="D3558" s="18"/>
    </row>
    <row r="3559" spans="3:4" x14ac:dyDescent="0.2">
      <c r="C3559" s="18"/>
      <c r="D3559" s="18"/>
    </row>
    <row r="3560" spans="3:4" x14ac:dyDescent="0.2">
      <c r="C3560" s="18"/>
      <c r="D3560" s="18"/>
    </row>
    <row r="3561" spans="3:4" x14ac:dyDescent="0.2">
      <c r="C3561" s="18"/>
      <c r="D3561" s="18"/>
    </row>
    <row r="3562" spans="3:4" x14ac:dyDescent="0.2">
      <c r="C3562" s="18"/>
      <c r="D3562" s="18"/>
    </row>
    <row r="3563" spans="3:4" x14ac:dyDescent="0.2">
      <c r="C3563" s="18"/>
      <c r="D3563" s="18"/>
    </row>
    <row r="3564" spans="3:4" x14ac:dyDescent="0.2">
      <c r="C3564" s="18"/>
      <c r="D3564" s="18"/>
    </row>
    <row r="3565" spans="3:4" x14ac:dyDescent="0.2">
      <c r="C3565" s="18"/>
      <c r="D3565" s="18"/>
    </row>
    <row r="3566" spans="3:4" x14ac:dyDescent="0.2">
      <c r="C3566" s="18"/>
      <c r="D3566" s="18"/>
    </row>
    <row r="3567" spans="3:4" x14ac:dyDescent="0.2">
      <c r="C3567" s="18"/>
      <c r="D3567" s="18"/>
    </row>
    <row r="3568" spans="3:4" x14ac:dyDescent="0.2">
      <c r="C3568" s="18"/>
      <c r="D3568" s="18"/>
    </row>
    <row r="3569" spans="3:4" x14ac:dyDescent="0.2">
      <c r="C3569" s="18"/>
      <c r="D3569" s="18"/>
    </row>
    <row r="3570" spans="3:4" x14ac:dyDescent="0.2">
      <c r="C3570" s="18"/>
      <c r="D3570" s="18"/>
    </row>
    <row r="3571" spans="3:4" x14ac:dyDescent="0.2">
      <c r="C3571" s="18"/>
      <c r="D3571" s="18"/>
    </row>
    <row r="3572" spans="3:4" x14ac:dyDescent="0.2">
      <c r="C3572" s="18"/>
      <c r="D3572" s="18"/>
    </row>
    <row r="3573" spans="3:4" x14ac:dyDescent="0.2">
      <c r="C3573" s="18"/>
      <c r="D3573" s="18"/>
    </row>
    <row r="3574" spans="3:4" x14ac:dyDescent="0.2">
      <c r="C3574" s="18"/>
      <c r="D3574" s="18"/>
    </row>
    <row r="3575" spans="3:4" x14ac:dyDescent="0.2">
      <c r="C3575" s="18"/>
      <c r="D3575" s="18"/>
    </row>
    <row r="3576" spans="3:4" x14ac:dyDescent="0.2">
      <c r="C3576" s="18"/>
      <c r="D3576" s="18"/>
    </row>
    <row r="3577" spans="3:4" x14ac:dyDescent="0.2">
      <c r="C3577" s="18"/>
      <c r="D3577" s="18"/>
    </row>
    <row r="3578" spans="3:4" x14ac:dyDescent="0.2">
      <c r="C3578" s="18"/>
      <c r="D3578" s="18"/>
    </row>
    <row r="3579" spans="3:4" x14ac:dyDescent="0.2">
      <c r="C3579" s="18"/>
      <c r="D3579" s="18"/>
    </row>
    <row r="3580" spans="3:4" x14ac:dyDescent="0.2">
      <c r="C3580" s="18"/>
      <c r="D3580" s="18"/>
    </row>
    <row r="3581" spans="3:4" x14ac:dyDescent="0.2">
      <c r="C3581" s="18"/>
      <c r="D3581" s="18"/>
    </row>
    <row r="3582" spans="3:4" x14ac:dyDescent="0.2">
      <c r="C3582" s="18"/>
      <c r="D3582" s="18"/>
    </row>
    <row r="3583" spans="3:4" x14ac:dyDescent="0.2">
      <c r="C3583" s="18"/>
      <c r="D3583" s="18"/>
    </row>
    <row r="3584" spans="3:4" x14ac:dyDescent="0.2">
      <c r="C3584" s="18"/>
      <c r="D3584" s="18"/>
    </row>
    <row r="3585" spans="3:4" x14ac:dyDescent="0.2">
      <c r="C3585" s="18"/>
      <c r="D3585" s="18"/>
    </row>
    <row r="3586" spans="3:4" x14ac:dyDescent="0.2">
      <c r="C3586" s="18"/>
      <c r="D3586" s="18"/>
    </row>
    <row r="3587" spans="3:4" x14ac:dyDescent="0.2">
      <c r="C3587" s="18"/>
      <c r="D3587" s="18"/>
    </row>
    <row r="3588" spans="3:4" x14ac:dyDescent="0.2">
      <c r="C3588" s="18"/>
      <c r="D3588" s="18"/>
    </row>
    <row r="3589" spans="3:4" x14ac:dyDescent="0.2">
      <c r="C3589" s="18"/>
      <c r="D3589" s="18"/>
    </row>
    <row r="3590" spans="3:4" x14ac:dyDescent="0.2">
      <c r="C3590" s="18"/>
      <c r="D3590" s="18"/>
    </row>
    <row r="3591" spans="3:4" x14ac:dyDescent="0.2">
      <c r="C3591" s="18"/>
      <c r="D3591" s="18"/>
    </row>
    <row r="3592" spans="3:4" x14ac:dyDescent="0.2">
      <c r="C3592" s="18"/>
      <c r="D3592" s="18"/>
    </row>
    <row r="3593" spans="3:4" x14ac:dyDescent="0.2">
      <c r="C3593" s="18"/>
      <c r="D3593" s="18"/>
    </row>
    <row r="3594" spans="3:4" x14ac:dyDescent="0.2">
      <c r="C3594" s="18"/>
      <c r="D3594" s="18"/>
    </row>
    <row r="3595" spans="3:4" x14ac:dyDescent="0.2">
      <c r="C3595" s="18"/>
      <c r="D3595" s="18"/>
    </row>
    <row r="3596" spans="3:4" x14ac:dyDescent="0.2">
      <c r="C3596" s="18"/>
      <c r="D3596" s="18"/>
    </row>
    <row r="3597" spans="3:4" x14ac:dyDescent="0.2">
      <c r="C3597" s="18"/>
      <c r="D3597" s="18"/>
    </row>
    <row r="3598" spans="3:4" x14ac:dyDescent="0.2">
      <c r="C3598" s="18"/>
      <c r="D3598" s="18"/>
    </row>
    <row r="3599" spans="3:4" x14ac:dyDescent="0.2">
      <c r="C3599" s="18"/>
      <c r="D3599" s="18"/>
    </row>
    <row r="3600" spans="3:4" x14ac:dyDescent="0.2">
      <c r="C3600" s="18"/>
      <c r="D3600" s="18"/>
    </row>
    <row r="3601" spans="3:4" x14ac:dyDescent="0.2">
      <c r="C3601" s="18"/>
      <c r="D3601" s="18"/>
    </row>
    <row r="3602" spans="3:4" x14ac:dyDescent="0.2">
      <c r="C3602" s="18"/>
      <c r="D3602" s="18"/>
    </row>
    <row r="3603" spans="3:4" x14ac:dyDescent="0.2">
      <c r="C3603" s="18"/>
      <c r="D3603" s="18"/>
    </row>
    <row r="3604" spans="3:4" x14ac:dyDescent="0.2">
      <c r="C3604" s="18"/>
      <c r="D3604" s="18"/>
    </row>
    <row r="3605" spans="3:4" x14ac:dyDescent="0.2">
      <c r="C3605" s="18"/>
      <c r="D3605" s="18"/>
    </row>
    <row r="3606" spans="3:4" x14ac:dyDescent="0.2">
      <c r="C3606" s="18"/>
      <c r="D3606" s="18"/>
    </row>
    <row r="3607" spans="3:4" x14ac:dyDescent="0.2">
      <c r="C3607" s="18"/>
      <c r="D3607" s="18"/>
    </row>
    <row r="3608" spans="3:4" x14ac:dyDescent="0.2">
      <c r="C3608" s="18"/>
      <c r="D3608" s="18"/>
    </row>
    <row r="3609" spans="3:4" x14ac:dyDescent="0.2">
      <c r="C3609" s="18"/>
      <c r="D3609" s="18"/>
    </row>
    <row r="3610" spans="3:4" x14ac:dyDescent="0.2">
      <c r="C3610" s="18"/>
      <c r="D3610" s="18"/>
    </row>
    <row r="3611" spans="3:4" x14ac:dyDescent="0.2">
      <c r="C3611" s="18"/>
      <c r="D3611" s="18"/>
    </row>
    <row r="3612" spans="3:4" x14ac:dyDescent="0.2">
      <c r="C3612" s="18"/>
      <c r="D3612" s="18"/>
    </row>
    <row r="3613" spans="3:4" x14ac:dyDescent="0.2">
      <c r="C3613" s="18"/>
      <c r="D3613" s="18"/>
    </row>
    <row r="3614" spans="3:4" x14ac:dyDescent="0.2">
      <c r="C3614" s="18"/>
      <c r="D3614" s="18"/>
    </row>
    <row r="3615" spans="3:4" x14ac:dyDescent="0.2">
      <c r="C3615" s="18"/>
      <c r="D3615" s="18"/>
    </row>
    <row r="3616" spans="3:4" x14ac:dyDescent="0.2">
      <c r="C3616" s="18"/>
      <c r="D3616" s="18"/>
    </row>
    <row r="3617" spans="3:4" x14ac:dyDescent="0.2">
      <c r="C3617" s="18"/>
      <c r="D3617" s="18"/>
    </row>
    <row r="3618" spans="3:4" x14ac:dyDescent="0.2">
      <c r="C3618" s="18"/>
      <c r="D3618" s="18"/>
    </row>
    <row r="3619" spans="3:4" x14ac:dyDescent="0.2">
      <c r="C3619" s="18"/>
      <c r="D3619" s="18"/>
    </row>
    <row r="3620" spans="3:4" x14ac:dyDescent="0.2">
      <c r="C3620" s="18"/>
      <c r="D3620" s="18"/>
    </row>
    <row r="3621" spans="3:4" x14ac:dyDescent="0.2">
      <c r="C3621" s="18"/>
      <c r="D3621" s="18"/>
    </row>
    <row r="3622" spans="3:4" x14ac:dyDescent="0.2">
      <c r="C3622" s="18"/>
      <c r="D3622" s="18"/>
    </row>
    <row r="3623" spans="3:4" x14ac:dyDescent="0.2">
      <c r="C3623" s="18"/>
      <c r="D3623" s="18"/>
    </row>
    <row r="3624" spans="3:4" x14ac:dyDescent="0.2">
      <c r="C3624" s="18"/>
      <c r="D3624" s="18"/>
    </row>
    <row r="3625" spans="3:4" x14ac:dyDescent="0.2">
      <c r="C3625" s="18"/>
      <c r="D3625" s="18"/>
    </row>
    <row r="3626" spans="3:4" x14ac:dyDescent="0.2">
      <c r="C3626" s="18"/>
      <c r="D3626" s="18"/>
    </row>
    <row r="3627" spans="3:4" x14ac:dyDescent="0.2">
      <c r="C3627" s="18"/>
      <c r="D3627" s="18"/>
    </row>
    <row r="3628" spans="3:4" x14ac:dyDescent="0.2">
      <c r="C3628" s="18"/>
      <c r="D3628" s="18"/>
    </row>
    <row r="3629" spans="3:4" x14ac:dyDescent="0.2">
      <c r="C3629" s="18"/>
      <c r="D3629" s="18"/>
    </row>
    <row r="3630" spans="3:4" x14ac:dyDescent="0.2">
      <c r="C3630" s="18"/>
      <c r="D3630" s="18"/>
    </row>
    <row r="3631" spans="3:4" x14ac:dyDescent="0.2">
      <c r="C3631" s="18"/>
      <c r="D3631" s="18"/>
    </row>
    <row r="3632" spans="3:4" x14ac:dyDescent="0.2">
      <c r="C3632" s="18"/>
      <c r="D3632" s="18"/>
    </row>
    <row r="3633" spans="3:4" x14ac:dyDescent="0.2">
      <c r="C3633" s="18"/>
      <c r="D3633" s="18"/>
    </row>
    <row r="3634" spans="3:4" x14ac:dyDescent="0.2">
      <c r="C3634" s="18"/>
      <c r="D3634" s="18"/>
    </row>
    <row r="3635" spans="3:4" x14ac:dyDescent="0.2">
      <c r="C3635" s="18"/>
      <c r="D3635" s="18"/>
    </row>
    <row r="3636" spans="3:4" x14ac:dyDescent="0.2">
      <c r="C3636" s="18"/>
      <c r="D3636" s="18"/>
    </row>
    <row r="3637" spans="3:4" x14ac:dyDescent="0.2">
      <c r="C3637" s="18"/>
      <c r="D3637" s="18"/>
    </row>
    <row r="3638" spans="3:4" x14ac:dyDescent="0.2">
      <c r="C3638" s="18"/>
      <c r="D3638" s="18"/>
    </row>
    <row r="3639" spans="3:4" x14ac:dyDescent="0.2">
      <c r="C3639" s="18"/>
      <c r="D3639" s="18"/>
    </row>
    <row r="3640" spans="3:4" x14ac:dyDescent="0.2">
      <c r="C3640" s="18"/>
      <c r="D3640" s="18"/>
    </row>
    <row r="3641" spans="3:4" x14ac:dyDescent="0.2">
      <c r="C3641" s="18"/>
      <c r="D3641" s="18"/>
    </row>
    <row r="3642" spans="3:4" x14ac:dyDescent="0.2">
      <c r="C3642" s="18"/>
      <c r="D3642" s="18"/>
    </row>
    <row r="3643" spans="3:4" x14ac:dyDescent="0.2">
      <c r="C3643" s="18"/>
      <c r="D3643" s="18"/>
    </row>
    <row r="3644" spans="3:4" x14ac:dyDescent="0.2">
      <c r="C3644" s="18"/>
      <c r="D3644" s="18"/>
    </row>
    <row r="3645" spans="3:4" x14ac:dyDescent="0.2">
      <c r="C3645" s="18"/>
      <c r="D3645" s="18"/>
    </row>
    <row r="3646" spans="3:4" x14ac:dyDescent="0.2">
      <c r="C3646" s="18"/>
      <c r="D3646" s="18"/>
    </row>
    <row r="3647" spans="3:4" x14ac:dyDescent="0.2">
      <c r="C3647" s="18"/>
      <c r="D3647" s="18"/>
    </row>
    <row r="3648" spans="3:4" x14ac:dyDescent="0.2">
      <c r="C3648" s="18"/>
      <c r="D3648" s="18"/>
    </row>
    <row r="3649" spans="3:4" x14ac:dyDescent="0.2">
      <c r="C3649" s="18"/>
      <c r="D3649" s="18"/>
    </row>
    <row r="3650" spans="3:4" x14ac:dyDescent="0.2">
      <c r="C3650" s="18"/>
      <c r="D3650" s="18"/>
    </row>
    <row r="3651" spans="3:4" x14ac:dyDescent="0.2">
      <c r="C3651" s="18"/>
      <c r="D3651" s="18"/>
    </row>
    <row r="3652" spans="3:4" x14ac:dyDescent="0.2">
      <c r="C3652" s="18"/>
      <c r="D3652" s="18"/>
    </row>
    <row r="3653" spans="3:4" x14ac:dyDescent="0.2">
      <c r="C3653" s="18"/>
      <c r="D3653" s="18"/>
    </row>
    <row r="3654" spans="3:4" x14ac:dyDescent="0.2">
      <c r="C3654" s="18"/>
      <c r="D3654" s="18"/>
    </row>
    <row r="3655" spans="3:4" x14ac:dyDescent="0.2">
      <c r="C3655" s="18"/>
      <c r="D3655" s="18"/>
    </row>
    <row r="3656" spans="3:4" x14ac:dyDescent="0.2">
      <c r="C3656" s="18"/>
      <c r="D3656" s="18"/>
    </row>
    <row r="3657" spans="3:4" x14ac:dyDescent="0.2">
      <c r="C3657" s="18"/>
      <c r="D3657" s="18"/>
    </row>
    <row r="3658" spans="3:4" x14ac:dyDescent="0.2">
      <c r="C3658" s="18"/>
      <c r="D3658" s="18"/>
    </row>
    <row r="3659" spans="3:4" x14ac:dyDescent="0.2">
      <c r="C3659" s="18"/>
      <c r="D3659" s="18"/>
    </row>
    <row r="3660" spans="3:4" x14ac:dyDescent="0.2">
      <c r="C3660" s="18"/>
      <c r="D3660" s="18"/>
    </row>
    <row r="3661" spans="3:4" x14ac:dyDescent="0.2">
      <c r="C3661" s="18"/>
      <c r="D3661" s="18"/>
    </row>
    <row r="3662" spans="3:4" x14ac:dyDescent="0.2">
      <c r="C3662" s="18"/>
      <c r="D3662" s="18"/>
    </row>
    <row r="3663" spans="3:4" x14ac:dyDescent="0.2">
      <c r="C3663" s="18"/>
      <c r="D3663" s="18"/>
    </row>
    <row r="3664" spans="3:4" x14ac:dyDescent="0.2">
      <c r="C3664" s="18"/>
      <c r="D3664" s="18"/>
    </row>
    <row r="3665" spans="3:4" x14ac:dyDescent="0.2">
      <c r="C3665" s="18"/>
      <c r="D3665" s="18"/>
    </row>
    <row r="3666" spans="3:4" x14ac:dyDescent="0.2">
      <c r="C3666" s="18"/>
      <c r="D3666" s="18"/>
    </row>
    <row r="3667" spans="3:4" x14ac:dyDescent="0.2">
      <c r="C3667" s="18"/>
      <c r="D3667" s="18"/>
    </row>
    <row r="3668" spans="3:4" x14ac:dyDescent="0.2">
      <c r="C3668" s="18"/>
      <c r="D3668" s="18"/>
    </row>
    <row r="3669" spans="3:4" x14ac:dyDescent="0.2">
      <c r="C3669" s="18"/>
      <c r="D3669" s="18"/>
    </row>
    <row r="3670" spans="3:4" x14ac:dyDescent="0.2">
      <c r="C3670" s="18"/>
      <c r="D3670" s="18"/>
    </row>
    <row r="3671" spans="3:4" x14ac:dyDescent="0.2">
      <c r="C3671" s="18"/>
      <c r="D3671" s="18"/>
    </row>
    <row r="3672" spans="3:4" x14ac:dyDescent="0.2">
      <c r="C3672" s="18"/>
      <c r="D3672" s="18"/>
    </row>
    <row r="3673" spans="3:4" x14ac:dyDescent="0.2">
      <c r="C3673" s="18"/>
      <c r="D3673" s="18"/>
    </row>
    <row r="3674" spans="3:4" x14ac:dyDescent="0.2">
      <c r="C3674" s="18"/>
      <c r="D3674" s="18"/>
    </row>
    <row r="3675" spans="3:4" x14ac:dyDescent="0.2">
      <c r="C3675" s="18"/>
      <c r="D3675" s="18"/>
    </row>
    <row r="3676" spans="3:4" x14ac:dyDescent="0.2">
      <c r="C3676" s="18"/>
      <c r="D3676" s="18"/>
    </row>
    <row r="3677" spans="3:4" x14ac:dyDescent="0.2">
      <c r="C3677" s="18"/>
      <c r="D3677" s="18"/>
    </row>
    <row r="3678" spans="3:4" x14ac:dyDescent="0.2">
      <c r="C3678" s="18"/>
      <c r="D3678" s="18"/>
    </row>
    <row r="3679" spans="3:4" x14ac:dyDescent="0.2">
      <c r="C3679" s="18"/>
      <c r="D3679" s="18"/>
    </row>
    <row r="3680" spans="3:4" x14ac:dyDescent="0.2">
      <c r="C3680" s="18"/>
      <c r="D3680" s="18"/>
    </row>
    <row r="3681" spans="3:4" x14ac:dyDescent="0.2">
      <c r="C3681" s="18"/>
      <c r="D3681" s="18"/>
    </row>
    <row r="3682" spans="3:4" x14ac:dyDescent="0.2">
      <c r="C3682" s="18"/>
      <c r="D3682" s="18"/>
    </row>
    <row r="3683" spans="3:4" x14ac:dyDescent="0.2">
      <c r="C3683" s="18"/>
      <c r="D3683" s="18"/>
    </row>
    <row r="3684" spans="3:4" x14ac:dyDescent="0.2">
      <c r="C3684" s="18"/>
      <c r="D3684" s="18"/>
    </row>
    <row r="3685" spans="3:4" x14ac:dyDescent="0.2">
      <c r="C3685" s="18"/>
      <c r="D3685" s="18"/>
    </row>
    <row r="3686" spans="3:4" x14ac:dyDescent="0.2">
      <c r="C3686" s="18"/>
      <c r="D3686" s="18"/>
    </row>
    <row r="3687" spans="3:4" x14ac:dyDescent="0.2">
      <c r="C3687" s="18"/>
      <c r="D3687" s="18"/>
    </row>
    <row r="3688" spans="3:4" x14ac:dyDescent="0.2">
      <c r="C3688" s="18"/>
      <c r="D3688" s="18"/>
    </row>
    <row r="3689" spans="3:4" x14ac:dyDescent="0.2">
      <c r="C3689" s="18"/>
      <c r="D3689" s="18"/>
    </row>
    <row r="3690" spans="3:4" x14ac:dyDescent="0.2">
      <c r="C3690" s="18"/>
      <c r="D3690" s="18"/>
    </row>
    <row r="3691" spans="3:4" x14ac:dyDescent="0.2">
      <c r="C3691" s="18"/>
      <c r="D3691" s="18"/>
    </row>
    <row r="3692" spans="3:4" x14ac:dyDescent="0.2">
      <c r="C3692" s="18"/>
      <c r="D3692" s="18"/>
    </row>
    <row r="3693" spans="3:4" x14ac:dyDescent="0.2">
      <c r="C3693" s="18"/>
      <c r="D3693" s="18"/>
    </row>
    <row r="3694" spans="3:4" x14ac:dyDescent="0.2">
      <c r="C3694" s="18"/>
      <c r="D3694" s="18"/>
    </row>
    <row r="3695" spans="3:4" x14ac:dyDescent="0.2">
      <c r="C3695" s="18"/>
      <c r="D3695" s="18"/>
    </row>
    <row r="3696" spans="3:4" x14ac:dyDescent="0.2">
      <c r="C3696" s="18"/>
      <c r="D3696" s="18"/>
    </row>
    <row r="3697" spans="3:4" x14ac:dyDescent="0.2">
      <c r="C3697" s="18"/>
      <c r="D3697" s="18"/>
    </row>
    <row r="3698" spans="3:4" x14ac:dyDescent="0.2">
      <c r="C3698" s="18"/>
      <c r="D3698" s="18"/>
    </row>
    <row r="3699" spans="3:4" x14ac:dyDescent="0.2">
      <c r="C3699" s="18"/>
      <c r="D3699" s="18"/>
    </row>
    <row r="3700" spans="3:4" x14ac:dyDescent="0.2">
      <c r="C3700" s="18"/>
      <c r="D3700" s="18"/>
    </row>
    <row r="3701" spans="3:4" x14ac:dyDescent="0.2">
      <c r="C3701" s="18"/>
      <c r="D3701" s="18"/>
    </row>
    <row r="3702" spans="3:4" x14ac:dyDescent="0.2">
      <c r="C3702" s="18"/>
      <c r="D3702" s="18"/>
    </row>
    <row r="3703" spans="3:4" x14ac:dyDescent="0.2">
      <c r="C3703" s="18"/>
      <c r="D3703" s="18"/>
    </row>
    <row r="3704" spans="3:4" x14ac:dyDescent="0.2">
      <c r="C3704" s="18"/>
      <c r="D3704" s="18"/>
    </row>
    <row r="3705" spans="3:4" x14ac:dyDescent="0.2">
      <c r="C3705" s="18"/>
      <c r="D3705" s="18"/>
    </row>
    <row r="3706" spans="3:4" x14ac:dyDescent="0.2">
      <c r="C3706" s="18"/>
      <c r="D3706" s="18"/>
    </row>
    <row r="3707" spans="3:4" x14ac:dyDescent="0.2">
      <c r="C3707" s="18"/>
      <c r="D3707" s="18"/>
    </row>
    <row r="3708" spans="3:4" x14ac:dyDescent="0.2">
      <c r="C3708" s="18"/>
      <c r="D3708" s="18"/>
    </row>
    <row r="3709" spans="3:4" x14ac:dyDescent="0.2">
      <c r="C3709" s="18"/>
      <c r="D3709" s="18"/>
    </row>
    <row r="3710" spans="3:4" x14ac:dyDescent="0.2">
      <c r="C3710" s="18"/>
      <c r="D3710" s="18"/>
    </row>
    <row r="3711" spans="3:4" x14ac:dyDescent="0.2">
      <c r="C3711" s="18"/>
      <c r="D3711" s="18"/>
    </row>
    <row r="3712" spans="3:4" x14ac:dyDescent="0.2">
      <c r="C3712" s="18"/>
      <c r="D3712" s="18"/>
    </row>
    <row r="3713" spans="3:4" x14ac:dyDescent="0.2">
      <c r="C3713" s="18"/>
      <c r="D3713" s="18"/>
    </row>
    <row r="3714" spans="3:4" x14ac:dyDescent="0.2">
      <c r="C3714" s="18"/>
      <c r="D3714" s="18"/>
    </row>
    <row r="3715" spans="3:4" x14ac:dyDescent="0.2">
      <c r="C3715" s="18"/>
      <c r="D3715" s="18"/>
    </row>
    <row r="3716" spans="3:4" x14ac:dyDescent="0.2">
      <c r="C3716" s="18"/>
      <c r="D3716" s="18"/>
    </row>
    <row r="3717" spans="3:4" x14ac:dyDescent="0.2">
      <c r="C3717" s="18"/>
      <c r="D3717" s="18"/>
    </row>
    <row r="3718" spans="3:4" x14ac:dyDescent="0.2">
      <c r="C3718" s="18"/>
      <c r="D3718" s="18"/>
    </row>
    <row r="3719" spans="3:4" x14ac:dyDescent="0.2">
      <c r="C3719" s="18"/>
      <c r="D3719" s="18"/>
    </row>
    <row r="3720" spans="3:4" x14ac:dyDescent="0.2">
      <c r="C3720" s="18"/>
      <c r="D3720" s="18"/>
    </row>
    <row r="3721" spans="3:4" x14ac:dyDescent="0.2">
      <c r="C3721" s="18"/>
      <c r="D3721" s="18"/>
    </row>
    <row r="3722" spans="3:4" x14ac:dyDescent="0.2">
      <c r="C3722" s="18"/>
      <c r="D3722" s="18"/>
    </row>
    <row r="3723" spans="3:4" x14ac:dyDescent="0.2">
      <c r="C3723" s="18"/>
      <c r="D3723" s="18"/>
    </row>
    <row r="3724" spans="3:4" x14ac:dyDescent="0.2">
      <c r="C3724" s="18"/>
      <c r="D3724" s="18"/>
    </row>
    <row r="3725" spans="3:4" x14ac:dyDescent="0.2">
      <c r="C3725" s="18"/>
      <c r="D3725" s="18"/>
    </row>
    <row r="3726" spans="3:4" x14ac:dyDescent="0.2">
      <c r="C3726" s="18"/>
      <c r="D3726" s="18"/>
    </row>
    <row r="3727" spans="3:4" x14ac:dyDescent="0.2">
      <c r="C3727" s="18"/>
      <c r="D3727" s="18"/>
    </row>
    <row r="3728" spans="3:4" x14ac:dyDescent="0.2">
      <c r="C3728" s="18"/>
      <c r="D3728" s="18"/>
    </row>
    <row r="3729" spans="3:4" x14ac:dyDescent="0.2">
      <c r="C3729" s="18"/>
      <c r="D3729" s="18"/>
    </row>
    <row r="3730" spans="3:4" x14ac:dyDescent="0.2">
      <c r="C3730" s="18"/>
      <c r="D3730" s="18"/>
    </row>
    <row r="3731" spans="3:4" x14ac:dyDescent="0.2">
      <c r="C3731" s="18"/>
      <c r="D3731" s="18"/>
    </row>
    <row r="3732" spans="3:4" x14ac:dyDescent="0.2">
      <c r="C3732" s="18"/>
      <c r="D3732" s="18"/>
    </row>
    <row r="3733" spans="3:4" x14ac:dyDescent="0.2">
      <c r="C3733" s="18"/>
      <c r="D3733" s="18"/>
    </row>
    <row r="3734" spans="3:4" x14ac:dyDescent="0.2">
      <c r="C3734" s="18"/>
      <c r="D3734" s="18"/>
    </row>
    <row r="3735" spans="3:4" x14ac:dyDescent="0.2">
      <c r="C3735" s="18"/>
      <c r="D3735" s="18"/>
    </row>
    <row r="3736" spans="3:4" x14ac:dyDescent="0.2">
      <c r="C3736" s="18"/>
      <c r="D3736" s="18"/>
    </row>
    <row r="3737" spans="3:4" x14ac:dyDescent="0.2">
      <c r="C3737" s="18"/>
      <c r="D3737" s="18"/>
    </row>
    <row r="3738" spans="3:4" x14ac:dyDescent="0.2">
      <c r="C3738" s="18"/>
      <c r="D3738" s="18"/>
    </row>
    <row r="3739" spans="3:4" x14ac:dyDescent="0.2">
      <c r="C3739" s="18"/>
      <c r="D3739" s="18"/>
    </row>
    <row r="3740" spans="3:4" x14ac:dyDescent="0.2">
      <c r="C3740" s="18"/>
      <c r="D3740" s="18"/>
    </row>
    <row r="3741" spans="3:4" x14ac:dyDescent="0.2">
      <c r="C3741" s="18"/>
      <c r="D3741" s="18"/>
    </row>
    <row r="3742" spans="3:4" x14ac:dyDescent="0.2">
      <c r="C3742" s="18"/>
      <c r="D3742" s="18"/>
    </row>
    <row r="3743" spans="3:4" x14ac:dyDescent="0.2">
      <c r="C3743" s="18"/>
      <c r="D3743" s="18"/>
    </row>
    <row r="3744" spans="3:4" x14ac:dyDescent="0.2">
      <c r="C3744" s="18"/>
      <c r="D3744" s="18"/>
    </row>
    <row r="3745" spans="3:4" x14ac:dyDescent="0.2">
      <c r="C3745" s="18"/>
      <c r="D3745" s="18"/>
    </row>
    <row r="3746" spans="3:4" x14ac:dyDescent="0.2">
      <c r="C3746" s="18"/>
      <c r="D3746" s="18"/>
    </row>
    <row r="3747" spans="3:4" x14ac:dyDescent="0.2">
      <c r="C3747" s="18"/>
      <c r="D3747" s="18"/>
    </row>
    <row r="3748" spans="3:4" x14ac:dyDescent="0.2">
      <c r="C3748" s="18"/>
      <c r="D3748" s="18"/>
    </row>
    <row r="3749" spans="3:4" x14ac:dyDescent="0.2">
      <c r="C3749" s="18"/>
      <c r="D3749" s="18"/>
    </row>
    <row r="3750" spans="3:4" x14ac:dyDescent="0.2">
      <c r="C3750" s="18"/>
      <c r="D3750" s="18"/>
    </row>
    <row r="3751" spans="3:4" x14ac:dyDescent="0.2">
      <c r="C3751" s="18"/>
      <c r="D3751" s="18"/>
    </row>
    <row r="3752" spans="3:4" x14ac:dyDescent="0.2">
      <c r="C3752" s="18"/>
      <c r="D3752" s="18"/>
    </row>
    <row r="3753" spans="3:4" x14ac:dyDescent="0.2">
      <c r="C3753" s="18"/>
      <c r="D3753" s="18"/>
    </row>
    <row r="3754" spans="3:4" x14ac:dyDescent="0.2">
      <c r="C3754" s="18"/>
      <c r="D3754" s="18"/>
    </row>
    <row r="3755" spans="3:4" x14ac:dyDescent="0.2">
      <c r="C3755" s="18"/>
      <c r="D3755" s="18"/>
    </row>
    <row r="3756" spans="3:4" x14ac:dyDescent="0.2">
      <c r="C3756" s="18"/>
      <c r="D3756" s="18"/>
    </row>
    <row r="3757" spans="3:4" x14ac:dyDescent="0.2">
      <c r="C3757" s="18"/>
      <c r="D3757" s="18"/>
    </row>
    <row r="3758" spans="3:4" x14ac:dyDescent="0.2">
      <c r="C3758" s="18"/>
      <c r="D3758" s="18"/>
    </row>
    <row r="3759" spans="3:4" x14ac:dyDescent="0.2">
      <c r="C3759" s="18"/>
      <c r="D3759" s="18"/>
    </row>
    <row r="3760" spans="3:4" x14ac:dyDescent="0.2">
      <c r="C3760" s="18"/>
      <c r="D3760" s="18"/>
    </row>
    <row r="3761" spans="3:4" x14ac:dyDescent="0.2">
      <c r="C3761" s="18"/>
      <c r="D3761" s="18"/>
    </row>
    <row r="3762" spans="3:4" x14ac:dyDescent="0.2">
      <c r="C3762" s="18"/>
      <c r="D3762" s="18"/>
    </row>
    <row r="3763" spans="3:4" x14ac:dyDescent="0.2">
      <c r="C3763" s="18"/>
      <c r="D3763" s="18"/>
    </row>
    <row r="3764" spans="3:4" x14ac:dyDescent="0.2">
      <c r="C3764" s="18"/>
      <c r="D3764" s="18"/>
    </row>
    <row r="3765" spans="3:4" x14ac:dyDescent="0.2">
      <c r="C3765" s="18"/>
      <c r="D3765" s="18"/>
    </row>
    <row r="3766" spans="3:4" x14ac:dyDescent="0.2">
      <c r="C3766" s="18"/>
      <c r="D3766" s="18"/>
    </row>
    <row r="3767" spans="3:4" x14ac:dyDescent="0.2">
      <c r="C3767" s="18"/>
      <c r="D3767" s="18"/>
    </row>
    <row r="3768" spans="3:4" x14ac:dyDescent="0.2">
      <c r="C3768" s="18"/>
      <c r="D3768" s="18"/>
    </row>
    <row r="3769" spans="3:4" x14ac:dyDescent="0.2">
      <c r="C3769" s="18"/>
      <c r="D3769" s="18"/>
    </row>
    <row r="3770" spans="3:4" x14ac:dyDescent="0.2">
      <c r="C3770" s="18"/>
      <c r="D3770" s="18"/>
    </row>
    <row r="3771" spans="3:4" x14ac:dyDescent="0.2">
      <c r="C3771" s="18"/>
      <c r="D3771" s="18"/>
    </row>
    <row r="3772" spans="3:4" x14ac:dyDescent="0.2">
      <c r="C3772" s="18"/>
      <c r="D3772" s="18"/>
    </row>
    <row r="3773" spans="3:4" x14ac:dyDescent="0.2">
      <c r="C3773" s="18"/>
      <c r="D3773" s="18"/>
    </row>
    <row r="3774" spans="3:4" x14ac:dyDescent="0.2">
      <c r="C3774" s="18"/>
      <c r="D3774" s="18"/>
    </row>
    <row r="3775" spans="3:4" x14ac:dyDescent="0.2">
      <c r="C3775" s="18"/>
      <c r="D3775" s="18"/>
    </row>
    <row r="3776" spans="3:4" x14ac:dyDescent="0.2">
      <c r="C3776" s="18"/>
      <c r="D3776" s="18"/>
    </row>
    <row r="3777" spans="3:4" x14ac:dyDescent="0.2">
      <c r="C3777" s="18"/>
      <c r="D3777" s="18"/>
    </row>
    <row r="3778" spans="3:4" x14ac:dyDescent="0.2">
      <c r="C3778" s="18"/>
      <c r="D3778" s="18"/>
    </row>
    <row r="3779" spans="3:4" x14ac:dyDescent="0.2">
      <c r="C3779" s="18"/>
      <c r="D3779" s="18"/>
    </row>
    <row r="3780" spans="3:4" x14ac:dyDescent="0.2">
      <c r="C3780" s="18"/>
      <c r="D3780" s="18"/>
    </row>
    <row r="3781" spans="3:4" x14ac:dyDescent="0.2">
      <c r="C3781" s="18"/>
      <c r="D3781" s="18"/>
    </row>
    <row r="3782" spans="3:4" x14ac:dyDescent="0.2">
      <c r="C3782" s="18"/>
      <c r="D3782" s="18"/>
    </row>
    <row r="3783" spans="3:4" x14ac:dyDescent="0.2">
      <c r="C3783" s="18"/>
      <c r="D3783" s="18"/>
    </row>
    <row r="3784" spans="3:4" x14ac:dyDescent="0.2">
      <c r="C3784" s="18"/>
      <c r="D3784" s="18"/>
    </row>
    <row r="3785" spans="3:4" x14ac:dyDescent="0.2">
      <c r="C3785" s="18"/>
      <c r="D3785" s="18"/>
    </row>
    <row r="3786" spans="3:4" x14ac:dyDescent="0.2">
      <c r="C3786" s="18"/>
      <c r="D3786" s="18"/>
    </row>
    <row r="3787" spans="3:4" x14ac:dyDescent="0.2">
      <c r="C3787" s="18"/>
      <c r="D3787" s="18"/>
    </row>
    <row r="3788" spans="3:4" x14ac:dyDescent="0.2">
      <c r="C3788" s="18"/>
      <c r="D3788" s="18"/>
    </row>
    <row r="3789" spans="3:4" x14ac:dyDescent="0.2">
      <c r="C3789" s="18"/>
      <c r="D3789" s="18"/>
    </row>
    <row r="3790" spans="3:4" x14ac:dyDescent="0.2">
      <c r="C3790" s="18"/>
      <c r="D3790" s="18"/>
    </row>
    <row r="3791" spans="3:4" x14ac:dyDescent="0.2">
      <c r="C3791" s="18"/>
      <c r="D3791" s="18"/>
    </row>
    <row r="3792" spans="3:4" x14ac:dyDescent="0.2">
      <c r="C3792" s="18"/>
      <c r="D3792" s="18"/>
    </row>
    <row r="3793" spans="3:4" x14ac:dyDescent="0.2">
      <c r="C3793" s="18"/>
      <c r="D3793" s="18"/>
    </row>
    <row r="3794" spans="3:4" x14ac:dyDescent="0.2">
      <c r="C3794" s="18"/>
      <c r="D3794" s="18"/>
    </row>
    <row r="3795" spans="3:4" x14ac:dyDescent="0.2">
      <c r="C3795" s="18"/>
      <c r="D3795" s="18"/>
    </row>
    <row r="3796" spans="3:4" x14ac:dyDescent="0.2">
      <c r="C3796" s="18"/>
      <c r="D3796" s="18"/>
    </row>
    <row r="3797" spans="3:4" x14ac:dyDescent="0.2">
      <c r="C3797" s="18"/>
      <c r="D3797" s="18"/>
    </row>
    <row r="3798" spans="3:4" x14ac:dyDescent="0.2">
      <c r="C3798" s="18"/>
      <c r="D3798" s="18"/>
    </row>
    <row r="3799" spans="3:4" x14ac:dyDescent="0.2">
      <c r="C3799" s="18"/>
      <c r="D3799" s="18"/>
    </row>
    <row r="3800" spans="3:4" x14ac:dyDescent="0.2">
      <c r="C3800" s="18"/>
      <c r="D3800" s="18"/>
    </row>
    <row r="3801" spans="3:4" x14ac:dyDescent="0.2">
      <c r="C3801" s="18"/>
      <c r="D3801" s="18"/>
    </row>
    <row r="3802" spans="3:4" x14ac:dyDescent="0.2">
      <c r="C3802" s="18"/>
      <c r="D3802" s="18"/>
    </row>
    <row r="3803" spans="3:4" x14ac:dyDescent="0.2">
      <c r="C3803" s="18"/>
      <c r="D3803" s="18"/>
    </row>
    <row r="3804" spans="3:4" x14ac:dyDescent="0.2">
      <c r="C3804" s="18"/>
      <c r="D3804" s="18"/>
    </row>
    <row r="3805" spans="3:4" x14ac:dyDescent="0.2">
      <c r="C3805" s="18"/>
      <c r="D3805" s="18"/>
    </row>
    <row r="3806" spans="3:4" x14ac:dyDescent="0.2">
      <c r="C3806" s="18"/>
      <c r="D3806" s="18"/>
    </row>
    <row r="3807" spans="3:4" x14ac:dyDescent="0.2">
      <c r="C3807" s="18"/>
      <c r="D3807" s="18"/>
    </row>
    <row r="3808" spans="3:4" x14ac:dyDescent="0.2">
      <c r="C3808" s="18"/>
      <c r="D3808" s="18"/>
    </row>
    <row r="3809" spans="3:4" x14ac:dyDescent="0.2">
      <c r="C3809" s="18"/>
      <c r="D3809" s="18"/>
    </row>
    <row r="3810" spans="3:4" x14ac:dyDescent="0.2">
      <c r="C3810" s="18"/>
      <c r="D3810" s="18"/>
    </row>
    <row r="3811" spans="3:4" x14ac:dyDescent="0.2">
      <c r="C3811" s="18"/>
      <c r="D3811" s="18"/>
    </row>
    <row r="3812" spans="3:4" x14ac:dyDescent="0.2">
      <c r="C3812" s="18"/>
      <c r="D3812" s="18"/>
    </row>
    <row r="3813" spans="3:4" x14ac:dyDescent="0.2">
      <c r="C3813" s="18"/>
      <c r="D3813" s="18"/>
    </row>
    <row r="3814" spans="3:4" x14ac:dyDescent="0.2">
      <c r="C3814" s="18"/>
      <c r="D3814" s="18"/>
    </row>
    <row r="3815" spans="3:4" x14ac:dyDescent="0.2">
      <c r="C3815" s="18"/>
      <c r="D3815" s="18"/>
    </row>
    <row r="3816" spans="3:4" x14ac:dyDescent="0.2">
      <c r="C3816" s="18"/>
      <c r="D3816" s="18"/>
    </row>
    <row r="3817" spans="3:4" x14ac:dyDescent="0.2">
      <c r="C3817" s="18"/>
      <c r="D3817" s="18"/>
    </row>
    <row r="3818" spans="3:4" x14ac:dyDescent="0.2">
      <c r="C3818" s="18"/>
      <c r="D3818" s="18"/>
    </row>
    <row r="3819" spans="3:4" x14ac:dyDescent="0.2">
      <c r="C3819" s="18"/>
      <c r="D3819" s="18"/>
    </row>
    <row r="3820" spans="3:4" x14ac:dyDescent="0.2">
      <c r="C3820" s="18"/>
      <c r="D3820" s="18"/>
    </row>
    <row r="3821" spans="3:4" x14ac:dyDescent="0.2">
      <c r="C3821" s="18"/>
      <c r="D3821" s="18"/>
    </row>
    <row r="3822" spans="3:4" x14ac:dyDescent="0.2">
      <c r="C3822" s="18"/>
      <c r="D3822" s="18"/>
    </row>
    <row r="3823" spans="3:4" x14ac:dyDescent="0.2">
      <c r="C3823" s="18"/>
      <c r="D3823" s="18"/>
    </row>
    <row r="3824" spans="3:4" x14ac:dyDescent="0.2">
      <c r="C3824" s="18"/>
      <c r="D3824" s="18"/>
    </row>
    <row r="3825" spans="3:4" x14ac:dyDescent="0.2">
      <c r="C3825" s="18"/>
      <c r="D3825" s="18"/>
    </row>
    <row r="3826" spans="3:4" x14ac:dyDescent="0.2">
      <c r="C3826" s="18"/>
      <c r="D3826" s="18"/>
    </row>
    <row r="3827" spans="3:4" x14ac:dyDescent="0.2">
      <c r="C3827" s="18"/>
      <c r="D3827" s="18"/>
    </row>
    <row r="3828" spans="3:4" x14ac:dyDescent="0.2">
      <c r="C3828" s="18"/>
      <c r="D3828" s="18"/>
    </row>
    <row r="3829" spans="3:4" x14ac:dyDescent="0.2">
      <c r="C3829" s="18"/>
      <c r="D3829" s="18"/>
    </row>
    <row r="3830" spans="3:4" x14ac:dyDescent="0.2">
      <c r="C3830" s="18"/>
      <c r="D3830" s="18"/>
    </row>
    <row r="3831" spans="3:4" x14ac:dyDescent="0.2">
      <c r="C3831" s="18"/>
      <c r="D3831" s="18"/>
    </row>
    <row r="3832" spans="3:4" x14ac:dyDescent="0.2">
      <c r="C3832" s="18"/>
      <c r="D3832" s="18"/>
    </row>
    <row r="3833" spans="3:4" x14ac:dyDescent="0.2">
      <c r="C3833" s="18"/>
      <c r="D3833" s="18"/>
    </row>
    <row r="3834" spans="3:4" x14ac:dyDescent="0.2">
      <c r="C3834" s="18"/>
      <c r="D3834" s="18"/>
    </row>
    <row r="3835" spans="3:4" x14ac:dyDescent="0.2">
      <c r="C3835" s="18"/>
      <c r="D3835" s="18"/>
    </row>
    <row r="3836" spans="3:4" x14ac:dyDescent="0.2">
      <c r="C3836" s="18"/>
      <c r="D3836" s="18"/>
    </row>
    <row r="3837" spans="3:4" x14ac:dyDescent="0.2">
      <c r="C3837" s="18"/>
      <c r="D3837" s="18"/>
    </row>
    <row r="3838" spans="3:4" x14ac:dyDescent="0.2">
      <c r="C3838" s="18"/>
      <c r="D3838" s="18"/>
    </row>
    <row r="3839" spans="3:4" x14ac:dyDescent="0.2">
      <c r="C3839" s="18"/>
      <c r="D3839" s="18"/>
    </row>
    <row r="3840" spans="3:4" x14ac:dyDescent="0.2">
      <c r="C3840" s="18"/>
      <c r="D3840" s="18"/>
    </row>
    <row r="3841" spans="3:4" x14ac:dyDescent="0.2">
      <c r="C3841" s="18"/>
      <c r="D3841" s="18"/>
    </row>
    <row r="3842" spans="3:4" x14ac:dyDescent="0.2">
      <c r="C3842" s="18"/>
      <c r="D3842" s="18"/>
    </row>
    <row r="3843" spans="3:4" x14ac:dyDescent="0.2">
      <c r="C3843" s="18"/>
      <c r="D3843" s="18"/>
    </row>
    <row r="3844" spans="3:4" x14ac:dyDescent="0.2">
      <c r="C3844" s="18"/>
      <c r="D3844" s="18"/>
    </row>
    <row r="3845" spans="3:4" x14ac:dyDescent="0.2">
      <c r="C3845" s="18"/>
      <c r="D3845" s="18"/>
    </row>
    <row r="3846" spans="3:4" x14ac:dyDescent="0.2">
      <c r="C3846" s="18"/>
      <c r="D3846" s="18"/>
    </row>
    <row r="3847" spans="3:4" x14ac:dyDescent="0.2">
      <c r="C3847" s="18"/>
      <c r="D3847" s="18"/>
    </row>
    <row r="3848" spans="3:4" x14ac:dyDescent="0.2">
      <c r="C3848" s="18"/>
      <c r="D3848" s="18"/>
    </row>
    <row r="3849" spans="3:4" x14ac:dyDescent="0.2">
      <c r="C3849" s="18"/>
      <c r="D3849" s="18"/>
    </row>
    <row r="3850" spans="3:4" x14ac:dyDescent="0.2">
      <c r="C3850" s="18"/>
      <c r="D3850" s="18"/>
    </row>
    <row r="3851" spans="3:4" x14ac:dyDescent="0.2">
      <c r="C3851" s="18"/>
      <c r="D3851" s="18"/>
    </row>
    <row r="3852" spans="3:4" x14ac:dyDescent="0.2">
      <c r="C3852" s="18"/>
      <c r="D3852" s="18"/>
    </row>
    <row r="3853" spans="3:4" x14ac:dyDescent="0.2">
      <c r="C3853" s="18"/>
      <c r="D3853" s="18"/>
    </row>
    <row r="3854" spans="3:4" x14ac:dyDescent="0.2">
      <c r="C3854" s="18"/>
      <c r="D3854" s="18"/>
    </row>
    <row r="3855" spans="3:4" x14ac:dyDescent="0.2">
      <c r="C3855" s="18"/>
      <c r="D3855" s="18"/>
    </row>
    <row r="3856" spans="3:4" x14ac:dyDescent="0.2">
      <c r="C3856" s="18"/>
      <c r="D3856" s="18"/>
    </row>
    <row r="3857" spans="3:4" x14ac:dyDescent="0.2">
      <c r="C3857" s="18"/>
      <c r="D3857" s="18"/>
    </row>
    <row r="3858" spans="3:4" x14ac:dyDescent="0.2">
      <c r="C3858" s="18"/>
      <c r="D3858" s="18"/>
    </row>
    <row r="3859" spans="3:4" x14ac:dyDescent="0.2">
      <c r="C3859" s="18"/>
      <c r="D3859" s="18"/>
    </row>
    <row r="3860" spans="3:4" x14ac:dyDescent="0.2">
      <c r="C3860" s="18"/>
      <c r="D3860" s="18"/>
    </row>
    <row r="3861" spans="3:4" x14ac:dyDescent="0.2">
      <c r="C3861" s="18"/>
      <c r="D3861" s="18"/>
    </row>
    <row r="3862" spans="3:4" x14ac:dyDescent="0.2">
      <c r="C3862" s="18"/>
      <c r="D3862" s="18"/>
    </row>
    <row r="3863" spans="3:4" x14ac:dyDescent="0.2">
      <c r="C3863" s="18"/>
      <c r="D3863" s="18"/>
    </row>
    <row r="3864" spans="3:4" x14ac:dyDescent="0.2">
      <c r="C3864" s="18"/>
      <c r="D3864" s="18"/>
    </row>
    <row r="3865" spans="3:4" x14ac:dyDescent="0.2">
      <c r="C3865" s="18"/>
      <c r="D3865" s="18"/>
    </row>
    <row r="3866" spans="3:4" x14ac:dyDescent="0.2">
      <c r="C3866" s="18"/>
      <c r="D3866" s="18"/>
    </row>
    <row r="3867" spans="3:4" x14ac:dyDescent="0.2">
      <c r="C3867" s="18"/>
      <c r="D3867" s="18"/>
    </row>
    <row r="3868" spans="3:4" x14ac:dyDescent="0.2">
      <c r="C3868" s="18"/>
      <c r="D3868" s="18"/>
    </row>
    <row r="3869" spans="3:4" x14ac:dyDescent="0.2">
      <c r="C3869" s="18"/>
      <c r="D3869" s="18"/>
    </row>
    <row r="3870" spans="3:4" x14ac:dyDescent="0.2">
      <c r="C3870" s="18"/>
      <c r="D3870" s="18"/>
    </row>
    <row r="3871" spans="3:4" x14ac:dyDescent="0.2">
      <c r="C3871" s="18"/>
      <c r="D3871" s="18"/>
    </row>
    <row r="3872" spans="3:4" x14ac:dyDescent="0.2">
      <c r="C3872" s="18"/>
      <c r="D3872" s="18"/>
    </row>
    <row r="3873" spans="3:4" x14ac:dyDescent="0.2">
      <c r="C3873" s="18"/>
      <c r="D3873" s="18"/>
    </row>
    <row r="3874" spans="3:4" x14ac:dyDescent="0.2">
      <c r="C3874" s="18"/>
      <c r="D3874" s="18"/>
    </row>
    <row r="3875" spans="3:4" x14ac:dyDescent="0.2">
      <c r="C3875" s="18"/>
      <c r="D3875" s="18"/>
    </row>
    <row r="3876" spans="3:4" x14ac:dyDescent="0.2">
      <c r="C3876" s="18"/>
      <c r="D3876" s="18"/>
    </row>
    <row r="3877" spans="3:4" x14ac:dyDescent="0.2">
      <c r="C3877" s="18"/>
      <c r="D3877" s="18"/>
    </row>
    <row r="3878" spans="3:4" x14ac:dyDescent="0.2">
      <c r="C3878" s="18"/>
      <c r="D3878" s="18"/>
    </row>
    <row r="3879" spans="3:4" x14ac:dyDescent="0.2">
      <c r="C3879" s="18"/>
      <c r="D3879" s="18"/>
    </row>
    <row r="3880" spans="3:4" x14ac:dyDescent="0.2">
      <c r="C3880" s="18"/>
      <c r="D3880" s="18"/>
    </row>
    <row r="3881" spans="3:4" x14ac:dyDescent="0.2">
      <c r="C3881" s="18"/>
      <c r="D3881" s="18"/>
    </row>
    <row r="3882" spans="3:4" x14ac:dyDescent="0.2">
      <c r="C3882" s="18"/>
      <c r="D3882" s="18"/>
    </row>
    <row r="3883" spans="3:4" x14ac:dyDescent="0.2">
      <c r="C3883" s="18"/>
      <c r="D3883" s="18"/>
    </row>
    <row r="3884" spans="3:4" x14ac:dyDescent="0.2">
      <c r="C3884" s="18"/>
      <c r="D3884" s="18"/>
    </row>
    <row r="3885" spans="3:4" x14ac:dyDescent="0.2">
      <c r="C3885" s="18"/>
      <c r="D3885" s="18"/>
    </row>
    <row r="3886" spans="3:4" x14ac:dyDescent="0.2">
      <c r="C3886" s="18"/>
      <c r="D3886" s="18"/>
    </row>
    <row r="3887" spans="3:4" x14ac:dyDescent="0.2">
      <c r="C3887" s="18"/>
      <c r="D3887" s="18"/>
    </row>
    <row r="3888" spans="3:4" x14ac:dyDescent="0.2">
      <c r="C3888" s="18"/>
      <c r="D3888" s="18"/>
    </row>
    <row r="3889" spans="3:4" x14ac:dyDescent="0.2">
      <c r="C3889" s="18"/>
      <c r="D3889" s="18"/>
    </row>
    <row r="3890" spans="3:4" x14ac:dyDescent="0.2">
      <c r="C3890" s="18"/>
      <c r="D3890" s="18"/>
    </row>
    <row r="3891" spans="3:4" x14ac:dyDescent="0.2">
      <c r="C3891" s="18"/>
      <c r="D3891" s="18"/>
    </row>
    <row r="3892" spans="3:4" x14ac:dyDescent="0.2">
      <c r="C3892" s="18"/>
      <c r="D3892" s="18"/>
    </row>
    <row r="3893" spans="3:4" x14ac:dyDescent="0.2">
      <c r="C3893" s="18"/>
      <c r="D3893" s="18"/>
    </row>
    <row r="3894" spans="3:4" x14ac:dyDescent="0.2">
      <c r="C3894" s="18"/>
      <c r="D3894" s="18"/>
    </row>
    <row r="3895" spans="3:4" x14ac:dyDescent="0.2">
      <c r="C3895" s="18"/>
      <c r="D3895" s="18"/>
    </row>
    <row r="3896" spans="3:4" x14ac:dyDescent="0.2">
      <c r="C3896" s="18"/>
      <c r="D3896" s="18"/>
    </row>
    <row r="3897" spans="3:4" x14ac:dyDescent="0.2">
      <c r="C3897" s="18"/>
      <c r="D3897" s="18"/>
    </row>
    <row r="3898" spans="3:4" x14ac:dyDescent="0.2">
      <c r="C3898" s="18"/>
      <c r="D3898" s="18"/>
    </row>
    <row r="3899" spans="3:4" x14ac:dyDescent="0.2">
      <c r="C3899" s="18"/>
      <c r="D3899" s="18"/>
    </row>
    <row r="3900" spans="3:4" x14ac:dyDescent="0.2">
      <c r="C3900" s="18"/>
      <c r="D3900" s="18"/>
    </row>
    <row r="3901" spans="3:4" x14ac:dyDescent="0.2">
      <c r="C3901" s="18"/>
      <c r="D3901" s="18"/>
    </row>
    <row r="3902" spans="3:4" x14ac:dyDescent="0.2">
      <c r="C3902" s="18"/>
      <c r="D3902" s="18"/>
    </row>
    <row r="3903" spans="3:4" x14ac:dyDescent="0.2">
      <c r="C3903" s="18"/>
      <c r="D3903" s="18"/>
    </row>
    <row r="3904" spans="3:4" x14ac:dyDescent="0.2">
      <c r="C3904" s="18"/>
      <c r="D3904" s="18"/>
    </row>
    <row r="3905" spans="3:4" x14ac:dyDescent="0.2">
      <c r="C3905" s="18"/>
      <c r="D3905" s="18"/>
    </row>
    <row r="3906" spans="3:4" x14ac:dyDescent="0.2">
      <c r="C3906" s="18"/>
      <c r="D3906" s="18"/>
    </row>
    <row r="3907" spans="3:4" x14ac:dyDescent="0.2">
      <c r="C3907" s="18"/>
      <c r="D3907" s="18"/>
    </row>
    <row r="3908" spans="3:4" x14ac:dyDescent="0.2">
      <c r="C3908" s="18"/>
      <c r="D3908" s="18"/>
    </row>
    <row r="3909" spans="3:4" x14ac:dyDescent="0.2">
      <c r="C3909" s="18"/>
      <c r="D3909" s="18"/>
    </row>
    <row r="3910" spans="3:4" x14ac:dyDescent="0.2">
      <c r="C3910" s="18"/>
      <c r="D3910" s="18"/>
    </row>
    <row r="3911" spans="3:4" x14ac:dyDescent="0.2">
      <c r="C3911" s="18"/>
      <c r="D3911" s="18"/>
    </row>
    <row r="3912" spans="3:4" x14ac:dyDescent="0.2">
      <c r="C3912" s="18"/>
      <c r="D3912" s="18"/>
    </row>
    <row r="3913" spans="3:4" x14ac:dyDescent="0.2">
      <c r="C3913" s="18"/>
      <c r="D3913" s="18"/>
    </row>
    <row r="3914" spans="3:4" x14ac:dyDescent="0.2">
      <c r="C3914" s="18"/>
      <c r="D3914" s="18"/>
    </row>
    <row r="3915" spans="3:4" x14ac:dyDescent="0.2">
      <c r="C3915" s="18"/>
      <c r="D3915" s="18"/>
    </row>
    <row r="3916" spans="3:4" x14ac:dyDescent="0.2">
      <c r="C3916" s="18"/>
      <c r="D3916" s="18"/>
    </row>
    <row r="3917" spans="3:4" x14ac:dyDescent="0.2">
      <c r="C3917" s="18"/>
      <c r="D3917" s="18"/>
    </row>
    <row r="3918" spans="3:4" x14ac:dyDescent="0.2">
      <c r="C3918" s="18"/>
      <c r="D3918" s="18"/>
    </row>
    <row r="3919" spans="3:4" x14ac:dyDescent="0.2">
      <c r="C3919" s="18"/>
      <c r="D3919" s="18"/>
    </row>
    <row r="3920" spans="3:4" x14ac:dyDescent="0.2">
      <c r="C3920" s="18"/>
      <c r="D3920" s="18"/>
    </row>
    <row r="3921" spans="3:4" x14ac:dyDescent="0.2">
      <c r="C3921" s="18"/>
      <c r="D3921" s="18"/>
    </row>
    <row r="3922" spans="3:4" x14ac:dyDescent="0.2">
      <c r="C3922" s="18"/>
      <c r="D3922" s="18"/>
    </row>
    <row r="3923" spans="3:4" x14ac:dyDescent="0.2">
      <c r="C3923" s="18"/>
      <c r="D3923" s="18"/>
    </row>
    <row r="3924" spans="3:4" x14ac:dyDescent="0.2">
      <c r="C3924" s="18"/>
      <c r="D3924" s="18"/>
    </row>
    <row r="3925" spans="3:4" x14ac:dyDescent="0.2">
      <c r="C3925" s="18"/>
      <c r="D3925" s="18"/>
    </row>
    <row r="3926" spans="3:4" x14ac:dyDescent="0.2">
      <c r="C3926" s="18"/>
      <c r="D3926" s="18"/>
    </row>
    <row r="3927" spans="3:4" x14ac:dyDescent="0.2">
      <c r="C3927" s="18"/>
      <c r="D3927" s="18"/>
    </row>
    <row r="3928" spans="3:4" x14ac:dyDescent="0.2">
      <c r="C3928" s="18"/>
      <c r="D3928" s="18"/>
    </row>
    <row r="3929" spans="3:4" x14ac:dyDescent="0.2">
      <c r="C3929" s="18"/>
      <c r="D3929" s="18"/>
    </row>
    <row r="3930" spans="3:4" x14ac:dyDescent="0.2">
      <c r="C3930" s="18"/>
      <c r="D3930" s="18"/>
    </row>
    <row r="3931" spans="3:4" x14ac:dyDescent="0.2">
      <c r="C3931" s="18"/>
      <c r="D3931" s="18"/>
    </row>
    <row r="3932" spans="3:4" x14ac:dyDescent="0.2">
      <c r="C3932" s="18"/>
      <c r="D3932" s="18"/>
    </row>
    <row r="3933" spans="3:4" x14ac:dyDescent="0.2">
      <c r="C3933" s="18"/>
      <c r="D3933" s="18"/>
    </row>
    <row r="3934" spans="3:4" x14ac:dyDescent="0.2">
      <c r="C3934" s="18"/>
      <c r="D3934" s="18"/>
    </row>
    <row r="3935" spans="3:4" x14ac:dyDescent="0.2">
      <c r="C3935" s="18"/>
      <c r="D3935" s="18"/>
    </row>
    <row r="3936" spans="3:4" x14ac:dyDescent="0.2">
      <c r="C3936" s="18"/>
      <c r="D3936" s="18"/>
    </row>
    <row r="3937" spans="3:4" x14ac:dyDescent="0.2">
      <c r="C3937" s="18"/>
      <c r="D3937" s="18"/>
    </row>
    <row r="3938" spans="3:4" x14ac:dyDescent="0.2">
      <c r="C3938" s="18"/>
      <c r="D3938" s="18"/>
    </row>
    <row r="3939" spans="3:4" x14ac:dyDescent="0.2">
      <c r="C3939" s="18"/>
      <c r="D3939" s="18"/>
    </row>
    <row r="3940" spans="3:4" x14ac:dyDescent="0.2">
      <c r="C3940" s="18"/>
      <c r="D3940" s="18"/>
    </row>
    <row r="3941" spans="3:4" x14ac:dyDescent="0.2">
      <c r="C3941" s="18"/>
      <c r="D3941" s="18"/>
    </row>
    <row r="3942" spans="3:4" x14ac:dyDescent="0.2">
      <c r="C3942" s="18"/>
      <c r="D3942" s="18"/>
    </row>
    <row r="3943" spans="3:4" x14ac:dyDescent="0.2">
      <c r="C3943" s="18"/>
      <c r="D3943" s="18"/>
    </row>
    <row r="3944" spans="3:4" x14ac:dyDescent="0.2">
      <c r="C3944" s="18"/>
      <c r="D3944" s="18"/>
    </row>
    <row r="3945" spans="3:4" x14ac:dyDescent="0.2">
      <c r="C3945" s="18"/>
      <c r="D3945" s="18"/>
    </row>
    <row r="3946" spans="3:4" x14ac:dyDescent="0.2">
      <c r="C3946" s="18"/>
      <c r="D3946" s="18"/>
    </row>
    <row r="3947" spans="3:4" x14ac:dyDescent="0.2">
      <c r="C3947" s="18"/>
      <c r="D3947" s="18"/>
    </row>
    <row r="3948" spans="3:4" x14ac:dyDescent="0.2">
      <c r="C3948" s="18"/>
      <c r="D3948" s="18"/>
    </row>
    <row r="3949" spans="3:4" x14ac:dyDescent="0.2">
      <c r="C3949" s="18"/>
      <c r="D3949" s="18"/>
    </row>
    <row r="3950" spans="3:4" x14ac:dyDescent="0.2">
      <c r="C3950" s="18"/>
      <c r="D3950" s="18"/>
    </row>
    <row r="3951" spans="3:4" x14ac:dyDescent="0.2">
      <c r="C3951" s="18"/>
      <c r="D3951" s="18"/>
    </row>
    <row r="3952" spans="3:4" x14ac:dyDescent="0.2">
      <c r="C3952" s="18"/>
      <c r="D3952" s="18"/>
    </row>
    <row r="3953" spans="3:4" x14ac:dyDescent="0.2">
      <c r="C3953" s="18"/>
      <c r="D3953" s="18"/>
    </row>
    <row r="3954" spans="3:4" x14ac:dyDescent="0.2">
      <c r="C3954" s="18"/>
      <c r="D3954" s="18"/>
    </row>
    <row r="3955" spans="3:4" x14ac:dyDescent="0.2">
      <c r="C3955" s="18"/>
      <c r="D3955" s="18"/>
    </row>
    <row r="3956" spans="3:4" x14ac:dyDescent="0.2">
      <c r="C3956" s="18"/>
      <c r="D3956" s="18"/>
    </row>
    <row r="3957" spans="3:4" x14ac:dyDescent="0.2">
      <c r="C3957" s="18"/>
      <c r="D3957" s="18"/>
    </row>
    <row r="3958" spans="3:4" x14ac:dyDescent="0.2">
      <c r="C3958" s="18"/>
      <c r="D3958" s="18"/>
    </row>
    <row r="3959" spans="3:4" x14ac:dyDescent="0.2">
      <c r="C3959" s="18"/>
      <c r="D3959" s="18"/>
    </row>
    <row r="3960" spans="3:4" x14ac:dyDescent="0.2">
      <c r="C3960" s="18"/>
      <c r="D3960" s="18"/>
    </row>
    <row r="3961" spans="3:4" x14ac:dyDescent="0.2">
      <c r="C3961" s="18"/>
      <c r="D3961" s="18"/>
    </row>
    <row r="3962" spans="3:4" x14ac:dyDescent="0.2">
      <c r="C3962" s="18"/>
      <c r="D3962" s="18"/>
    </row>
    <row r="3963" spans="3:4" x14ac:dyDescent="0.2">
      <c r="C3963" s="18"/>
      <c r="D3963" s="18"/>
    </row>
    <row r="3964" spans="3:4" x14ac:dyDescent="0.2">
      <c r="C3964" s="18"/>
      <c r="D3964" s="18"/>
    </row>
    <row r="3965" spans="3:4" x14ac:dyDescent="0.2">
      <c r="C3965" s="18"/>
      <c r="D3965" s="18"/>
    </row>
    <row r="3966" spans="3:4" x14ac:dyDescent="0.2">
      <c r="C3966" s="18"/>
      <c r="D3966" s="18"/>
    </row>
    <row r="3967" spans="3:4" x14ac:dyDescent="0.2">
      <c r="C3967" s="18"/>
      <c r="D3967" s="18"/>
    </row>
    <row r="3968" spans="3:4" x14ac:dyDescent="0.2">
      <c r="C3968" s="18"/>
      <c r="D3968" s="18"/>
    </row>
    <row r="3969" spans="3:4" x14ac:dyDescent="0.2">
      <c r="C3969" s="18"/>
      <c r="D3969" s="18"/>
    </row>
    <row r="3970" spans="3:4" x14ac:dyDescent="0.2">
      <c r="C3970" s="18"/>
      <c r="D3970" s="18"/>
    </row>
    <row r="3971" spans="3:4" x14ac:dyDescent="0.2">
      <c r="C3971" s="18"/>
      <c r="D3971" s="18"/>
    </row>
    <row r="3972" spans="3:4" x14ac:dyDescent="0.2">
      <c r="C3972" s="18"/>
      <c r="D3972" s="18"/>
    </row>
    <row r="3973" spans="3:4" x14ac:dyDescent="0.2">
      <c r="C3973" s="18"/>
      <c r="D3973" s="18"/>
    </row>
    <row r="3974" spans="3:4" x14ac:dyDescent="0.2">
      <c r="C3974" s="18"/>
      <c r="D3974" s="18"/>
    </row>
    <row r="3975" spans="3:4" x14ac:dyDescent="0.2">
      <c r="C3975" s="18"/>
      <c r="D3975" s="18"/>
    </row>
    <row r="3976" spans="3:4" x14ac:dyDescent="0.2">
      <c r="C3976" s="18"/>
      <c r="D3976" s="18"/>
    </row>
    <row r="3977" spans="3:4" x14ac:dyDescent="0.2">
      <c r="C3977" s="18"/>
      <c r="D3977" s="18"/>
    </row>
    <row r="3978" spans="3:4" x14ac:dyDescent="0.2">
      <c r="C3978" s="18"/>
      <c r="D3978" s="18"/>
    </row>
    <row r="3979" spans="3:4" x14ac:dyDescent="0.2">
      <c r="C3979" s="18"/>
      <c r="D3979" s="18"/>
    </row>
    <row r="3980" spans="3:4" x14ac:dyDescent="0.2">
      <c r="C3980" s="18"/>
      <c r="D3980" s="18"/>
    </row>
    <row r="3981" spans="3:4" x14ac:dyDescent="0.2">
      <c r="C3981" s="18"/>
      <c r="D3981" s="18"/>
    </row>
    <row r="3982" spans="3:4" x14ac:dyDescent="0.2">
      <c r="C3982" s="18"/>
      <c r="D3982" s="18"/>
    </row>
    <row r="3983" spans="3:4" x14ac:dyDescent="0.2">
      <c r="C3983" s="18"/>
      <c r="D3983" s="18"/>
    </row>
    <row r="3984" spans="3:4" x14ac:dyDescent="0.2">
      <c r="C3984" s="18"/>
      <c r="D3984" s="18"/>
    </row>
    <row r="3985" spans="3:4" x14ac:dyDescent="0.2">
      <c r="C3985" s="18"/>
      <c r="D3985" s="18"/>
    </row>
    <row r="3986" spans="3:4" x14ac:dyDescent="0.2">
      <c r="C3986" s="18"/>
      <c r="D3986" s="18"/>
    </row>
    <row r="3987" spans="3:4" x14ac:dyDescent="0.2">
      <c r="C3987" s="18"/>
      <c r="D3987" s="18"/>
    </row>
    <row r="3988" spans="3:4" x14ac:dyDescent="0.2">
      <c r="C3988" s="18"/>
      <c r="D3988" s="18"/>
    </row>
    <row r="3989" spans="3:4" x14ac:dyDescent="0.2">
      <c r="C3989" s="18"/>
      <c r="D3989" s="18"/>
    </row>
    <row r="3990" spans="3:4" x14ac:dyDescent="0.2">
      <c r="C3990" s="18"/>
      <c r="D3990" s="18"/>
    </row>
    <row r="3991" spans="3:4" x14ac:dyDescent="0.2">
      <c r="C3991" s="18"/>
      <c r="D3991" s="18"/>
    </row>
    <row r="3992" spans="3:4" x14ac:dyDescent="0.2">
      <c r="C3992" s="18"/>
      <c r="D3992" s="18"/>
    </row>
    <row r="3993" spans="3:4" x14ac:dyDescent="0.2">
      <c r="C3993" s="18"/>
      <c r="D3993" s="18"/>
    </row>
    <row r="3994" spans="3:4" x14ac:dyDescent="0.2">
      <c r="C3994" s="18"/>
      <c r="D3994" s="18"/>
    </row>
    <row r="3995" spans="3:4" x14ac:dyDescent="0.2">
      <c r="C3995" s="18"/>
      <c r="D3995" s="18"/>
    </row>
    <row r="3996" spans="3:4" x14ac:dyDescent="0.2">
      <c r="C3996" s="18"/>
      <c r="D3996" s="18"/>
    </row>
    <row r="3997" spans="3:4" x14ac:dyDescent="0.2">
      <c r="C3997" s="18"/>
      <c r="D3997" s="18"/>
    </row>
    <row r="3998" spans="3:4" x14ac:dyDescent="0.2">
      <c r="C3998" s="18"/>
      <c r="D3998" s="18"/>
    </row>
    <row r="3999" spans="3:4" x14ac:dyDescent="0.2">
      <c r="C3999" s="18"/>
      <c r="D3999" s="18"/>
    </row>
    <row r="4000" spans="3:4" x14ac:dyDescent="0.2">
      <c r="C4000" s="18"/>
      <c r="D4000" s="18"/>
    </row>
    <row r="4001" spans="3:4" x14ac:dyDescent="0.2">
      <c r="C4001" s="18"/>
      <c r="D4001" s="18"/>
    </row>
    <row r="4002" spans="3:4" x14ac:dyDescent="0.2">
      <c r="C4002" s="18"/>
      <c r="D4002" s="18"/>
    </row>
    <row r="4003" spans="3:4" x14ac:dyDescent="0.2">
      <c r="C4003" s="18"/>
      <c r="D4003" s="18"/>
    </row>
    <row r="4004" spans="3:4" x14ac:dyDescent="0.2">
      <c r="C4004" s="18"/>
      <c r="D4004" s="18"/>
    </row>
    <row r="4005" spans="3:4" x14ac:dyDescent="0.2">
      <c r="C4005" s="18"/>
      <c r="D4005" s="18"/>
    </row>
    <row r="4006" spans="3:4" x14ac:dyDescent="0.2">
      <c r="C4006" s="18"/>
      <c r="D4006" s="18"/>
    </row>
    <row r="4007" spans="3:4" x14ac:dyDescent="0.2">
      <c r="C4007" s="18"/>
      <c r="D4007" s="18"/>
    </row>
    <row r="4008" spans="3:4" x14ac:dyDescent="0.2">
      <c r="C4008" s="18"/>
      <c r="D4008" s="18"/>
    </row>
    <row r="4009" spans="3:4" x14ac:dyDescent="0.2">
      <c r="C4009" s="18"/>
      <c r="D4009" s="18"/>
    </row>
    <row r="4010" spans="3:4" x14ac:dyDescent="0.2">
      <c r="C4010" s="18"/>
      <c r="D4010" s="18"/>
    </row>
    <row r="4011" spans="3:4" x14ac:dyDescent="0.2">
      <c r="C4011" s="18"/>
      <c r="D4011" s="18"/>
    </row>
    <row r="4012" spans="3:4" x14ac:dyDescent="0.2">
      <c r="C4012" s="18"/>
      <c r="D4012" s="18"/>
    </row>
    <row r="4013" spans="3:4" x14ac:dyDescent="0.2">
      <c r="C4013" s="18"/>
      <c r="D4013" s="18"/>
    </row>
    <row r="4014" spans="3:4" x14ac:dyDescent="0.2">
      <c r="C4014" s="18"/>
      <c r="D4014" s="18"/>
    </row>
    <row r="4015" spans="3:4" x14ac:dyDescent="0.2">
      <c r="C4015" s="18"/>
      <c r="D4015" s="18"/>
    </row>
    <row r="4016" spans="3:4" x14ac:dyDescent="0.2">
      <c r="C4016" s="18"/>
      <c r="D4016" s="18"/>
    </row>
    <row r="4017" spans="3:4" x14ac:dyDescent="0.2">
      <c r="C4017" s="18"/>
      <c r="D4017" s="18"/>
    </row>
    <row r="4018" spans="3:4" x14ac:dyDescent="0.2">
      <c r="C4018" s="18"/>
      <c r="D4018" s="18"/>
    </row>
    <row r="4019" spans="3:4" x14ac:dyDescent="0.2">
      <c r="C4019" s="18"/>
      <c r="D4019" s="18"/>
    </row>
    <row r="4020" spans="3:4" x14ac:dyDescent="0.2">
      <c r="C4020" s="18"/>
      <c r="D4020" s="18"/>
    </row>
    <row r="4021" spans="3:4" x14ac:dyDescent="0.2">
      <c r="C4021" s="18"/>
      <c r="D4021" s="18"/>
    </row>
    <row r="4022" spans="3:4" x14ac:dyDescent="0.2">
      <c r="C4022" s="18"/>
      <c r="D4022" s="18"/>
    </row>
    <row r="4023" spans="3:4" x14ac:dyDescent="0.2">
      <c r="C4023" s="18"/>
      <c r="D4023" s="18"/>
    </row>
    <row r="4024" spans="3:4" x14ac:dyDescent="0.2">
      <c r="C4024" s="18"/>
      <c r="D4024" s="18"/>
    </row>
    <row r="4025" spans="3:4" x14ac:dyDescent="0.2">
      <c r="C4025" s="18"/>
      <c r="D4025" s="18"/>
    </row>
    <row r="4026" spans="3:4" x14ac:dyDescent="0.2">
      <c r="C4026" s="18"/>
      <c r="D4026" s="18"/>
    </row>
    <row r="4027" spans="3:4" x14ac:dyDescent="0.2">
      <c r="C4027" s="18"/>
      <c r="D4027" s="18"/>
    </row>
    <row r="4028" spans="3:4" x14ac:dyDescent="0.2">
      <c r="C4028" s="18"/>
      <c r="D4028" s="18"/>
    </row>
    <row r="4029" spans="3:4" x14ac:dyDescent="0.2">
      <c r="C4029" s="18"/>
      <c r="D4029" s="18"/>
    </row>
    <row r="4030" spans="3:4" x14ac:dyDescent="0.2">
      <c r="C4030" s="18"/>
      <c r="D4030" s="18"/>
    </row>
    <row r="4031" spans="3:4" x14ac:dyDescent="0.2">
      <c r="C4031" s="18"/>
      <c r="D4031" s="18"/>
    </row>
    <row r="4032" spans="3:4" x14ac:dyDescent="0.2">
      <c r="C4032" s="18"/>
      <c r="D4032" s="18"/>
    </row>
    <row r="4033" spans="3:4" x14ac:dyDescent="0.2">
      <c r="C4033" s="18"/>
      <c r="D4033" s="18"/>
    </row>
    <row r="4034" spans="3:4" x14ac:dyDescent="0.2">
      <c r="C4034" s="18"/>
      <c r="D4034" s="18"/>
    </row>
    <row r="4035" spans="3:4" x14ac:dyDescent="0.2">
      <c r="C4035" s="18"/>
      <c r="D4035" s="18"/>
    </row>
    <row r="4036" spans="3:4" x14ac:dyDescent="0.2">
      <c r="C4036" s="18"/>
      <c r="D4036" s="18"/>
    </row>
    <row r="4037" spans="3:4" x14ac:dyDescent="0.2">
      <c r="C4037" s="18"/>
      <c r="D4037" s="18"/>
    </row>
    <row r="4038" spans="3:4" x14ac:dyDescent="0.2">
      <c r="C4038" s="18"/>
      <c r="D4038" s="18"/>
    </row>
    <row r="4039" spans="3:4" x14ac:dyDescent="0.2">
      <c r="C4039" s="18"/>
      <c r="D4039" s="18"/>
    </row>
    <row r="4040" spans="3:4" x14ac:dyDescent="0.2">
      <c r="C4040" s="18"/>
      <c r="D4040" s="18"/>
    </row>
    <row r="4041" spans="3:4" x14ac:dyDescent="0.2">
      <c r="C4041" s="18"/>
      <c r="D4041" s="18"/>
    </row>
    <row r="4042" spans="3:4" x14ac:dyDescent="0.2">
      <c r="C4042" s="18"/>
      <c r="D4042" s="18"/>
    </row>
    <row r="4043" spans="3:4" x14ac:dyDescent="0.2">
      <c r="C4043" s="18"/>
      <c r="D4043" s="18"/>
    </row>
    <row r="4044" spans="3:4" x14ac:dyDescent="0.2">
      <c r="C4044" s="18"/>
      <c r="D4044" s="18"/>
    </row>
    <row r="4045" spans="3:4" x14ac:dyDescent="0.2">
      <c r="C4045" s="18"/>
      <c r="D4045" s="18"/>
    </row>
    <row r="4046" spans="3:4" x14ac:dyDescent="0.2">
      <c r="C4046" s="18"/>
      <c r="D4046" s="18"/>
    </row>
    <row r="4047" spans="3:4" x14ac:dyDescent="0.2">
      <c r="C4047" s="18"/>
      <c r="D4047" s="18"/>
    </row>
    <row r="4048" spans="3:4" x14ac:dyDescent="0.2">
      <c r="C4048" s="18"/>
      <c r="D4048" s="18"/>
    </row>
    <row r="4049" spans="3:4" x14ac:dyDescent="0.2">
      <c r="C4049" s="18"/>
      <c r="D4049" s="18"/>
    </row>
    <row r="4050" spans="3:4" x14ac:dyDescent="0.2">
      <c r="C4050" s="18"/>
      <c r="D4050" s="18"/>
    </row>
    <row r="4051" spans="3:4" x14ac:dyDescent="0.2">
      <c r="C4051" s="18"/>
      <c r="D4051" s="18"/>
    </row>
    <row r="4052" spans="3:4" x14ac:dyDescent="0.2">
      <c r="C4052" s="18"/>
      <c r="D4052" s="18"/>
    </row>
    <row r="4053" spans="3:4" x14ac:dyDescent="0.2">
      <c r="C4053" s="18"/>
      <c r="D4053" s="18"/>
    </row>
    <row r="4054" spans="3:4" x14ac:dyDescent="0.2">
      <c r="C4054" s="18"/>
      <c r="D4054" s="18"/>
    </row>
    <row r="4055" spans="3:4" x14ac:dyDescent="0.2">
      <c r="C4055" s="18"/>
      <c r="D4055" s="18"/>
    </row>
    <row r="4056" spans="3:4" x14ac:dyDescent="0.2">
      <c r="C4056" s="18"/>
      <c r="D4056" s="18"/>
    </row>
    <row r="4057" spans="3:4" x14ac:dyDescent="0.2">
      <c r="C4057" s="18"/>
      <c r="D4057" s="18"/>
    </row>
    <row r="4058" spans="3:4" x14ac:dyDescent="0.2">
      <c r="C4058" s="18"/>
      <c r="D4058" s="18"/>
    </row>
    <row r="4059" spans="3:4" x14ac:dyDescent="0.2">
      <c r="C4059" s="18"/>
      <c r="D4059" s="18"/>
    </row>
    <row r="4060" spans="3:4" x14ac:dyDescent="0.2">
      <c r="C4060" s="18"/>
      <c r="D4060" s="18"/>
    </row>
    <row r="4061" spans="3:4" x14ac:dyDescent="0.2">
      <c r="C4061" s="18"/>
      <c r="D4061" s="18"/>
    </row>
    <row r="4062" spans="3:4" x14ac:dyDescent="0.2">
      <c r="C4062" s="18"/>
      <c r="D4062" s="18"/>
    </row>
    <row r="4063" spans="3:4" x14ac:dyDescent="0.2">
      <c r="C4063" s="18"/>
      <c r="D4063" s="18"/>
    </row>
    <row r="4064" spans="3:4" x14ac:dyDescent="0.2">
      <c r="C4064" s="18"/>
      <c r="D4064" s="18"/>
    </row>
    <row r="4065" spans="3:4" x14ac:dyDescent="0.2">
      <c r="C4065" s="18"/>
      <c r="D4065" s="18"/>
    </row>
    <row r="4066" spans="3:4" x14ac:dyDescent="0.2">
      <c r="C4066" s="18"/>
      <c r="D4066" s="18"/>
    </row>
    <row r="4067" spans="3:4" x14ac:dyDescent="0.2">
      <c r="C4067" s="18"/>
      <c r="D4067" s="18"/>
    </row>
    <row r="4068" spans="3:4" x14ac:dyDescent="0.2">
      <c r="C4068" s="18"/>
      <c r="D4068" s="18"/>
    </row>
    <row r="4069" spans="3:4" x14ac:dyDescent="0.2">
      <c r="C4069" s="18"/>
      <c r="D4069" s="18"/>
    </row>
    <row r="4070" spans="3:4" x14ac:dyDescent="0.2">
      <c r="C4070" s="18"/>
      <c r="D4070" s="18"/>
    </row>
    <row r="4071" spans="3:4" x14ac:dyDescent="0.2">
      <c r="C4071" s="18"/>
      <c r="D4071" s="18"/>
    </row>
    <row r="4072" spans="3:4" x14ac:dyDescent="0.2">
      <c r="C4072" s="18"/>
      <c r="D4072" s="18"/>
    </row>
    <row r="4073" spans="3:4" x14ac:dyDescent="0.2">
      <c r="C4073" s="18"/>
      <c r="D4073" s="18"/>
    </row>
    <row r="4074" spans="3:4" x14ac:dyDescent="0.2">
      <c r="C4074" s="18"/>
      <c r="D4074" s="18"/>
    </row>
    <row r="4075" spans="3:4" x14ac:dyDescent="0.2">
      <c r="C4075" s="18"/>
      <c r="D4075" s="18"/>
    </row>
    <row r="4076" spans="3:4" x14ac:dyDescent="0.2">
      <c r="C4076" s="18"/>
      <c r="D4076" s="18"/>
    </row>
    <row r="4077" spans="3:4" x14ac:dyDescent="0.2">
      <c r="C4077" s="18"/>
      <c r="D4077" s="18"/>
    </row>
    <row r="4078" spans="3:4" x14ac:dyDescent="0.2">
      <c r="C4078" s="18"/>
      <c r="D4078" s="18"/>
    </row>
    <row r="4079" spans="3:4" x14ac:dyDescent="0.2">
      <c r="C4079" s="18"/>
      <c r="D4079" s="18"/>
    </row>
    <row r="4080" spans="3:4" x14ac:dyDescent="0.2">
      <c r="C4080" s="18"/>
      <c r="D4080" s="18"/>
    </row>
    <row r="4081" spans="3:4" x14ac:dyDescent="0.2">
      <c r="C4081" s="18"/>
      <c r="D4081" s="18"/>
    </row>
    <row r="4082" spans="3:4" x14ac:dyDescent="0.2">
      <c r="C4082" s="18"/>
      <c r="D4082" s="18"/>
    </row>
    <row r="4083" spans="3:4" x14ac:dyDescent="0.2">
      <c r="C4083" s="18"/>
      <c r="D4083" s="18"/>
    </row>
    <row r="4084" spans="3:4" x14ac:dyDescent="0.2">
      <c r="C4084" s="18"/>
      <c r="D4084" s="18"/>
    </row>
    <row r="4085" spans="3:4" x14ac:dyDescent="0.2">
      <c r="C4085" s="18"/>
      <c r="D4085" s="18"/>
    </row>
    <row r="4086" spans="3:4" x14ac:dyDescent="0.2">
      <c r="C4086" s="18"/>
      <c r="D4086" s="18"/>
    </row>
    <row r="4087" spans="3:4" x14ac:dyDescent="0.2">
      <c r="C4087" s="18"/>
      <c r="D4087" s="18"/>
    </row>
    <row r="4088" spans="3:4" x14ac:dyDescent="0.2">
      <c r="C4088" s="18"/>
      <c r="D4088" s="18"/>
    </row>
    <row r="4089" spans="3:4" x14ac:dyDescent="0.2">
      <c r="C4089" s="18"/>
      <c r="D4089" s="18"/>
    </row>
    <row r="4090" spans="3:4" x14ac:dyDescent="0.2">
      <c r="C4090" s="18"/>
      <c r="D4090" s="18"/>
    </row>
    <row r="4091" spans="3:4" x14ac:dyDescent="0.2">
      <c r="C4091" s="18"/>
      <c r="D4091" s="18"/>
    </row>
    <row r="4092" spans="3:4" x14ac:dyDescent="0.2">
      <c r="C4092" s="18"/>
      <c r="D4092" s="18"/>
    </row>
    <row r="4093" spans="3:4" x14ac:dyDescent="0.2">
      <c r="C4093" s="18"/>
      <c r="D4093" s="18"/>
    </row>
    <row r="4094" spans="3:4" x14ac:dyDescent="0.2">
      <c r="C4094" s="18"/>
      <c r="D4094" s="18"/>
    </row>
    <row r="4095" spans="3:4" x14ac:dyDescent="0.2">
      <c r="C4095" s="18"/>
      <c r="D4095" s="18"/>
    </row>
    <row r="4096" spans="3:4" x14ac:dyDescent="0.2">
      <c r="C4096" s="18"/>
      <c r="D4096" s="18"/>
    </row>
    <row r="4097" spans="3:4" x14ac:dyDescent="0.2">
      <c r="C4097" s="18"/>
      <c r="D4097" s="18"/>
    </row>
    <row r="4098" spans="3:4" x14ac:dyDescent="0.2">
      <c r="C4098" s="18"/>
      <c r="D4098" s="18"/>
    </row>
    <row r="4099" spans="3:4" x14ac:dyDescent="0.2">
      <c r="C4099" s="18"/>
      <c r="D4099" s="18"/>
    </row>
    <row r="4100" spans="3:4" x14ac:dyDescent="0.2">
      <c r="C4100" s="18"/>
      <c r="D4100" s="18"/>
    </row>
    <row r="4101" spans="3:4" x14ac:dyDescent="0.2">
      <c r="C4101" s="18"/>
      <c r="D4101" s="18"/>
    </row>
    <row r="4102" spans="3:4" x14ac:dyDescent="0.2">
      <c r="C4102" s="18"/>
      <c r="D4102" s="18"/>
    </row>
    <row r="4103" spans="3:4" x14ac:dyDescent="0.2">
      <c r="C4103" s="18"/>
      <c r="D4103" s="18"/>
    </row>
    <row r="4104" spans="3:4" x14ac:dyDescent="0.2">
      <c r="C4104" s="18"/>
      <c r="D4104" s="18"/>
    </row>
    <row r="4105" spans="3:4" x14ac:dyDescent="0.2">
      <c r="C4105" s="18"/>
      <c r="D4105" s="18"/>
    </row>
    <row r="4106" spans="3:4" x14ac:dyDescent="0.2">
      <c r="C4106" s="18"/>
      <c r="D4106" s="18"/>
    </row>
    <row r="4107" spans="3:4" x14ac:dyDescent="0.2">
      <c r="C4107" s="18"/>
      <c r="D4107" s="18"/>
    </row>
    <row r="4108" spans="3:4" x14ac:dyDescent="0.2">
      <c r="C4108" s="18"/>
      <c r="D4108" s="18"/>
    </row>
    <row r="4109" spans="3:4" x14ac:dyDescent="0.2">
      <c r="C4109" s="18"/>
      <c r="D4109" s="18"/>
    </row>
    <row r="4110" spans="3:4" x14ac:dyDescent="0.2">
      <c r="C4110" s="18"/>
      <c r="D4110" s="18"/>
    </row>
    <row r="4111" spans="3:4" x14ac:dyDescent="0.2">
      <c r="C4111" s="18"/>
      <c r="D4111" s="18"/>
    </row>
    <row r="4112" spans="3:4" x14ac:dyDescent="0.2">
      <c r="C4112" s="18"/>
      <c r="D4112" s="18"/>
    </row>
    <row r="4113" spans="3:4" x14ac:dyDescent="0.2">
      <c r="C4113" s="18"/>
      <c r="D4113" s="18"/>
    </row>
    <row r="4114" spans="3:4" x14ac:dyDescent="0.2">
      <c r="C4114" s="18"/>
      <c r="D4114" s="18"/>
    </row>
    <row r="4115" spans="3:4" x14ac:dyDescent="0.2">
      <c r="C4115" s="18"/>
      <c r="D4115" s="18"/>
    </row>
    <row r="4116" spans="3:4" x14ac:dyDescent="0.2">
      <c r="C4116" s="18"/>
      <c r="D4116" s="18"/>
    </row>
    <row r="4117" spans="3:4" x14ac:dyDescent="0.2">
      <c r="C4117" s="18"/>
      <c r="D4117" s="18"/>
    </row>
    <row r="4118" spans="3:4" x14ac:dyDescent="0.2">
      <c r="C4118" s="18"/>
      <c r="D4118" s="18"/>
    </row>
    <row r="4119" spans="3:4" x14ac:dyDescent="0.2">
      <c r="C4119" s="18"/>
      <c r="D4119" s="18"/>
    </row>
    <row r="4120" spans="3:4" x14ac:dyDescent="0.2">
      <c r="C4120" s="18"/>
      <c r="D4120" s="18"/>
    </row>
    <row r="4121" spans="3:4" x14ac:dyDescent="0.2">
      <c r="C4121" s="18"/>
      <c r="D4121" s="18"/>
    </row>
    <row r="4122" spans="3:4" x14ac:dyDescent="0.2">
      <c r="C4122" s="18"/>
      <c r="D4122" s="18"/>
    </row>
    <row r="4123" spans="3:4" x14ac:dyDescent="0.2">
      <c r="C4123" s="18"/>
      <c r="D4123" s="18"/>
    </row>
    <row r="4124" spans="3:4" x14ac:dyDescent="0.2">
      <c r="C4124" s="18"/>
      <c r="D4124" s="18"/>
    </row>
    <row r="4125" spans="3:4" x14ac:dyDescent="0.2">
      <c r="C4125" s="18"/>
      <c r="D4125" s="18"/>
    </row>
    <row r="4126" spans="3:4" x14ac:dyDescent="0.2">
      <c r="C4126" s="18"/>
      <c r="D4126" s="18"/>
    </row>
    <row r="4127" spans="3:4" x14ac:dyDescent="0.2">
      <c r="C4127" s="18"/>
      <c r="D4127" s="18"/>
    </row>
    <row r="4128" spans="3:4" x14ac:dyDescent="0.2">
      <c r="C4128" s="18"/>
      <c r="D4128" s="18"/>
    </row>
    <row r="4129" spans="3:4" x14ac:dyDescent="0.2">
      <c r="C4129" s="18"/>
      <c r="D4129" s="18"/>
    </row>
    <row r="4130" spans="3:4" x14ac:dyDescent="0.2">
      <c r="C4130" s="18"/>
      <c r="D4130" s="18"/>
    </row>
    <row r="4131" spans="3:4" x14ac:dyDescent="0.2">
      <c r="C4131" s="18"/>
      <c r="D4131" s="18"/>
    </row>
    <row r="4132" spans="3:4" x14ac:dyDescent="0.2">
      <c r="C4132" s="18"/>
      <c r="D4132" s="18"/>
    </row>
    <row r="4133" spans="3:4" x14ac:dyDescent="0.2">
      <c r="C4133" s="18"/>
      <c r="D4133" s="18"/>
    </row>
    <row r="4134" spans="3:4" x14ac:dyDescent="0.2">
      <c r="C4134" s="18"/>
      <c r="D4134" s="18"/>
    </row>
    <row r="4135" spans="3:4" x14ac:dyDescent="0.2">
      <c r="C4135" s="18"/>
      <c r="D4135" s="18"/>
    </row>
    <row r="4136" spans="3:4" x14ac:dyDescent="0.2">
      <c r="C4136" s="18"/>
      <c r="D4136" s="18"/>
    </row>
    <row r="4137" spans="3:4" x14ac:dyDescent="0.2">
      <c r="C4137" s="18"/>
      <c r="D4137" s="18"/>
    </row>
    <row r="4138" spans="3:4" x14ac:dyDescent="0.2">
      <c r="C4138" s="18"/>
      <c r="D4138" s="18"/>
    </row>
    <row r="4139" spans="3:4" x14ac:dyDescent="0.2">
      <c r="C4139" s="18"/>
      <c r="D4139" s="18"/>
    </row>
    <row r="4140" spans="3:4" x14ac:dyDescent="0.2">
      <c r="C4140" s="18"/>
      <c r="D4140" s="18"/>
    </row>
    <row r="4141" spans="3:4" x14ac:dyDescent="0.2">
      <c r="C4141" s="18"/>
      <c r="D4141" s="18"/>
    </row>
    <row r="4142" spans="3:4" x14ac:dyDescent="0.2">
      <c r="C4142" s="18"/>
      <c r="D4142" s="18"/>
    </row>
    <row r="4143" spans="3:4" x14ac:dyDescent="0.2">
      <c r="C4143" s="18"/>
      <c r="D4143" s="18"/>
    </row>
    <row r="4144" spans="3:4" x14ac:dyDescent="0.2">
      <c r="C4144" s="18"/>
      <c r="D4144" s="18"/>
    </row>
    <row r="4145" spans="3:4" x14ac:dyDescent="0.2">
      <c r="C4145" s="18"/>
      <c r="D4145" s="18"/>
    </row>
    <row r="4146" spans="3:4" x14ac:dyDescent="0.2">
      <c r="C4146" s="18"/>
      <c r="D4146" s="18"/>
    </row>
    <row r="4147" spans="3:4" x14ac:dyDescent="0.2">
      <c r="C4147" s="18"/>
      <c r="D4147" s="18"/>
    </row>
    <row r="4148" spans="3:4" x14ac:dyDescent="0.2">
      <c r="C4148" s="18"/>
      <c r="D4148" s="18"/>
    </row>
    <row r="4149" spans="3:4" x14ac:dyDescent="0.2">
      <c r="C4149" s="18"/>
      <c r="D4149" s="18"/>
    </row>
    <row r="4150" spans="3:4" x14ac:dyDescent="0.2">
      <c r="C4150" s="18"/>
      <c r="D4150" s="18"/>
    </row>
    <row r="4151" spans="3:4" x14ac:dyDescent="0.2">
      <c r="C4151" s="18"/>
      <c r="D4151" s="18"/>
    </row>
    <row r="4152" spans="3:4" x14ac:dyDescent="0.2">
      <c r="C4152" s="18"/>
      <c r="D4152" s="18"/>
    </row>
    <row r="4153" spans="3:4" x14ac:dyDescent="0.2">
      <c r="C4153" s="18"/>
      <c r="D4153" s="18"/>
    </row>
    <row r="4154" spans="3:4" x14ac:dyDescent="0.2">
      <c r="C4154" s="18"/>
      <c r="D4154" s="18"/>
    </row>
    <row r="4155" spans="3:4" x14ac:dyDescent="0.2">
      <c r="C4155" s="18"/>
      <c r="D4155" s="18"/>
    </row>
    <row r="4156" spans="3:4" x14ac:dyDescent="0.2">
      <c r="C4156" s="18"/>
      <c r="D4156" s="18"/>
    </row>
    <row r="4157" spans="3:4" x14ac:dyDescent="0.2">
      <c r="C4157" s="18"/>
      <c r="D4157" s="18"/>
    </row>
    <row r="4158" spans="3:4" x14ac:dyDescent="0.2">
      <c r="C4158" s="18"/>
      <c r="D4158" s="18"/>
    </row>
    <row r="4159" spans="3:4" x14ac:dyDescent="0.2">
      <c r="C4159" s="18"/>
      <c r="D4159" s="18"/>
    </row>
    <row r="4160" spans="3:4" x14ac:dyDescent="0.2">
      <c r="C4160" s="18"/>
      <c r="D4160" s="18"/>
    </row>
    <row r="4161" spans="3:4" x14ac:dyDescent="0.2">
      <c r="C4161" s="18"/>
      <c r="D4161" s="18"/>
    </row>
    <row r="4162" spans="3:4" x14ac:dyDescent="0.2">
      <c r="C4162" s="18"/>
      <c r="D4162" s="18"/>
    </row>
    <row r="4163" spans="3:4" x14ac:dyDescent="0.2">
      <c r="C4163" s="18"/>
      <c r="D4163" s="18"/>
    </row>
    <row r="4164" spans="3:4" x14ac:dyDescent="0.2">
      <c r="C4164" s="18"/>
      <c r="D4164" s="18"/>
    </row>
    <row r="4165" spans="3:4" x14ac:dyDescent="0.2">
      <c r="C4165" s="18"/>
      <c r="D4165" s="18"/>
    </row>
    <row r="4166" spans="3:4" x14ac:dyDescent="0.2">
      <c r="C4166" s="18"/>
      <c r="D4166" s="18"/>
    </row>
    <row r="4167" spans="3:4" x14ac:dyDescent="0.2">
      <c r="C4167" s="18"/>
      <c r="D4167" s="18"/>
    </row>
    <row r="4168" spans="3:4" x14ac:dyDescent="0.2">
      <c r="C4168" s="18"/>
      <c r="D4168" s="18"/>
    </row>
    <row r="4169" spans="3:4" x14ac:dyDescent="0.2">
      <c r="C4169" s="18"/>
      <c r="D4169" s="18"/>
    </row>
    <row r="4170" spans="3:4" x14ac:dyDescent="0.2">
      <c r="C4170" s="18"/>
      <c r="D4170" s="18"/>
    </row>
    <row r="4171" spans="3:4" x14ac:dyDescent="0.2">
      <c r="C4171" s="18"/>
      <c r="D4171" s="18"/>
    </row>
    <row r="4172" spans="3:4" x14ac:dyDescent="0.2">
      <c r="C4172" s="18"/>
      <c r="D4172" s="18"/>
    </row>
    <row r="4173" spans="3:4" x14ac:dyDescent="0.2">
      <c r="C4173" s="18"/>
      <c r="D4173" s="18"/>
    </row>
    <row r="4174" spans="3:4" x14ac:dyDescent="0.2">
      <c r="C4174" s="18"/>
      <c r="D4174" s="18"/>
    </row>
    <row r="4175" spans="3:4" x14ac:dyDescent="0.2">
      <c r="C4175" s="18"/>
      <c r="D4175" s="18"/>
    </row>
    <row r="4176" spans="3:4" x14ac:dyDescent="0.2">
      <c r="C4176" s="18"/>
      <c r="D4176" s="18"/>
    </row>
    <row r="4177" spans="3:4" x14ac:dyDescent="0.2">
      <c r="C4177" s="18"/>
      <c r="D4177" s="18"/>
    </row>
    <row r="4178" spans="3:4" x14ac:dyDescent="0.2">
      <c r="C4178" s="18"/>
      <c r="D4178" s="18"/>
    </row>
    <row r="4179" spans="3:4" x14ac:dyDescent="0.2">
      <c r="C4179" s="18"/>
      <c r="D4179" s="18"/>
    </row>
    <row r="4180" spans="3:4" x14ac:dyDescent="0.2">
      <c r="C4180" s="18"/>
      <c r="D4180" s="18"/>
    </row>
    <row r="4181" spans="3:4" x14ac:dyDescent="0.2">
      <c r="C4181" s="18"/>
      <c r="D4181" s="18"/>
    </row>
    <row r="4182" spans="3:4" x14ac:dyDescent="0.2">
      <c r="C4182" s="18"/>
      <c r="D4182" s="18"/>
    </row>
    <row r="4183" spans="3:4" x14ac:dyDescent="0.2">
      <c r="C4183" s="18"/>
      <c r="D4183" s="18"/>
    </row>
    <row r="4184" spans="3:4" x14ac:dyDescent="0.2">
      <c r="C4184" s="18"/>
      <c r="D4184" s="18"/>
    </row>
    <row r="4185" spans="3:4" x14ac:dyDescent="0.2">
      <c r="C4185" s="18"/>
      <c r="D4185" s="18"/>
    </row>
    <row r="4186" spans="3:4" x14ac:dyDescent="0.2">
      <c r="C4186" s="18"/>
      <c r="D4186" s="18"/>
    </row>
    <row r="4187" spans="3:4" x14ac:dyDescent="0.2">
      <c r="C4187" s="18"/>
      <c r="D4187" s="18"/>
    </row>
    <row r="4188" spans="3:4" x14ac:dyDescent="0.2">
      <c r="C4188" s="18"/>
      <c r="D4188" s="18"/>
    </row>
    <row r="4189" spans="3:4" x14ac:dyDescent="0.2">
      <c r="C4189" s="18"/>
      <c r="D4189" s="18"/>
    </row>
    <row r="4190" spans="3:4" x14ac:dyDescent="0.2">
      <c r="C4190" s="18"/>
      <c r="D4190" s="18"/>
    </row>
    <row r="4191" spans="3:4" x14ac:dyDescent="0.2">
      <c r="C4191" s="18"/>
      <c r="D4191" s="18"/>
    </row>
    <row r="4192" spans="3:4" x14ac:dyDescent="0.2">
      <c r="C4192" s="18"/>
      <c r="D4192" s="18"/>
    </row>
    <row r="4193" spans="3:4" x14ac:dyDescent="0.2">
      <c r="C4193" s="18"/>
      <c r="D4193" s="18"/>
    </row>
    <row r="4194" spans="3:4" x14ac:dyDescent="0.2">
      <c r="C4194" s="18"/>
      <c r="D4194" s="18"/>
    </row>
    <row r="4195" spans="3:4" x14ac:dyDescent="0.2">
      <c r="C4195" s="18"/>
      <c r="D4195" s="18"/>
    </row>
    <row r="4196" spans="3:4" x14ac:dyDescent="0.2">
      <c r="C4196" s="18"/>
      <c r="D4196" s="18"/>
    </row>
    <row r="4197" spans="3:4" x14ac:dyDescent="0.2">
      <c r="C4197" s="18"/>
      <c r="D4197" s="18"/>
    </row>
    <row r="4198" spans="3:4" x14ac:dyDescent="0.2">
      <c r="C4198" s="18"/>
      <c r="D4198" s="18"/>
    </row>
    <row r="4199" spans="3:4" x14ac:dyDescent="0.2">
      <c r="C4199" s="18"/>
      <c r="D4199" s="18"/>
    </row>
    <row r="4200" spans="3:4" x14ac:dyDescent="0.2">
      <c r="C4200" s="18"/>
      <c r="D4200" s="18"/>
    </row>
    <row r="4201" spans="3:4" x14ac:dyDescent="0.2">
      <c r="C4201" s="18"/>
      <c r="D4201" s="18"/>
    </row>
    <row r="4202" spans="3:4" x14ac:dyDescent="0.2">
      <c r="C4202" s="18"/>
      <c r="D4202" s="18"/>
    </row>
    <row r="4203" spans="3:4" x14ac:dyDescent="0.2">
      <c r="C4203" s="18"/>
      <c r="D4203" s="18"/>
    </row>
    <row r="4204" spans="3:4" x14ac:dyDescent="0.2">
      <c r="C4204" s="18"/>
      <c r="D4204" s="18"/>
    </row>
    <row r="4205" spans="3:4" x14ac:dyDescent="0.2">
      <c r="C4205" s="18"/>
      <c r="D4205" s="18"/>
    </row>
    <row r="4206" spans="3:4" x14ac:dyDescent="0.2">
      <c r="C4206" s="18"/>
      <c r="D4206" s="18"/>
    </row>
    <row r="4207" spans="3:4" x14ac:dyDescent="0.2">
      <c r="C4207" s="18"/>
      <c r="D4207" s="18"/>
    </row>
    <row r="4208" spans="3:4" x14ac:dyDescent="0.2">
      <c r="C4208" s="18"/>
      <c r="D4208" s="18"/>
    </row>
    <row r="4209" spans="3:4" x14ac:dyDescent="0.2">
      <c r="C4209" s="18"/>
      <c r="D4209" s="18"/>
    </row>
    <row r="4210" spans="3:4" x14ac:dyDescent="0.2">
      <c r="C4210" s="18"/>
      <c r="D4210" s="18"/>
    </row>
    <row r="4211" spans="3:4" x14ac:dyDescent="0.2">
      <c r="C4211" s="18"/>
      <c r="D4211" s="18"/>
    </row>
    <row r="4212" spans="3:4" x14ac:dyDescent="0.2">
      <c r="C4212" s="18"/>
      <c r="D4212" s="18"/>
    </row>
    <row r="4213" spans="3:4" x14ac:dyDescent="0.2">
      <c r="C4213" s="18"/>
      <c r="D4213" s="18"/>
    </row>
    <row r="4214" spans="3:4" x14ac:dyDescent="0.2">
      <c r="C4214" s="18"/>
      <c r="D4214" s="18"/>
    </row>
    <row r="4215" spans="3:4" x14ac:dyDescent="0.2">
      <c r="C4215" s="18"/>
      <c r="D4215" s="18"/>
    </row>
    <row r="4216" spans="3:4" x14ac:dyDescent="0.2">
      <c r="C4216" s="18"/>
      <c r="D4216" s="18"/>
    </row>
    <row r="4217" spans="3:4" x14ac:dyDescent="0.2">
      <c r="C4217" s="18"/>
      <c r="D4217" s="18"/>
    </row>
    <row r="4218" spans="3:4" x14ac:dyDescent="0.2">
      <c r="C4218" s="18"/>
      <c r="D4218" s="18"/>
    </row>
    <row r="4219" spans="3:4" x14ac:dyDescent="0.2">
      <c r="C4219" s="18"/>
      <c r="D4219" s="18"/>
    </row>
    <row r="4220" spans="3:4" x14ac:dyDescent="0.2">
      <c r="C4220" s="18"/>
      <c r="D4220" s="18"/>
    </row>
    <row r="4221" spans="3:4" x14ac:dyDescent="0.2">
      <c r="C4221" s="18"/>
      <c r="D4221" s="18"/>
    </row>
    <row r="4222" spans="3:4" x14ac:dyDescent="0.2">
      <c r="C4222" s="18"/>
      <c r="D4222" s="18"/>
    </row>
    <row r="4223" spans="3:4" x14ac:dyDescent="0.2">
      <c r="C4223" s="18"/>
      <c r="D4223" s="18"/>
    </row>
    <row r="4224" spans="3:4" x14ac:dyDescent="0.2">
      <c r="C4224" s="18"/>
      <c r="D4224" s="18"/>
    </row>
    <row r="4225" spans="3:4" x14ac:dyDescent="0.2">
      <c r="C4225" s="18"/>
      <c r="D4225" s="18"/>
    </row>
    <row r="4226" spans="3:4" x14ac:dyDescent="0.2">
      <c r="C4226" s="18"/>
      <c r="D4226" s="18"/>
    </row>
    <row r="4227" spans="3:4" x14ac:dyDescent="0.2">
      <c r="C4227" s="18"/>
      <c r="D4227" s="18"/>
    </row>
    <row r="4228" spans="3:4" x14ac:dyDescent="0.2">
      <c r="C4228" s="18"/>
      <c r="D4228" s="18"/>
    </row>
    <row r="4229" spans="3:4" x14ac:dyDescent="0.2">
      <c r="C4229" s="18"/>
      <c r="D4229" s="18"/>
    </row>
    <row r="4230" spans="3:4" x14ac:dyDescent="0.2">
      <c r="C4230" s="18"/>
      <c r="D4230" s="18"/>
    </row>
    <row r="4231" spans="3:4" x14ac:dyDescent="0.2">
      <c r="C4231" s="18"/>
      <c r="D4231" s="18"/>
    </row>
    <row r="4232" spans="3:4" x14ac:dyDescent="0.2">
      <c r="C4232" s="18"/>
      <c r="D4232" s="18"/>
    </row>
    <row r="4233" spans="3:4" x14ac:dyDescent="0.2">
      <c r="C4233" s="18"/>
      <c r="D4233" s="18"/>
    </row>
    <row r="4234" spans="3:4" x14ac:dyDescent="0.2">
      <c r="C4234" s="18"/>
      <c r="D4234" s="18"/>
    </row>
    <row r="4235" spans="3:4" x14ac:dyDescent="0.2">
      <c r="C4235" s="18"/>
      <c r="D4235" s="18"/>
    </row>
    <row r="4236" spans="3:4" x14ac:dyDescent="0.2">
      <c r="C4236" s="18"/>
      <c r="D4236" s="18"/>
    </row>
    <row r="4237" spans="3:4" x14ac:dyDescent="0.2">
      <c r="C4237" s="18"/>
      <c r="D4237" s="18"/>
    </row>
    <row r="4238" spans="3:4" x14ac:dyDescent="0.2">
      <c r="C4238" s="18"/>
      <c r="D4238" s="18"/>
    </row>
    <row r="4239" spans="3:4" x14ac:dyDescent="0.2">
      <c r="C4239" s="18"/>
      <c r="D4239" s="18"/>
    </row>
    <row r="4240" spans="3:4" x14ac:dyDescent="0.2">
      <c r="C4240" s="18"/>
      <c r="D4240" s="18"/>
    </row>
    <row r="4241" spans="3:4" x14ac:dyDescent="0.2">
      <c r="C4241" s="18"/>
      <c r="D4241" s="18"/>
    </row>
    <row r="4242" spans="3:4" x14ac:dyDescent="0.2">
      <c r="C4242" s="18"/>
      <c r="D4242" s="18"/>
    </row>
    <row r="4243" spans="3:4" x14ac:dyDescent="0.2">
      <c r="C4243" s="18"/>
      <c r="D4243" s="18"/>
    </row>
    <row r="4244" spans="3:4" x14ac:dyDescent="0.2">
      <c r="C4244" s="18"/>
      <c r="D4244" s="18"/>
    </row>
    <row r="4245" spans="3:4" x14ac:dyDescent="0.2">
      <c r="C4245" s="18"/>
      <c r="D4245" s="18"/>
    </row>
    <row r="4246" spans="3:4" x14ac:dyDescent="0.2">
      <c r="C4246" s="18"/>
      <c r="D4246" s="18"/>
    </row>
    <row r="4247" spans="3:4" x14ac:dyDescent="0.2">
      <c r="C4247" s="18"/>
      <c r="D4247" s="18"/>
    </row>
    <row r="4248" spans="3:4" x14ac:dyDescent="0.2">
      <c r="C4248" s="18"/>
      <c r="D4248" s="18"/>
    </row>
    <row r="4249" spans="3:4" x14ac:dyDescent="0.2">
      <c r="C4249" s="18"/>
      <c r="D4249" s="18"/>
    </row>
    <row r="4250" spans="3:4" x14ac:dyDescent="0.2">
      <c r="C4250" s="18"/>
      <c r="D4250" s="18"/>
    </row>
    <row r="4251" spans="3:4" x14ac:dyDescent="0.2">
      <c r="C4251" s="18"/>
      <c r="D4251" s="18"/>
    </row>
    <row r="4252" spans="3:4" x14ac:dyDescent="0.2">
      <c r="C4252" s="18"/>
      <c r="D4252" s="18"/>
    </row>
    <row r="4253" spans="3:4" x14ac:dyDescent="0.2">
      <c r="C4253" s="18"/>
      <c r="D4253" s="18"/>
    </row>
    <row r="4254" spans="3:4" x14ac:dyDescent="0.2">
      <c r="C4254" s="18"/>
      <c r="D4254" s="18"/>
    </row>
    <row r="4255" spans="3:4" x14ac:dyDescent="0.2">
      <c r="C4255" s="18"/>
      <c r="D4255" s="18"/>
    </row>
    <row r="4256" spans="3:4" x14ac:dyDescent="0.2">
      <c r="C4256" s="18"/>
      <c r="D4256" s="18"/>
    </row>
    <row r="4257" spans="3:4" x14ac:dyDescent="0.2">
      <c r="C4257" s="18"/>
      <c r="D4257" s="18"/>
    </row>
    <row r="4258" spans="3:4" x14ac:dyDescent="0.2">
      <c r="C4258" s="18"/>
      <c r="D4258" s="18"/>
    </row>
    <row r="4259" spans="3:4" x14ac:dyDescent="0.2">
      <c r="C4259" s="18"/>
      <c r="D4259" s="18"/>
    </row>
    <row r="4260" spans="3:4" x14ac:dyDescent="0.2">
      <c r="C4260" s="18"/>
      <c r="D4260" s="18"/>
    </row>
    <row r="4261" spans="3:4" x14ac:dyDescent="0.2">
      <c r="C4261" s="18"/>
      <c r="D4261" s="18"/>
    </row>
    <row r="4262" spans="3:4" x14ac:dyDescent="0.2">
      <c r="C4262" s="18"/>
      <c r="D4262" s="18"/>
    </row>
    <row r="4263" spans="3:4" x14ac:dyDescent="0.2">
      <c r="C4263" s="18"/>
      <c r="D4263" s="18"/>
    </row>
    <row r="4264" spans="3:4" x14ac:dyDescent="0.2">
      <c r="C4264" s="18"/>
      <c r="D4264" s="18"/>
    </row>
    <row r="4265" spans="3:4" x14ac:dyDescent="0.2">
      <c r="C4265" s="18"/>
      <c r="D4265" s="18"/>
    </row>
    <row r="4266" spans="3:4" x14ac:dyDescent="0.2">
      <c r="C4266" s="18"/>
      <c r="D4266" s="18"/>
    </row>
    <row r="4267" spans="3:4" x14ac:dyDescent="0.2">
      <c r="C4267" s="18"/>
      <c r="D4267" s="18"/>
    </row>
    <row r="4268" spans="3:4" x14ac:dyDescent="0.2">
      <c r="C4268" s="18"/>
      <c r="D4268" s="18"/>
    </row>
    <row r="4269" spans="3:4" x14ac:dyDescent="0.2">
      <c r="C4269" s="18"/>
      <c r="D4269" s="18"/>
    </row>
    <row r="4270" spans="3:4" x14ac:dyDescent="0.2">
      <c r="C4270" s="18"/>
      <c r="D4270" s="18"/>
    </row>
    <row r="4271" spans="3:4" x14ac:dyDescent="0.2">
      <c r="C4271" s="18"/>
      <c r="D4271" s="18"/>
    </row>
    <row r="4272" spans="3:4" x14ac:dyDescent="0.2">
      <c r="C4272" s="18"/>
      <c r="D4272" s="18"/>
    </row>
    <row r="4273" spans="3:4" x14ac:dyDescent="0.2">
      <c r="C4273" s="18"/>
      <c r="D4273" s="18"/>
    </row>
    <row r="4274" spans="3:4" x14ac:dyDescent="0.2">
      <c r="C4274" s="18"/>
      <c r="D4274" s="18"/>
    </row>
    <row r="4275" spans="3:4" x14ac:dyDescent="0.2">
      <c r="C4275" s="18"/>
      <c r="D4275" s="18"/>
    </row>
    <row r="4276" spans="3:4" x14ac:dyDescent="0.2">
      <c r="C4276" s="18"/>
      <c r="D4276" s="18"/>
    </row>
    <row r="4277" spans="3:4" x14ac:dyDescent="0.2">
      <c r="C4277" s="18"/>
      <c r="D4277" s="18"/>
    </row>
    <row r="4278" spans="3:4" x14ac:dyDescent="0.2">
      <c r="C4278" s="18"/>
      <c r="D4278" s="18"/>
    </row>
    <row r="4279" spans="3:4" x14ac:dyDescent="0.2">
      <c r="C4279" s="18"/>
      <c r="D4279" s="18"/>
    </row>
    <row r="4280" spans="3:4" x14ac:dyDescent="0.2">
      <c r="C4280" s="18"/>
      <c r="D4280" s="18"/>
    </row>
    <row r="4281" spans="3:4" x14ac:dyDescent="0.2">
      <c r="C4281" s="18"/>
      <c r="D4281" s="18"/>
    </row>
    <row r="4282" spans="3:4" x14ac:dyDescent="0.2">
      <c r="C4282" s="18"/>
      <c r="D4282" s="18"/>
    </row>
    <row r="4283" spans="3:4" x14ac:dyDescent="0.2">
      <c r="C4283" s="18"/>
      <c r="D4283" s="18"/>
    </row>
    <row r="4284" spans="3:4" x14ac:dyDescent="0.2">
      <c r="C4284" s="18"/>
      <c r="D4284" s="18"/>
    </row>
    <row r="4285" spans="3:4" x14ac:dyDescent="0.2">
      <c r="C4285" s="18"/>
      <c r="D4285" s="18"/>
    </row>
    <row r="4286" spans="3:4" x14ac:dyDescent="0.2">
      <c r="C4286" s="18"/>
      <c r="D4286" s="18"/>
    </row>
    <row r="4287" spans="3:4" x14ac:dyDescent="0.2">
      <c r="C4287" s="18"/>
      <c r="D4287" s="18"/>
    </row>
    <row r="4288" spans="3:4" x14ac:dyDescent="0.2">
      <c r="C4288" s="18"/>
      <c r="D4288" s="18"/>
    </row>
    <row r="4289" spans="3:4" x14ac:dyDescent="0.2">
      <c r="C4289" s="18"/>
      <c r="D4289" s="18"/>
    </row>
    <row r="4290" spans="3:4" x14ac:dyDescent="0.2">
      <c r="C4290" s="18"/>
      <c r="D4290" s="18"/>
    </row>
    <row r="4291" spans="3:4" x14ac:dyDescent="0.2">
      <c r="C4291" s="18"/>
      <c r="D4291" s="18"/>
    </row>
    <row r="4292" spans="3:4" x14ac:dyDescent="0.2">
      <c r="C4292" s="18"/>
      <c r="D4292" s="18"/>
    </row>
    <row r="4293" spans="3:4" x14ac:dyDescent="0.2">
      <c r="C4293" s="18"/>
      <c r="D4293" s="18"/>
    </row>
    <row r="4294" spans="3:4" x14ac:dyDescent="0.2">
      <c r="C4294" s="18"/>
      <c r="D4294" s="18"/>
    </row>
    <row r="4295" spans="3:4" x14ac:dyDescent="0.2">
      <c r="C4295" s="18"/>
      <c r="D4295" s="18"/>
    </row>
    <row r="4296" spans="3:4" x14ac:dyDescent="0.2">
      <c r="C4296" s="18"/>
      <c r="D4296" s="18"/>
    </row>
    <row r="4297" spans="3:4" x14ac:dyDescent="0.2">
      <c r="C4297" s="18"/>
      <c r="D4297" s="18"/>
    </row>
    <row r="4298" spans="3:4" x14ac:dyDescent="0.2">
      <c r="C4298" s="18"/>
      <c r="D4298" s="18"/>
    </row>
    <row r="4299" spans="3:4" x14ac:dyDescent="0.2">
      <c r="C4299" s="18"/>
      <c r="D4299" s="18"/>
    </row>
    <row r="4300" spans="3:4" x14ac:dyDescent="0.2">
      <c r="C4300" s="18"/>
      <c r="D4300" s="18"/>
    </row>
    <row r="4301" spans="3:4" x14ac:dyDescent="0.2">
      <c r="C4301" s="18"/>
      <c r="D4301" s="18"/>
    </row>
    <row r="4302" spans="3:4" x14ac:dyDescent="0.2">
      <c r="C4302" s="18"/>
      <c r="D4302" s="18"/>
    </row>
    <row r="4303" spans="3:4" x14ac:dyDescent="0.2">
      <c r="C4303" s="18"/>
      <c r="D4303" s="18"/>
    </row>
    <row r="4304" spans="3:4" x14ac:dyDescent="0.2">
      <c r="C4304" s="18"/>
      <c r="D4304" s="18"/>
    </row>
    <row r="4305" spans="3:4" x14ac:dyDescent="0.2">
      <c r="C4305" s="18"/>
      <c r="D4305" s="18"/>
    </row>
    <row r="4306" spans="3:4" x14ac:dyDescent="0.2">
      <c r="C4306" s="18"/>
      <c r="D4306" s="18"/>
    </row>
    <row r="4307" spans="3:4" x14ac:dyDescent="0.2">
      <c r="C4307" s="18"/>
      <c r="D4307" s="18"/>
    </row>
    <row r="4308" spans="3:4" x14ac:dyDescent="0.2">
      <c r="C4308" s="18"/>
      <c r="D4308" s="18"/>
    </row>
    <row r="4309" spans="3:4" x14ac:dyDescent="0.2">
      <c r="C4309" s="18"/>
      <c r="D4309" s="18"/>
    </row>
    <row r="4310" spans="3:4" x14ac:dyDescent="0.2">
      <c r="C4310" s="18"/>
      <c r="D4310" s="18"/>
    </row>
    <row r="4311" spans="3:4" x14ac:dyDescent="0.2">
      <c r="C4311" s="18"/>
      <c r="D4311" s="18"/>
    </row>
    <row r="4312" spans="3:4" x14ac:dyDescent="0.2">
      <c r="C4312" s="18"/>
      <c r="D4312" s="18"/>
    </row>
    <row r="4313" spans="3:4" x14ac:dyDescent="0.2">
      <c r="C4313" s="18"/>
      <c r="D4313" s="18"/>
    </row>
    <row r="4314" spans="3:4" x14ac:dyDescent="0.2">
      <c r="C4314" s="18"/>
      <c r="D4314" s="18"/>
    </row>
    <row r="4315" spans="3:4" x14ac:dyDescent="0.2">
      <c r="C4315" s="18"/>
      <c r="D4315" s="18"/>
    </row>
    <row r="4316" spans="3:4" x14ac:dyDescent="0.2">
      <c r="C4316" s="18"/>
      <c r="D4316" s="18"/>
    </row>
    <row r="4317" spans="3:4" x14ac:dyDescent="0.2">
      <c r="C4317" s="18"/>
      <c r="D4317" s="18"/>
    </row>
    <row r="4318" spans="3:4" x14ac:dyDescent="0.2">
      <c r="C4318" s="18"/>
      <c r="D4318" s="18"/>
    </row>
    <row r="4319" spans="3:4" x14ac:dyDescent="0.2">
      <c r="C4319" s="18"/>
      <c r="D4319" s="18"/>
    </row>
    <row r="4320" spans="3:4" x14ac:dyDescent="0.2">
      <c r="C4320" s="18"/>
      <c r="D4320" s="18"/>
    </row>
    <row r="4321" spans="3:4" x14ac:dyDescent="0.2">
      <c r="C4321" s="18"/>
      <c r="D4321" s="18"/>
    </row>
    <row r="4322" spans="3:4" x14ac:dyDescent="0.2">
      <c r="C4322" s="18"/>
      <c r="D4322" s="18"/>
    </row>
    <row r="4323" spans="3:4" x14ac:dyDescent="0.2">
      <c r="C4323" s="18"/>
      <c r="D4323" s="18"/>
    </row>
    <row r="4324" spans="3:4" x14ac:dyDescent="0.2">
      <c r="C4324" s="18"/>
      <c r="D4324" s="18"/>
    </row>
    <row r="4325" spans="3:4" x14ac:dyDescent="0.2">
      <c r="C4325" s="18"/>
      <c r="D4325" s="18"/>
    </row>
    <row r="4326" spans="3:4" x14ac:dyDescent="0.2">
      <c r="C4326" s="18"/>
      <c r="D4326" s="18"/>
    </row>
    <row r="4327" spans="3:4" x14ac:dyDescent="0.2">
      <c r="C4327" s="18"/>
      <c r="D4327" s="18"/>
    </row>
    <row r="4328" spans="3:4" x14ac:dyDescent="0.2">
      <c r="C4328" s="18"/>
      <c r="D4328" s="18"/>
    </row>
    <row r="4329" spans="3:4" x14ac:dyDescent="0.2">
      <c r="C4329" s="18"/>
      <c r="D4329" s="18"/>
    </row>
    <row r="4330" spans="3:4" x14ac:dyDescent="0.2">
      <c r="C4330" s="18"/>
      <c r="D4330" s="18"/>
    </row>
    <row r="4331" spans="3:4" x14ac:dyDescent="0.2">
      <c r="C4331" s="18"/>
      <c r="D4331" s="18"/>
    </row>
    <row r="4332" spans="3:4" x14ac:dyDescent="0.2">
      <c r="C4332" s="18"/>
      <c r="D4332" s="18"/>
    </row>
    <row r="4333" spans="3:4" x14ac:dyDescent="0.2">
      <c r="C4333" s="18"/>
      <c r="D4333" s="18"/>
    </row>
    <row r="4334" spans="3:4" x14ac:dyDescent="0.2">
      <c r="C4334" s="18"/>
      <c r="D4334" s="18"/>
    </row>
    <row r="4335" spans="3:4" x14ac:dyDescent="0.2">
      <c r="C4335" s="18"/>
      <c r="D4335" s="18"/>
    </row>
    <row r="4336" spans="3:4" x14ac:dyDescent="0.2">
      <c r="C4336" s="18"/>
      <c r="D4336" s="18"/>
    </row>
    <row r="4337" spans="3:4" x14ac:dyDescent="0.2">
      <c r="C4337" s="18"/>
      <c r="D4337" s="18"/>
    </row>
    <row r="4338" spans="3:4" x14ac:dyDescent="0.2">
      <c r="C4338" s="18"/>
      <c r="D4338" s="18"/>
    </row>
    <row r="4339" spans="3:4" x14ac:dyDescent="0.2">
      <c r="C4339" s="18"/>
      <c r="D4339" s="18"/>
    </row>
    <row r="4340" spans="3:4" x14ac:dyDescent="0.2">
      <c r="C4340" s="18"/>
      <c r="D4340" s="18"/>
    </row>
    <row r="4341" spans="3:4" x14ac:dyDescent="0.2">
      <c r="C4341" s="18"/>
      <c r="D4341" s="18"/>
    </row>
    <row r="4342" spans="3:4" x14ac:dyDescent="0.2">
      <c r="C4342" s="18"/>
      <c r="D4342" s="18"/>
    </row>
    <row r="4343" spans="3:4" x14ac:dyDescent="0.2">
      <c r="C4343" s="18"/>
      <c r="D4343" s="18"/>
    </row>
    <row r="4344" spans="3:4" x14ac:dyDescent="0.2">
      <c r="C4344" s="18"/>
      <c r="D4344" s="18"/>
    </row>
    <row r="4345" spans="3:4" x14ac:dyDescent="0.2">
      <c r="C4345" s="18"/>
      <c r="D4345" s="18"/>
    </row>
    <row r="4346" spans="3:4" x14ac:dyDescent="0.2">
      <c r="C4346" s="18"/>
      <c r="D4346" s="18"/>
    </row>
    <row r="4347" spans="3:4" x14ac:dyDescent="0.2">
      <c r="C4347" s="18"/>
      <c r="D4347" s="18"/>
    </row>
    <row r="4348" spans="3:4" x14ac:dyDescent="0.2">
      <c r="C4348" s="18"/>
      <c r="D4348" s="18"/>
    </row>
    <row r="4349" spans="3:4" x14ac:dyDescent="0.2">
      <c r="C4349" s="18"/>
      <c r="D4349" s="18"/>
    </row>
    <row r="4350" spans="3:4" x14ac:dyDescent="0.2">
      <c r="C4350" s="18"/>
      <c r="D4350" s="18"/>
    </row>
    <row r="4351" spans="3:4" x14ac:dyDescent="0.2">
      <c r="C4351" s="18"/>
      <c r="D4351" s="18"/>
    </row>
    <row r="4352" spans="3:4" x14ac:dyDescent="0.2">
      <c r="C4352" s="18"/>
      <c r="D4352" s="18"/>
    </row>
    <row r="4353" spans="3:4" x14ac:dyDescent="0.2">
      <c r="C4353" s="18"/>
      <c r="D4353" s="18"/>
    </row>
    <row r="4354" spans="3:4" x14ac:dyDescent="0.2">
      <c r="C4354" s="18"/>
      <c r="D4354" s="18"/>
    </row>
    <row r="4355" spans="3:4" x14ac:dyDescent="0.2">
      <c r="C4355" s="18"/>
      <c r="D4355" s="18"/>
    </row>
    <row r="4356" spans="3:4" x14ac:dyDescent="0.2">
      <c r="C4356" s="18"/>
      <c r="D4356" s="18"/>
    </row>
    <row r="4357" spans="3:4" x14ac:dyDescent="0.2">
      <c r="C4357" s="18"/>
      <c r="D4357" s="18"/>
    </row>
    <row r="4358" spans="3:4" x14ac:dyDescent="0.2">
      <c r="C4358" s="18"/>
      <c r="D4358" s="18"/>
    </row>
    <row r="4359" spans="3:4" x14ac:dyDescent="0.2">
      <c r="C4359" s="18"/>
      <c r="D4359" s="18"/>
    </row>
    <row r="4360" spans="3:4" x14ac:dyDescent="0.2">
      <c r="C4360" s="18"/>
      <c r="D4360" s="18"/>
    </row>
    <row r="4361" spans="3:4" x14ac:dyDescent="0.2">
      <c r="C4361" s="18"/>
      <c r="D4361" s="18"/>
    </row>
    <row r="4362" spans="3:4" x14ac:dyDescent="0.2">
      <c r="C4362" s="18"/>
      <c r="D4362" s="18"/>
    </row>
    <row r="4363" spans="3:4" x14ac:dyDescent="0.2">
      <c r="C4363" s="18"/>
      <c r="D4363" s="18"/>
    </row>
    <row r="4364" spans="3:4" x14ac:dyDescent="0.2">
      <c r="C4364" s="18"/>
      <c r="D4364" s="18"/>
    </row>
    <row r="4365" spans="3:4" x14ac:dyDescent="0.2">
      <c r="C4365" s="18"/>
      <c r="D4365" s="18"/>
    </row>
    <row r="4366" spans="3:4" x14ac:dyDescent="0.2">
      <c r="C4366" s="18"/>
      <c r="D4366" s="18"/>
    </row>
    <row r="4367" spans="3:4" x14ac:dyDescent="0.2">
      <c r="C4367" s="18"/>
      <c r="D4367" s="18"/>
    </row>
    <row r="4368" spans="3:4" x14ac:dyDescent="0.2">
      <c r="C4368" s="18"/>
      <c r="D4368" s="18"/>
    </row>
    <row r="4369" spans="3:4" x14ac:dyDescent="0.2">
      <c r="C4369" s="18"/>
      <c r="D4369" s="18"/>
    </row>
    <row r="4370" spans="3:4" x14ac:dyDescent="0.2">
      <c r="C4370" s="18"/>
      <c r="D4370" s="18"/>
    </row>
    <row r="4371" spans="3:4" x14ac:dyDescent="0.2">
      <c r="C4371" s="18"/>
      <c r="D4371" s="18"/>
    </row>
    <row r="4372" spans="3:4" x14ac:dyDescent="0.2">
      <c r="C4372" s="18"/>
      <c r="D4372" s="18"/>
    </row>
    <row r="4373" spans="3:4" x14ac:dyDescent="0.2">
      <c r="C4373" s="18"/>
      <c r="D4373" s="18"/>
    </row>
    <row r="4374" spans="3:4" x14ac:dyDescent="0.2">
      <c r="C4374" s="18"/>
      <c r="D4374" s="18"/>
    </row>
    <row r="4375" spans="3:4" x14ac:dyDescent="0.2">
      <c r="C4375" s="18"/>
      <c r="D4375" s="18"/>
    </row>
    <row r="4376" spans="3:4" x14ac:dyDescent="0.2">
      <c r="C4376" s="18"/>
      <c r="D4376" s="18"/>
    </row>
    <row r="4377" spans="3:4" x14ac:dyDescent="0.2">
      <c r="C4377" s="18"/>
      <c r="D4377" s="18"/>
    </row>
    <row r="4378" spans="3:4" x14ac:dyDescent="0.2">
      <c r="C4378" s="18"/>
      <c r="D4378" s="18"/>
    </row>
    <row r="4379" spans="3:4" x14ac:dyDescent="0.2">
      <c r="C4379" s="18"/>
      <c r="D4379" s="18"/>
    </row>
    <row r="4380" spans="3:4" x14ac:dyDescent="0.2">
      <c r="C4380" s="18"/>
      <c r="D4380" s="18"/>
    </row>
    <row r="4381" spans="3:4" x14ac:dyDescent="0.2">
      <c r="C4381" s="18"/>
      <c r="D4381" s="18"/>
    </row>
    <row r="4382" spans="3:4" x14ac:dyDescent="0.2">
      <c r="C4382" s="18"/>
      <c r="D4382" s="18"/>
    </row>
    <row r="4383" spans="3:4" x14ac:dyDescent="0.2">
      <c r="C4383" s="18"/>
      <c r="D4383" s="18"/>
    </row>
    <row r="4384" spans="3:4" x14ac:dyDescent="0.2">
      <c r="C4384" s="18"/>
      <c r="D4384" s="18"/>
    </row>
    <row r="4385" spans="3:4" x14ac:dyDescent="0.2">
      <c r="C4385" s="18"/>
      <c r="D4385" s="18"/>
    </row>
    <row r="4386" spans="3:4" x14ac:dyDescent="0.2">
      <c r="C4386" s="18"/>
      <c r="D4386" s="18"/>
    </row>
    <row r="4387" spans="3:4" x14ac:dyDescent="0.2">
      <c r="C4387" s="18"/>
      <c r="D4387" s="18"/>
    </row>
    <row r="4388" spans="3:4" x14ac:dyDescent="0.2">
      <c r="C4388" s="18"/>
      <c r="D4388" s="18"/>
    </row>
    <row r="4389" spans="3:4" x14ac:dyDescent="0.2">
      <c r="C4389" s="18"/>
      <c r="D4389" s="18"/>
    </row>
    <row r="4390" spans="3:4" x14ac:dyDescent="0.2">
      <c r="C4390" s="18"/>
      <c r="D4390" s="18"/>
    </row>
    <row r="4391" spans="3:4" x14ac:dyDescent="0.2">
      <c r="C4391" s="18"/>
      <c r="D4391" s="18"/>
    </row>
    <row r="4392" spans="3:4" x14ac:dyDescent="0.2">
      <c r="C4392" s="18"/>
      <c r="D4392" s="18"/>
    </row>
    <row r="4393" spans="3:4" x14ac:dyDescent="0.2">
      <c r="C4393" s="18"/>
      <c r="D4393" s="18"/>
    </row>
    <row r="4394" spans="3:4" x14ac:dyDescent="0.2">
      <c r="C4394" s="18"/>
      <c r="D4394" s="18"/>
    </row>
    <row r="4395" spans="3:4" x14ac:dyDescent="0.2">
      <c r="C4395" s="18"/>
      <c r="D4395" s="18"/>
    </row>
    <row r="4396" spans="3:4" x14ac:dyDescent="0.2">
      <c r="C4396" s="18"/>
      <c r="D4396" s="18"/>
    </row>
    <row r="4397" spans="3:4" x14ac:dyDescent="0.2">
      <c r="C4397" s="18"/>
      <c r="D4397" s="18"/>
    </row>
    <row r="4398" spans="3:4" x14ac:dyDescent="0.2">
      <c r="C4398" s="18"/>
      <c r="D4398" s="18"/>
    </row>
    <row r="4399" spans="3:4" x14ac:dyDescent="0.2">
      <c r="C4399" s="18"/>
      <c r="D4399" s="18"/>
    </row>
    <row r="4400" spans="3:4" x14ac:dyDescent="0.2">
      <c r="C4400" s="18"/>
      <c r="D4400" s="18"/>
    </row>
    <row r="4401" spans="3:4" x14ac:dyDescent="0.2">
      <c r="C4401" s="18"/>
      <c r="D4401" s="18"/>
    </row>
    <row r="4402" spans="3:4" x14ac:dyDescent="0.2">
      <c r="C4402" s="18"/>
      <c r="D4402" s="18"/>
    </row>
    <row r="4403" spans="3:4" x14ac:dyDescent="0.2">
      <c r="C4403" s="18"/>
      <c r="D4403" s="18"/>
    </row>
    <row r="4404" spans="3:4" x14ac:dyDescent="0.2">
      <c r="C4404" s="18"/>
      <c r="D4404" s="18"/>
    </row>
    <row r="4405" spans="3:4" x14ac:dyDescent="0.2">
      <c r="C4405" s="18"/>
      <c r="D4405" s="18"/>
    </row>
    <row r="4406" spans="3:4" x14ac:dyDescent="0.2">
      <c r="C4406" s="18"/>
      <c r="D4406" s="18"/>
    </row>
    <row r="4407" spans="3:4" x14ac:dyDescent="0.2">
      <c r="C4407" s="18"/>
      <c r="D4407" s="18"/>
    </row>
    <row r="4408" spans="3:4" x14ac:dyDescent="0.2">
      <c r="C4408" s="18"/>
      <c r="D4408" s="18"/>
    </row>
    <row r="4409" spans="3:4" x14ac:dyDescent="0.2">
      <c r="C4409" s="18"/>
      <c r="D4409" s="18"/>
    </row>
    <row r="4410" spans="3:4" x14ac:dyDescent="0.2">
      <c r="C4410" s="18"/>
      <c r="D4410" s="18"/>
    </row>
    <row r="4411" spans="3:4" x14ac:dyDescent="0.2">
      <c r="C4411" s="18"/>
      <c r="D4411" s="18"/>
    </row>
    <row r="4412" spans="3:4" x14ac:dyDescent="0.2">
      <c r="C4412" s="18"/>
      <c r="D4412" s="18"/>
    </row>
    <row r="4413" spans="3:4" x14ac:dyDescent="0.2">
      <c r="C4413" s="18"/>
      <c r="D4413" s="18"/>
    </row>
    <row r="4414" spans="3:4" x14ac:dyDescent="0.2">
      <c r="C4414" s="18"/>
      <c r="D4414" s="18"/>
    </row>
    <row r="4415" spans="3:4" x14ac:dyDescent="0.2">
      <c r="C4415" s="18"/>
      <c r="D4415" s="18"/>
    </row>
    <row r="4416" spans="3:4" x14ac:dyDescent="0.2">
      <c r="C4416" s="18"/>
      <c r="D4416" s="18"/>
    </row>
    <row r="4417" spans="3:4" x14ac:dyDescent="0.2">
      <c r="C4417" s="18"/>
      <c r="D4417" s="18"/>
    </row>
    <row r="4418" spans="3:4" x14ac:dyDescent="0.2">
      <c r="C4418" s="18"/>
      <c r="D4418" s="18"/>
    </row>
    <row r="4419" spans="3:4" x14ac:dyDescent="0.2">
      <c r="C4419" s="18"/>
      <c r="D4419" s="18"/>
    </row>
    <row r="4420" spans="3:4" x14ac:dyDescent="0.2">
      <c r="C4420" s="18"/>
      <c r="D4420" s="18"/>
    </row>
    <row r="4421" spans="3:4" x14ac:dyDescent="0.2">
      <c r="C4421" s="18"/>
      <c r="D4421" s="18"/>
    </row>
    <row r="4422" spans="3:4" x14ac:dyDescent="0.2">
      <c r="C4422" s="18"/>
      <c r="D4422" s="18"/>
    </row>
    <row r="4423" spans="3:4" x14ac:dyDescent="0.2">
      <c r="C4423" s="18"/>
      <c r="D4423" s="18"/>
    </row>
    <row r="4424" spans="3:4" x14ac:dyDescent="0.2">
      <c r="C4424" s="18"/>
      <c r="D4424" s="18"/>
    </row>
    <row r="4425" spans="3:4" x14ac:dyDescent="0.2">
      <c r="C4425" s="18"/>
      <c r="D4425" s="18"/>
    </row>
    <row r="4426" spans="3:4" x14ac:dyDescent="0.2">
      <c r="C4426" s="18"/>
      <c r="D4426" s="18"/>
    </row>
    <row r="4427" spans="3:4" x14ac:dyDescent="0.2">
      <c r="C4427" s="18"/>
      <c r="D4427" s="18"/>
    </row>
    <row r="4428" spans="3:4" x14ac:dyDescent="0.2">
      <c r="C4428" s="18"/>
      <c r="D4428" s="18"/>
    </row>
    <row r="4429" spans="3:4" x14ac:dyDescent="0.2">
      <c r="C4429" s="18"/>
      <c r="D4429" s="18"/>
    </row>
    <row r="4430" spans="3:4" x14ac:dyDescent="0.2">
      <c r="C4430" s="18"/>
      <c r="D4430" s="18"/>
    </row>
    <row r="4431" spans="3:4" x14ac:dyDescent="0.2">
      <c r="C4431" s="18"/>
      <c r="D4431" s="18"/>
    </row>
    <row r="4432" spans="3:4" x14ac:dyDescent="0.2">
      <c r="C4432" s="18"/>
      <c r="D4432" s="18"/>
    </row>
    <row r="4433" spans="3:4" x14ac:dyDescent="0.2">
      <c r="C4433" s="18"/>
      <c r="D4433" s="18"/>
    </row>
    <row r="4434" spans="3:4" x14ac:dyDescent="0.2">
      <c r="C4434" s="18"/>
      <c r="D4434" s="18"/>
    </row>
    <row r="4435" spans="3:4" x14ac:dyDescent="0.2">
      <c r="C4435" s="18"/>
      <c r="D4435" s="18"/>
    </row>
    <row r="4436" spans="3:4" x14ac:dyDescent="0.2">
      <c r="C4436" s="18"/>
      <c r="D4436" s="18"/>
    </row>
    <row r="4437" spans="3:4" x14ac:dyDescent="0.2">
      <c r="C4437" s="18"/>
      <c r="D4437" s="18"/>
    </row>
    <row r="4438" spans="3:4" x14ac:dyDescent="0.2">
      <c r="C4438" s="18"/>
      <c r="D4438" s="18"/>
    </row>
    <row r="4439" spans="3:4" x14ac:dyDescent="0.2">
      <c r="C4439" s="18"/>
      <c r="D4439" s="18"/>
    </row>
    <row r="4440" spans="3:4" x14ac:dyDescent="0.2">
      <c r="C4440" s="18"/>
      <c r="D4440" s="18"/>
    </row>
    <row r="4441" spans="3:4" x14ac:dyDescent="0.2">
      <c r="C4441" s="18"/>
      <c r="D4441" s="18"/>
    </row>
    <row r="4442" spans="3:4" x14ac:dyDescent="0.2">
      <c r="C4442" s="18"/>
      <c r="D4442" s="18"/>
    </row>
    <row r="4443" spans="3:4" x14ac:dyDescent="0.2">
      <c r="C4443" s="18"/>
      <c r="D4443" s="18"/>
    </row>
    <row r="4444" spans="3:4" x14ac:dyDescent="0.2">
      <c r="C4444" s="18"/>
      <c r="D4444" s="18"/>
    </row>
    <row r="4445" spans="3:4" x14ac:dyDescent="0.2">
      <c r="C4445" s="18"/>
      <c r="D4445" s="18"/>
    </row>
    <row r="4446" spans="3:4" x14ac:dyDescent="0.2">
      <c r="C4446" s="18"/>
      <c r="D4446" s="18"/>
    </row>
    <row r="4447" spans="3:4" x14ac:dyDescent="0.2">
      <c r="C4447" s="18"/>
      <c r="D4447" s="18"/>
    </row>
    <row r="4448" spans="3:4" x14ac:dyDescent="0.2">
      <c r="C4448" s="18"/>
      <c r="D4448" s="18"/>
    </row>
    <row r="4449" spans="3:4" x14ac:dyDescent="0.2">
      <c r="C4449" s="18"/>
      <c r="D4449" s="18"/>
    </row>
    <row r="4450" spans="3:4" x14ac:dyDescent="0.2">
      <c r="C4450" s="18"/>
      <c r="D4450" s="18"/>
    </row>
    <row r="4451" spans="3:4" x14ac:dyDescent="0.2">
      <c r="C4451" s="18"/>
      <c r="D4451" s="18"/>
    </row>
    <row r="4452" spans="3:4" x14ac:dyDescent="0.2">
      <c r="C4452" s="18"/>
      <c r="D4452" s="18"/>
    </row>
    <row r="4453" spans="3:4" x14ac:dyDescent="0.2">
      <c r="C4453" s="18"/>
      <c r="D4453" s="18"/>
    </row>
    <row r="4454" spans="3:4" x14ac:dyDescent="0.2">
      <c r="C4454" s="18"/>
      <c r="D4454" s="18"/>
    </row>
    <row r="4455" spans="3:4" x14ac:dyDescent="0.2">
      <c r="C4455" s="18"/>
      <c r="D4455" s="18"/>
    </row>
    <row r="4456" spans="3:4" x14ac:dyDescent="0.2">
      <c r="C4456" s="18"/>
      <c r="D4456" s="18"/>
    </row>
    <row r="4457" spans="3:4" x14ac:dyDescent="0.2">
      <c r="C4457" s="18"/>
      <c r="D4457" s="18"/>
    </row>
    <row r="4458" spans="3:4" x14ac:dyDescent="0.2">
      <c r="C4458" s="18"/>
      <c r="D4458" s="18"/>
    </row>
    <row r="4459" spans="3:4" x14ac:dyDescent="0.2">
      <c r="C4459" s="18"/>
      <c r="D4459" s="18"/>
    </row>
    <row r="4460" spans="3:4" x14ac:dyDescent="0.2">
      <c r="C4460" s="18"/>
      <c r="D4460" s="18"/>
    </row>
    <row r="4461" spans="3:4" x14ac:dyDescent="0.2">
      <c r="C4461" s="18"/>
      <c r="D4461" s="18"/>
    </row>
    <row r="4462" spans="3:4" x14ac:dyDescent="0.2">
      <c r="C4462" s="18"/>
      <c r="D4462" s="18"/>
    </row>
    <row r="4463" spans="3:4" x14ac:dyDescent="0.2">
      <c r="C4463" s="18"/>
      <c r="D4463" s="18"/>
    </row>
    <row r="4464" spans="3:4" x14ac:dyDescent="0.2">
      <c r="C4464" s="18"/>
      <c r="D4464" s="18"/>
    </row>
    <row r="4465" spans="3:4" x14ac:dyDescent="0.2">
      <c r="C4465" s="18"/>
      <c r="D4465" s="18"/>
    </row>
    <row r="4466" spans="3:4" x14ac:dyDescent="0.2">
      <c r="C4466" s="18"/>
      <c r="D4466" s="18"/>
    </row>
    <row r="4467" spans="3:4" x14ac:dyDescent="0.2">
      <c r="C4467" s="18"/>
      <c r="D4467" s="18"/>
    </row>
    <row r="4468" spans="3:4" x14ac:dyDescent="0.2">
      <c r="C4468" s="18"/>
      <c r="D4468" s="18"/>
    </row>
    <row r="4469" spans="3:4" x14ac:dyDescent="0.2">
      <c r="C4469" s="18"/>
      <c r="D4469" s="18"/>
    </row>
    <row r="4470" spans="3:4" x14ac:dyDescent="0.2">
      <c r="C4470" s="18"/>
      <c r="D4470" s="18"/>
    </row>
    <row r="4471" spans="3:4" x14ac:dyDescent="0.2">
      <c r="C4471" s="18"/>
      <c r="D4471" s="18"/>
    </row>
    <row r="4472" spans="3:4" x14ac:dyDescent="0.2">
      <c r="C4472" s="18"/>
      <c r="D4472" s="18"/>
    </row>
    <row r="4473" spans="3:4" x14ac:dyDescent="0.2">
      <c r="C4473" s="18"/>
      <c r="D4473" s="18"/>
    </row>
    <row r="4474" spans="3:4" x14ac:dyDescent="0.2">
      <c r="C4474" s="18"/>
      <c r="D4474" s="18"/>
    </row>
    <row r="4475" spans="3:4" x14ac:dyDescent="0.2">
      <c r="C4475" s="18"/>
      <c r="D4475" s="18"/>
    </row>
    <row r="4476" spans="3:4" x14ac:dyDescent="0.2">
      <c r="C4476" s="18"/>
      <c r="D4476" s="18"/>
    </row>
    <row r="4477" spans="3:4" x14ac:dyDescent="0.2">
      <c r="C4477" s="18"/>
      <c r="D4477" s="18"/>
    </row>
    <row r="4478" spans="3:4" x14ac:dyDescent="0.2">
      <c r="C4478" s="18"/>
      <c r="D4478" s="18"/>
    </row>
    <row r="4479" spans="3:4" x14ac:dyDescent="0.2">
      <c r="C4479" s="18"/>
      <c r="D4479" s="18"/>
    </row>
    <row r="4480" spans="3:4" x14ac:dyDescent="0.2">
      <c r="C4480" s="18"/>
      <c r="D4480" s="18"/>
    </row>
    <row r="4481" spans="3:4" x14ac:dyDescent="0.2">
      <c r="C4481" s="18"/>
      <c r="D4481" s="18"/>
    </row>
    <row r="4482" spans="3:4" x14ac:dyDescent="0.2">
      <c r="C4482" s="18"/>
      <c r="D4482" s="18"/>
    </row>
    <row r="4483" spans="3:4" x14ac:dyDescent="0.2">
      <c r="C4483" s="18"/>
      <c r="D4483" s="18"/>
    </row>
    <row r="4484" spans="3:4" x14ac:dyDescent="0.2">
      <c r="C4484" s="18"/>
      <c r="D4484" s="18"/>
    </row>
    <row r="4485" spans="3:4" x14ac:dyDescent="0.2">
      <c r="C4485" s="18"/>
      <c r="D4485" s="18"/>
    </row>
    <row r="4486" spans="3:4" x14ac:dyDescent="0.2">
      <c r="C4486" s="18"/>
      <c r="D4486" s="18"/>
    </row>
    <row r="4487" spans="3:4" x14ac:dyDescent="0.2">
      <c r="C4487" s="18"/>
      <c r="D4487" s="18"/>
    </row>
    <row r="4488" spans="3:4" x14ac:dyDescent="0.2">
      <c r="C4488" s="18"/>
      <c r="D4488" s="18"/>
    </row>
    <row r="4489" spans="3:4" x14ac:dyDescent="0.2">
      <c r="C4489" s="18"/>
      <c r="D4489" s="18"/>
    </row>
    <row r="4490" spans="3:4" x14ac:dyDescent="0.2">
      <c r="C4490" s="18"/>
      <c r="D4490" s="18"/>
    </row>
    <row r="4491" spans="3:4" x14ac:dyDescent="0.2">
      <c r="C4491" s="18"/>
      <c r="D4491" s="18"/>
    </row>
    <row r="4492" spans="3:4" x14ac:dyDescent="0.2">
      <c r="C4492" s="18"/>
      <c r="D4492" s="18"/>
    </row>
    <row r="4493" spans="3:4" x14ac:dyDescent="0.2">
      <c r="C4493" s="18"/>
      <c r="D4493" s="18"/>
    </row>
    <row r="4494" spans="3:4" x14ac:dyDescent="0.2">
      <c r="C4494" s="18"/>
      <c r="D4494" s="18"/>
    </row>
    <row r="4495" spans="3:4" x14ac:dyDescent="0.2">
      <c r="C4495" s="18"/>
      <c r="D4495" s="18"/>
    </row>
    <row r="4496" spans="3:4" x14ac:dyDescent="0.2">
      <c r="C4496" s="18"/>
      <c r="D4496" s="18"/>
    </row>
    <row r="4497" spans="3:4" x14ac:dyDescent="0.2">
      <c r="C4497" s="18"/>
      <c r="D4497" s="18"/>
    </row>
    <row r="4498" spans="3:4" x14ac:dyDescent="0.2">
      <c r="C4498" s="18"/>
      <c r="D4498" s="18"/>
    </row>
    <row r="4499" spans="3:4" x14ac:dyDescent="0.2">
      <c r="C4499" s="18"/>
      <c r="D4499" s="18"/>
    </row>
    <row r="4500" spans="3:4" x14ac:dyDescent="0.2">
      <c r="C4500" s="18"/>
      <c r="D4500" s="18"/>
    </row>
    <row r="4501" spans="3:4" x14ac:dyDescent="0.2">
      <c r="C4501" s="18"/>
      <c r="D4501" s="18"/>
    </row>
    <row r="4502" spans="3:4" x14ac:dyDescent="0.2">
      <c r="C4502" s="18"/>
      <c r="D4502" s="18"/>
    </row>
    <row r="4503" spans="3:4" x14ac:dyDescent="0.2">
      <c r="C4503" s="18"/>
      <c r="D4503" s="18"/>
    </row>
    <row r="4504" spans="3:4" x14ac:dyDescent="0.2">
      <c r="C4504" s="18"/>
      <c r="D4504" s="18"/>
    </row>
    <row r="4505" spans="3:4" x14ac:dyDescent="0.2">
      <c r="C4505" s="18"/>
      <c r="D4505" s="18"/>
    </row>
    <row r="4506" spans="3:4" x14ac:dyDescent="0.2">
      <c r="C4506" s="18"/>
      <c r="D4506" s="18"/>
    </row>
    <row r="4507" spans="3:4" x14ac:dyDescent="0.2">
      <c r="C4507" s="18"/>
      <c r="D4507" s="18"/>
    </row>
    <row r="4508" spans="3:4" x14ac:dyDescent="0.2">
      <c r="C4508" s="18"/>
      <c r="D4508" s="18"/>
    </row>
    <row r="4509" spans="3:4" x14ac:dyDescent="0.2">
      <c r="C4509" s="18"/>
      <c r="D4509" s="18"/>
    </row>
    <row r="4510" spans="3:4" x14ac:dyDescent="0.2">
      <c r="C4510" s="18"/>
      <c r="D4510" s="18"/>
    </row>
    <row r="4511" spans="3:4" x14ac:dyDescent="0.2">
      <c r="C4511" s="18"/>
      <c r="D4511" s="18"/>
    </row>
    <row r="4512" spans="3:4" x14ac:dyDescent="0.2">
      <c r="C4512" s="18"/>
      <c r="D4512" s="18"/>
    </row>
    <row r="4513" spans="3:4" x14ac:dyDescent="0.2">
      <c r="C4513" s="18"/>
      <c r="D4513" s="18"/>
    </row>
    <row r="4514" spans="3:4" x14ac:dyDescent="0.2">
      <c r="C4514" s="18"/>
      <c r="D4514" s="18"/>
    </row>
    <row r="4515" spans="3:4" x14ac:dyDescent="0.2">
      <c r="C4515" s="18"/>
      <c r="D4515" s="18"/>
    </row>
    <row r="4516" spans="3:4" x14ac:dyDescent="0.2">
      <c r="C4516" s="18"/>
      <c r="D4516" s="18"/>
    </row>
    <row r="4517" spans="3:4" x14ac:dyDescent="0.2">
      <c r="C4517" s="18"/>
      <c r="D4517" s="18"/>
    </row>
    <row r="4518" spans="3:4" x14ac:dyDescent="0.2">
      <c r="C4518" s="18"/>
      <c r="D4518" s="18"/>
    </row>
    <row r="4519" spans="3:4" x14ac:dyDescent="0.2">
      <c r="C4519" s="18"/>
      <c r="D4519" s="18"/>
    </row>
    <row r="4520" spans="3:4" x14ac:dyDescent="0.2">
      <c r="C4520" s="18"/>
      <c r="D4520" s="18"/>
    </row>
    <row r="4521" spans="3:4" x14ac:dyDescent="0.2">
      <c r="C4521" s="18"/>
      <c r="D4521" s="18"/>
    </row>
    <row r="4522" spans="3:4" x14ac:dyDescent="0.2">
      <c r="C4522" s="18"/>
      <c r="D4522" s="18"/>
    </row>
    <row r="4523" spans="3:4" x14ac:dyDescent="0.2">
      <c r="C4523" s="18"/>
      <c r="D4523" s="18"/>
    </row>
    <row r="4524" spans="3:4" x14ac:dyDescent="0.2">
      <c r="C4524" s="18"/>
      <c r="D4524" s="18"/>
    </row>
    <row r="4525" spans="3:4" x14ac:dyDescent="0.2">
      <c r="C4525" s="18"/>
      <c r="D4525" s="18"/>
    </row>
    <row r="4526" spans="3:4" x14ac:dyDescent="0.2">
      <c r="C4526" s="18"/>
      <c r="D4526" s="18"/>
    </row>
    <row r="4527" spans="3:4" x14ac:dyDescent="0.2">
      <c r="C4527" s="18"/>
      <c r="D4527" s="18"/>
    </row>
    <row r="4528" spans="3:4" x14ac:dyDescent="0.2">
      <c r="C4528" s="18"/>
      <c r="D4528" s="18"/>
    </row>
    <row r="4529" spans="3:4" x14ac:dyDescent="0.2">
      <c r="C4529" s="18"/>
      <c r="D4529" s="18"/>
    </row>
    <row r="4530" spans="3:4" x14ac:dyDescent="0.2">
      <c r="C4530" s="18"/>
      <c r="D4530" s="18"/>
    </row>
    <row r="4531" spans="3:4" x14ac:dyDescent="0.2">
      <c r="C4531" s="18"/>
      <c r="D4531" s="18"/>
    </row>
    <row r="4532" spans="3:4" x14ac:dyDescent="0.2">
      <c r="C4532" s="18"/>
      <c r="D4532" s="18"/>
    </row>
    <row r="4533" spans="3:4" x14ac:dyDescent="0.2">
      <c r="C4533" s="18"/>
      <c r="D4533" s="18"/>
    </row>
    <row r="4534" spans="3:4" x14ac:dyDescent="0.2">
      <c r="C4534" s="18"/>
      <c r="D4534" s="18"/>
    </row>
    <row r="4535" spans="3:4" x14ac:dyDescent="0.2">
      <c r="C4535" s="18"/>
      <c r="D4535" s="18"/>
    </row>
    <row r="4536" spans="3:4" x14ac:dyDescent="0.2">
      <c r="C4536" s="18"/>
      <c r="D4536" s="18"/>
    </row>
    <row r="4537" spans="3:4" x14ac:dyDescent="0.2">
      <c r="C4537" s="18"/>
      <c r="D4537" s="18"/>
    </row>
    <row r="4538" spans="3:4" x14ac:dyDescent="0.2">
      <c r="C4538" s="18"/>
      <c r="D4538" s="18"/>
    </row>
    <row r="4539" spans="3:4" x14ac:dyDescent="0.2">
      <c r="C4539" s="18"/>
      <c r="D4539" s="18"/>
    </row>
    <row r="4540" spans="3:4" x14ac:dyDescent="0.2">
      <c r="C4540" s="18"/>
      <c r="D4540" s="18"/>
    </row>
    <row r="4541" spans="3:4" x14ac:dyDescent="0.2">
      <c r="C4541" s="18"/>
      <c r="D4541" s="18"/>
    </row>
    <row r="4542" spans="3:4" x14ac:dyDescent="0.2">
      <c r="C4542" s="18"/>
      <c r="D4542" s="18"/>
    </row>
    <row r="4543" spans="3:4" x14ac:dyDescent="0.2">
      <c r="C4543" s="18"/>
      <c r="D4543" s="18"/>
    </row>
    <row r="4544" spans="3:4" x14ac:dyDescent="0.2">
      <c r="C4544" s="18"/>
      <c r="D4544" s="18"/>
    </row>
    <row r="4545" spans="3:4" x14ac:dyDescent="0.2">
      <c r="C4545" s="18"/>
      <c r="D4545" s="18"/>
    </row>
    <row r="4546" spans="3:4" x14ac:dyDescent="0.2">
      <c r="C4546" s="18"/>
      <c r="D4546" s="18"/>
    </row>
    <row r="4547" spans="3:4" x14ac:dyDescent="0.2">
      <c r="C4547" s="18"/>
      <c r="D4547" s="18"/>
    </row>
    <row r="4548" spans="3:4" x14ac:dyDescent="0.2">
      <c r="C4548" s="18"/>
      <c r="D4548" s="18"/>
    </row>
    <row r="4549" spans="3:4" x14ac:dyDescent="0.2">
      <c r="C4549" s="18"/>
      <c r="D4549" s="18"/>
    </row>
    <row r="4550" spans="3:4" x14ac:dyDescent="0.2">
      <c r="C4550" s="18"/>
      <c r="D4550" s="18"/>
    </row>
    <row r="4551" spans="3:4" x14ac:dyDescent="0.2">
      <c r="C4551" s="18"/>
      <c r="D4551" s="18"/>
    </row>
    <row r="4552" spans="3:4" x14ac:dyDescent="0.2">
      <c r="C4552" s="18"/>
      <c r="D4552" s="18"/>
    </row>
    <row r="4553" spans="3:4" x14ac:dyDescent="0.2">
      <c r="C4553" s="18"/>
      <c r="D4553" s="18"/>
    </row>
    <row r="4554" spans="3:4" x14ac:dyDescent="0.2">
      <c r="C4554" s="18"/>
      <c r="D4554" s="18"/>
    </row>
    <row r="4555" spans="3:4" x14ac:dyDescent="0.2">
      <c r="C4555" s="18"/>
      <c r="D4555" s="18"/>
    </row>
    <row r="4556" spans="3:4" x14ac:dyDescent="0.2">
      <c r="C4556" s="18"/>
      <c r="D4556" s="18"/>
    </row>
    <row r="4557" spans="3:4" x14ac:dyDescent="0.2">
      <c r="C4557" s="18"/>
      <c r="D4557" s="18"/>
    </row>
    <row r="4558" spans="3:4" x14ac:dyDescent="0.2">
      <c r="C4558" s="18"/>
      <c r="D4558" s="18"/>
    </row>
    <row r="4559" spans="3:4" x14ac:dyDescent="0.2">
      <c r="C4559" s="18"/>
      <c r="D4559" s="18"/>
    </row>
    <row r="4560" spans="3:4" x14ac:dyDescent="0.2">
      <c r="C4560" s="18"/>
      <c r="D4560" s="18"/>
    </row>
    <row r="4561" spans="3:4" x14ac:dyDescent="0.2">
      <c r="C4561" s="18"/>
      <c r="D4561" s="18"/>
    </row>
    <row r="4562" spans="3:4" x14ac:dyDescent="0.2">
      <c r="C4562" s="18"/>
      <c r="D4562" s="18"/>
    </row>
    <row r="4563" spans="3:4" x14ac:dyDescent="0.2">
      <c r="C4563" s="18"/>
      <c r="D4563" s="18"/>
    </row>
    <row r="4564" spans="3:4" x14ac:dyDescent="0.2">
      <c r="C4564" s="18"/>
      <c r="D4564" s="18"/>
    </row>
    <row r="4565" spans="3:4" x14ac:dyDescent="0.2">
      <c r="C4565" s="18"/>
      <c r="D4565" s="18"/>
    </row>
    <row r="4566" spans="3:4" x14ac:dyDescent="0.2">
      <c r="C4566" s="18"/>
      <c r="D4566" s="18"/>
    </row>
    <row r="4567" spans="3:4" x14ac:dyDescent="0.2">
      <c r="C4567" s="18"/>
      <c r="D4567" s="18"/>
    </row>
    <row r="4568" spans="3:4" x14ac:dyDescent="0.2">
      <c r="C4568" s="18"/>
      <c r="D4568" s="18"/>
    </row>
    <row r="4569" spans="3:4" x14ac:dyDescent="0.2">
      <c r="C4569" s="18"/>
      <c r="D4569" s="18"/>
    </row>
    <row r="4570" spans="3:4" x14ac:dyDescent="0.2">
      <c r="C4570" s="18"/>
      <c r="D4570" s="18"/>
    </row>
    <row r="4571" spans="3:4" x14ac:dyDescent="0.2">
      <c r="C4571" s="18"/>
      <c r="D4571" s="18"/>
    </row>
    <row r="4572" spans="3:4" x14ac:dyDescent="0.2">
      <c r="C4572" s="18"/>
      <c r="D4572" s="18"/>
    </row>
    <row r="4573" spans="3:4" x14ac:dyDescent="0.2">
      <c r="C4573" s="18"/>
      <c r="D4573" s="18"/>
    </row>
    <row r="4574" spans="3:4" x14ac:dyDescent="0.2">
      <c r="C4574" s="18"/>
      <c r="D4574" s="18"/>
    </row>
    <row r="4575" spans="3:4" x14ac:dyDescent="0.2">
      <c r="C4575" s="18"/>
      <c r="D4575" s="18"/>
    </row>
    <row r="4576" spans="3:4" x14ac:dyDescent="0.2">
      <c r="C4576" s="18"/>
      <c r="D4576" s="18"/>
    </row>
    <row r="4577" spans="3:4" x14ac:dyDescent="0.2">
      <c r="C4577" s="18"/>
      <c r="D4577" s="18"/>
    </row>
    <row r="4578" spans="3:4" x14ac:dyDescent="0.2">
      <c r="C4578" s="18"/>
      <c r="D4578" s="18"/>
    </row>
    <row r="4579" spans="3:4" x14ac:dyDescent="0.2">
      <c r="C4579" s="18"/>
      <c r="D4579" s="18"/>
    </row>
    <row r="4580" spans="3:4" x14ac:dyDescent="0.2">
      <c r="C4580" s="18"/>
      <c r="D4580" s="18"/>
    </row>
    <row r="4581" spans="3:4" x14ac:dyDescent="0.2">
      <c r="C4581" s="18"/>
      <c r="D4581" s="18"/>
    </row>
    <row r="4582" spans="3:4" x14ac:dyDescent="0.2">
      <c r="C4582" s="18"/>
      <c r="D4582" s="18"/>
    </row>
    <row r="4583" spans="3:4" x14ac:dyDescent="0.2">
      <c r="C4583" s="18"/>
      <c r="D4583" s="18"/>
    </row>
    <row r="4584" spans="3:4" x14ac:dyDescent="0.2">
      <c r="C4584" s="18"/>
      <c r="D4584" s="18"/>
    </row>
    <row r="4585" spans="3:4" x14ac:dyDescent="0.2">
      <c r="C4585" s="18"/>
      <c r="D4585" s="18"/>
    </row>
    <row r="4586" spans="3:4" x14ac:dyDescent="0.2">
      <c r="C4586" s="18"/>
      <c r="D4586" s="18"/>
    </row>
    <row r="4587" spans="3:4" x14ac:dyDescent="0.2">
      <c r="C4587" s="18"/>
      <c r="D4587" s="18"/>
    </row>
    <row r="4588" spans="3:4" x14ac:dyDescent="0.2">
      <c r="C4588" s="18"/>
      <c r="D4588" s="18"/>
    </row>
    <row r="4589" spans="3:4" x14ac:dyDescent="0.2">
      <c r="C4589" s="18"/>
      <c r="D4589" s="18"/>
    </row>
    <row r="4590" spans="3:4" x14ac:dyDescent="0.2">
      <c r="C4590" s="18"/>
      <c r="D4590" s="18"/>
    </row>
    <row r="4591" spans="3:4" x14ac:dyDescent="0.2">
      <c r="C4591" s="18"/>
      <c r="D4591" s="18"/>
    </row>
    <row r="4592" spans="3:4" x14ac:dyDescent="0.2">
      <c r="C4592" s="18"/>
      <c r="D4592" s="18"/>
    </row>
    <row r="4593" spans="3:4" x14ac:dyDescent="0.2">
      <c r="C4593" s="18"/>
      <c r="D4593" s="18"/>
    </row>
    <row r="4594" spans="3:4" x14ac:dyDescent="0.2">
      <c r="C4594" s="18"/>
      <c r="D4594" s="18"/>
    </row>
    <row r="4595" spans="3:4" x14ac:dyDescent="0.2">
      <c r="C4595" s="18"/>
      <c r="D4595" s="18"/>
    </row>
    <row r="4596" spans="3:4" x14ac:dyDescent="0.2">
      <c r="C4596" s="18"/>
      <c r="D4596" s="18"/>
    </row>
    <row r="4597" spans="3:4" x14ac:dyDescent="0.2">
      <c r="C4597" s="18"/>
      <c r="D4597" s="18"/>
    </row>
    <row r="4598" spans="3:4" x14ac:dyDescent="0.2">
      <c r="C4598" s="18"/>
      <c r="D4598" s="18"/>
    </row>
    <row r="4599" spans="3:4" x14ac:dyDescent="0.2">
      <c r="C4599" s="18"/>
      <c r="D4599" s="18"/>
    </row>
    <row r="4600" spans="3:4" x14ac:dyDescent="0.2">
      <c r="C4600" s="18"/>
      <c r="D4600" s="18"/>
    </row>
    <row r="4601" spans="3:4" x14ac:dyDescent="0.2">
      <c r="C4601" s="18"/>
      <c r="D4601" s="18"/>
    </row>
    <row r="4602" spans="3:4" x14ac:dyDescent="0.2">
      <c r="C4602" s="18"/>
      <c r="D4602" s="18"/>
    </row>
    <row r="4603" spans="3:4" x14ac:dyDescent="0.2">
      <c r="C4603" s="18"/>
      <c r="D4603" s="18"/>
    </row>
    <row r="4604" spans="3:4" x14ac:dyDescent="0.2">
      <c r="C4604" s="18"/>
      <c r="D4604" s="18"/>
    </row>
    <row r="4605" spans="3:4" x14ac:dyDescent="0.2">
      <c r="C4605" s="18"/>
      <c r="D4605" s="18"/>
    </row>
    <row r="4606" spans="3:4" x14ac:dyDescent="0.2">
      <c r="C4606" s="18"/>
      <c r="D4606" s="18"/>
    </row>
    <row r="4607" spans="3:4" x14ac:dyDescent="0.2">
      <c r="C4607" s="18"/>
      <c r="D4607" s="18"/>
    </row>
    <row r="4608" spans="3:4" x14ac:dyDescent="0.2">
      <c r="C4608" s="18"/>
      <c r="D4608" s="18"/>
    </row>
    <row r="4609" spans="3:4" x14ac:dyDescent="0.2">
      <c r="C4609" s="18"/>
      <c r="D4609" s="18"/>
    </row>
    <row r="4610" spans="3:4" x14ac:dyDescent="0.2">
      <c r="C4610" s="18"/>
      <c r="D4610" s="18"/>
    </row>
    <row r="4611" spans="3:4" x14ac:dyDescent="0.2">
      <c r="C4611" s="18"/>
      <c r="D4611" s="18"/>
    </row>
    <row r="4612" spans="3:4" x14ac:dyDescent="0.2">
      <c r="C4612" s="18"/>
      <c r="D4612" s="18"/>
    </row>
    <row r="4613" spans="3:4" x14ac:dyDescent="0.2">
      <c r="C4613" s="18"/>
      <c r="D4613" s="18"/>
    </row>
    <row r="4614" spans="3:4" x14ac:dyDescent="0.2">
      <c r="C4614" s="18"/>
      <c r="D4614" s="18"/>
    </row>
    <row r="4615" spans="3:4" x14ac:dyDescent="0.2">
      <c r="C4615" s="18"/>
      <c r="D4615" s="18"/>
    </row>
    <row r="4616" spans="3:4" x14ac:dyDescent="0.2">
      <c r="C4616" s="18"/>
      <c r="D4616" s="18"/>
    </row>
    <row r="4617" spans="3:4" x14ac:dyDescent="0.2">
      <c r="C4617" s="18"/>
      <c r="D4617" s="18"/>
    </row>
    <row r="4618" spans="3:4" x14ac:dyDescent="0.2">
      <c r="C4618" s="18"/>
      <c r="D4618" s="18"/>
    </row>
    <row r="4619" spans="3:4" x14ac:dyDescent="0.2">
      <c r="C4619" s="18"/>
      <c r="D4619" s="18"/>
    </row>
    <row r="4620" spans="3:4" x14ac:dyDescent="0.2">
      <c r="C4620" s="18"/>
      <c r="D4620" s="18"/>
    </row>
    <row r="4621" spans="3:4" x14ac:dyDescent="0.2">
      <c r="C4621" s="18"/>
      <c r="D4621" s="18"/>
    </row>
    <row r="4622" spans="3:4" x14ac:dyDescent="0.2">
      <c r="C4622" s="18"/>
      <c r="D4622" s="18"/>
    </row>
    <row r="4623" spans="3:4" x14ac:dyDescent="0.2">
      <c r="C4623" s="18"/>
      <c r="D4623" s="18"/>
    </row>
    <row r="4624" spans="3:4" x14ac:dyDescent="0.2">
      <c r="C4624" s="18"/>
      <c r="D4624" s="18"/>
    </row>
    <row r="4625" spans="3:4" x14ac:dyDescent="0.2">
      <c r="C4625" s="18"/>
      <c r="D4625" s="18"/>
    </row>
    <row r="4626" spans="3:4" x14ac:dyDescent="0.2">
      <c r="C4626" s="18"/>
      <c r="D4626" s="18"/>
    </row>
    <row r="4627" spans="3:4" x14ac:dyDescent="0.2">
      <c r="C4627" s="18"/>
      <c r="D4627" s="18"/>
    </row>
    <row r="4628" spans="3:4" x14ac:dyDescent="0.2">
      <c r="C4628" s="18"/>
      <c r="D4628" s="18"/>
    </row>
    <row r="4629" spans="3:4" x14ac:dyDescent="0.2">
      <c r="C4629" s="18"/>
      <c r="D4629" s="18"/>
    </row>
    <row r="4630" spans="3:4" x14ac:dyDescent="0.2">
      <c r="C4630" s="18"/>
      <c r="D4630" s="18"/>
    </row>
    <row r="4631" spans="3:4" x14ac:dyDescent="0.2">
      <c r="C4631" s="18"/>
      <c r="D4631" s="18"/>
    </row>
    <row r="4632" spans="3:4" x14ac:dyDescent="0.2">
      <c r="C4632" s="18"/>
      <c r="D4632" s="18"/>
    </row>
    <row r="4633" spans="3:4" x14ac:dyDescent="0.2">
      <c r="C4633" s="18"/>
      <c r="D4633" s="18"/>
    </row>
    <row r="4634" spans="3:4" x14ac:dyDescent="0.2">
      <c r="C4634" s="18"/>
      <c r="D4634" s="18"/>
    </row>
    <row r="4635" spans="3:4" x14ac:dyDescent="0.2">
      <c r="C4635" s="18"/>
      <c r="D4635" s="18"/>
    </row>
    <row r="4636" spans="3:4" x14ac:dyDescent="0.2">
      <c r="C4636" s="18"/>
      <c r="D4636" s="18"/>
    </row>
    <row r="4637" spans="3:4" x14ac:dyDescent="0.2">
      <c r="C4637" s="18"/>
      <c r="D4637" s="18"/>
    </row>
    <row r="4638" spans="3:4" x14ac:dyDescent="0.2">
      <c r="C4638" s="18"/>
      <c r="D4638" s="18"/>
    </row>
    <row r="4639" spans="3:4" x14ac:dyDescent="0.2">
      <c r="C4639" s="18"/>
      <c r="D4639" s="18"/>
    </row>
    <row r="4640" spans="3:4" x14ac:dyDescent="0.2">
      <c r="C4640" s="18"/>
      <c r="D4640" s="18"/>
    </row>
    <row r="4641" spans="3:4" x14ac:dyDescent="0.2">
      <c r="C4641" s="18"/>
      <c r="D4641" s="18"/>
    </row>
    <row r="4642" spans="3:4" x14ac:dyDescent="0.2">
      <c r="C4642" s="18"/>
      <c r="D4642" s="18"/>
    </row>
    <row r="4643" spans="3:4" x14ac:dyDescent="0.2">
      <c r="C4643" s="18"/>
      <c r="D4643" s="18"/>
    </row>
    <row r="4644" spans="3:4" x14ac:dyDescent="0.2">
      <c r="C4644" s="18"/>
      <c r="D4644" s="18"/>
    </row>
    <row r="4645" spans="3:4" x14ac:dyDescent="0.2">
      <c r="C4645" s="18"/>
      <c r="D4645" s="18"/>
    </row>
    <row r="4646" spans="3:4" x14ac:dyDescent="0.2">
      <c r="C4646" s="18"/>
      <c r="D4646" s="18"/>
    </row>
    <row r="4647" spans="3:4" x14ac:dyDescent="0.2">
      <c r="C4647" s="18"/>
      <c r="D4647" s="18"/>
    </row>
    <row r="4648" spans="3:4" x14ac:dyDescent="0.2">
      <c r="C4648" s="18"/>
      <c r="D4648" s="18"/>
    </row>
    <row r="4649" spans="3:4" x14ac:dyDescent="0.2">
      <c r="C4649" s="18"/>
      <c r="D4649" s="18"/>
    </row>
    <row r="4650" spans="3:4" x14ac:dyDescent="0.2">
      <c r="C4650" s="18"/>
      <c r="D4650" s="18"/>
    </row>
    <row r="4651" spans="3:4" x14ac:dyDescent="0.2">
      <c r="C4651" s="18"/>
      <c r="D4651" s="18"/>
    </row>
    <row r="4652" spans="3:4" x14ac:dyDescent="0.2">
      <c r="C4652" s="18"/>
      <c r="D4652" s="18"/>
    </row>
    <row r="4653" spans="3:4" x14ac:dyDescent="0.2">
      <c r="C4653" s="18"/>
      <c r="D4653" s="18"/>
    </row>
    <row r="4654" spans="3:4" x14ac:dyDescent="0.2">
      <c r="C4654" s="18"/>
      <c r="D4654" s="18"/>
    </row>
    <row r="4655" spans="3:4" x14ac:dyDescent="0.2">
      <c r="C4655" s="18"/>
      <c r="D4655" s="18"/>
    </row>
    <row r="4656" spans="3:4" x14ac:dyDescent="0.2">
      <c r="C4656" s="18"/>
      <c r="D4656" s="18"/>
    </row>
    <row r="4657" spans="3:4" x14ac:dyDescent="0.2">
      <c r="C4657" s="18"/>
      <c r="D4657" s="18"/>
    </row>
    <row r="4658" spans="3:4" x14ac:dyDescent="0.2">
      <c r="C4658" s="18"/>
      <c r="D4658" s="18"/>
    </row>
    <row r="4659" spans="3:4" x14ac:dyDescent="0.2">
      <c r="C4659" s="18"/>
      <c r="D4659" s="18"/>
    </row>
    <row r="4660" spans="3:4" x14ac:dyDescent="0.2">
      <c r="C4660" s="18"/>
      <c r="D4660" s="18"/>
    </row>
    <row r="4661" spans="3:4" x14ac:dyDescent="0.2">
      <c r="C4661" s="18"/>
      <c r="D4661" s="18"/>
    </row>
    <row r="4662" spans="3:4" x14ac:dyDescent="0.2">
      <c r="C4662" s="18"/>
      <c r="D4662" s="18"/>
    </row>
    <row r="4663" spans="3:4" x14ac:dyDescent="0.2">
      <c r="C4663" s="18"/>
      <c r="D4663" s="18"/>
    </row>
    <row r="4664" spans="3:4" x14ac:dyDescent="0.2">
      <c r="C4664" s="18"/>
      <c r="D4664" s="18"/>
    </row>
    <row r="4665" spans="3:4" x14ac:dyDescent="0.2">
      <c r="C4665" s="18"/>
      <c r="D4665" s="18"/>
    </row>
    <row r="4666" spans="3:4" x14ac:dyDescent="0.2">
      <c r="C4666" s="18"/>
      <c r="D4666" s="18"/>
    </row>
    <row r="4667" spans="3:4" x14ac:dyDescent="0.2">
      <c r="C4667" s="18"/>
      <c r="D4667" s="18"/>
    </row>
    <row r="4668" spans="3:4" x14ac:dyDescent="0.2">
      <c r="C4668" s="18"/>
      <c r="D4668" s="18"/>
    </row>
    <row r="4669" spans="3:4" x14ac:dyDescent="0.2">
      <c r="C4669" s="18"/>
      <c r="D4669" s="18"/>
    </row>
    <row r="4670" spans="3:4" x14ac:dyDescent="0.2">
      <c r="C4670" s="18"/>
      <c r="D4670" s="18"/>
    </row>
    <row r="4671" spans="3:4" x14ac:dyDescent="0.2">
      <c r="C4671" s="18"/>
      <c r="D4671" s="18"/>
    </row>
    <row r="4672" spans="3:4" x14ac:dyDescent="0.2">
      <c r="C4672" s="18"/>
      <c r="D4672" s="18"/>
    </row>
    <row r="4673" spans="3:4" x14ac:dyDescent="0.2">
      <c r="C4673" s="18"/>
      <c r="D4673" s="18"/>
    </row>
    <row r="4674" spans="3:4" x14ac:dyDescent="0.2">
      <c r="C4674" s="18"/>
      <c r="D4674" s="18"/>
    </row>
    <row r="4675" spans="3:4" x14ac:dyDescent="0.2">
      <c r="C4675" s="18"/>
      <c r="D4675" s="18"/>
    </row>
    <row r="4676" spans="3:4" x14ac:dyDescent="0.2">
      <c r="C4676" s="18"/>
      <c r="D4676" s="18"/>
    </row>
    <row r="4677" spans="3:4" x14ac:dyDescent="0.2">
      <c r="C4677" s="18"/>
      <c r="D4677" s="18"/>
    </row>
    <row r="4678" spans="3:4" x14ac:dyDescent="0.2">
      <c r="C4678" s="18"/>
      <c r="D4678" s="18"/>
    </row>
    <row r="4679" spans="3:4" x14ac:dyDescent="0.2">
      <c r="C4679" s="18"/>
      <c r="D4679" s="18"/>
    </row>
    <row r="4680" spans="3:4" x14ac:dyDescent="0.2">
      <c r="C4680" s="18"/>
      <c r="D4680" s="18"/>
    </row>
    <row r="4681" spans="3:4" x14ac:dyDescent="0.2">
      <c r="C4681" s="18"/>
      <c r="D4681" s="18"/>
    </row>
    <row r="4682" spans="3:4" x14ac:dyDescent="0.2">
      <c r="C4682" s="18"/>
      <c r="D4682" s="18"/>
    </row>
    <row r="4683" spans="3:4" x14ac:dyDescent="0.2">
      <c r="C4683" s="18"/>
      <c r="D4683" s="18"/>
    </row>
    <row r="4684" spans="3:4" x14ac:dyDescent="0.2">
      <c r="C4684" s="18"/>
      <c r="D4684" s="18"/>
    </row>
    <row r="4685" spans="3:4" x14ac:dyDescent="0.2">
      <c r="C4685" s="18"/>
      <c r="D4685" s="18"/>
    </row>
    <row r="4686" spans="3:4" x14ac:dyDescent="0.2">
      <c r="C4686" s="18"/>
      <c r="D4686" s="18"/>
    </row>
    <row r="4687" spans="3:4" x14ac:dyDescent="0.2">
      <c r="C4687" s="18"/>
      <c r="D4687" s="18"/>
    </row>
    <row r="4688" spans="3:4" x14ac:dyDescent="0.2">
      <c r="C4688" s="18"/>
      <c r="D4688" s="18"/>
    </row>
    <row r="4689" spans="3:4" x14ac:dyDescent="0.2">
      <c r="C4689" s="18"/>
      <c r="D4689" s="18"/>
    </row>
    <row r="4690" spans="3:4" x14ac:dyDescent="0.2">
      <c r="C4690" s="18"/>
      <c r="D4690" s="18"/>
    </row>
    <row r="4691" spans="3:4" x14ac:dyDescent="0.2">
      <c r="C4691" s="18"/>
      <c r="D4691" s="18"/>
    </row>
    <row r="4692" spans="3:4" x14ac:dyDescent="0.2">
      <c r="C4692" s="18"/>
      <c r="D4692" s="18"/>
    </row>
    <row r="4693" spans="3:4" x14ac:dyDescent="0.2">
      <c r="C4693" s="18"/>
      <c r="D4693" s="18"/>
    </row>
    <row r="4694" spans="3:4" x14ac:dyDescent="0.2">
      <c r="C4694" s="18"/>
      <c r="D4694" s="18"/>
    </row>
    <row r="4695" spans="3:4" x14ac:dyDescent="0.2">
      <c r="C4695" s="18"/>
      <c r="D4695" s="18"/>
    </row>
    <row r="4696" spans="3:4" x14ac:dyDescent="0.2">
      <c r="C4696" s="18"/>
      <c r="D4696" s="18"/>
    </row>
    <row r="4697" spans="3:4" x14ac:dyDescent="0.2">
      <c r="C4697" s="18"/>
      <c r="D4697" s="18"/>
    </row>
    <row r="4698" spans="3:4" x14ac:dyDescent="0.2">
      <c r="C4698" s="18"/>
      <c r="D4698" s="18"/>
    </row>
    <row r="4699" spans="3:4" x14ac:dyDescent="0.2">
      <c r="C4699" s="18"/>
      <c r="D4699" s="18"/>
    </row>
    <row r="4700" spans="3:4" x14ac:dyDescent="0.2">
      <c r="C4700" s="18"/>
      <c r="D4700" s="18"/>
    </row>
    <row r="4701" spans="3:4" x14ac:dyDescent="0.2">
      <c r="C4701" s="18"/>
      <c r="D4701" s="18"/>
    </row>
    <row r="4702" spans="3:4" x14ac:dyDescent="0.2">
      <c r="C4702" s="18"/>
      <c r="D4702" s="18"/>
    </row>
    <row r="4703" spans="3:4" x14ac:dyDescent="0.2">
      <c r="C4703" s="18"/>
      <c r="D4703" s="18"/>
    </row>
    <row r="4704" spans="3:4" x14ac:dyDescent="0.2">
      <c r="C4704" s="18"/>
      <c r="D4704" s="18"/>
    </row>
    <row r="4705" spans="3:4" x14ac:dyDescent="0.2">
      <c r="C4705" s="18"/>
      <c r="D4705" s="18"/>
    </row>
    <row r="4706" spans="3:4" x14ac:dyDescent="0.2">
      <c r="C4706" s="18"/>
      <c r="D4706" s="18"/>
    </row>
    <row r="4707" spans="3:4" x14ac:dyDescent="0.2">
      <c r="C4707" s="18"/>
      <c r="D4707" s="18"/>
    </row>
    <row r="4708" spans="3:4" x14ac:dyDescent="0.2">
      <c r="C4708" s="18"/>
      <c r="D4708" s="18"/>
    </row>
    <row r="4709" spans="3:4" x14ac:dyDescent="0.2">
      <c r="C4709" s="18"/>
      <c r="D4709" s="18"/>
    </row>
    <row r="4710" spans="3:4" x14ac:dyDescent="0.2">
      <c r="C4710" s="18"/>
      <c r="D4710" s="18"/>
    </row>
    <row r="4711" spans="3:4" x14ac:dyDescent="0.2">
      <c r="C4711" s="18"/>
      <c r="D4711" s="18"/>
    </row>
    <row r="4712" spans="3:4" x14ac:dyDescent="0.2">
      <c r="C4712" s="18"/>
      <c r="D4712" s="18"/>
    </row>
    <row r="4713" spans="3:4" x14ac:dyDescent="0.2">
      <c r="C4713" s="18"/>
      <c r="D4713" s="18"/>
    </row>
    <row r="4714" spans="3:4" x14ac:dyDescent="0.2">
      <c r="C4714" s="18"/>
      <c r="D4714" s="18"/>
    </row>
    <row r="4715" spans="3:4" x14ac:dyDescent="0.2">
      <c r="C4715" s="18"/>
      <c r="D4715" s="18"/>
    </row>
    <row r="4716" spans="3:4" x14ac:dyDescent="0.2">
      <c r="C4716" s="18"/>
      <c r="D4716" s="18"/>
    </row>
    <row r="4717" spans="3:4" x14ac:dyDescent="0.2">
      <c r="C4717" s="18"/>
      <c r="D4717" s="18"/>
    </row>
    <row r="4718" spans="3:4" x14ac:dyDescent="0.2">
      <c r="C4718" s="18"/>
      <c r="D4718" s="18"/>
    </row>
    <row r="4719" spans="3:4" x14ac:dyDescent="0.2">
      <c r="C4719" s="18"/>
      <c r="D4719" s="18"/>
    </row>
    <row r="4720" spans="3:4" x14ac:dyDescent="0.2">
      <c r="C4720" s="18"/>
      <c r="D4720" s="18"/>
    </row>
    <row r="4721" spans="3:4" x14ac:dyDescent="0.2">
      <c r="C4721" s="18"/>
      <c r="D4721" s="18"/>
    </row>
    <row r="4722" spans="3:4" x14ac:dyDescent="0.2">
      <c r="C4722" s="18"/>
      <c r="D4722" s="18"/>
    </row>
    <row r="4723" spans="3:4" x14ac:dyDescent="0.2">
      <c r="C4723" s="18"/>
      <c r="D4723" s="18"/>
    </row>
    <row r="4724" spans="3:4" x14ac:dyDescent="0.2">
      <c r="C4724" s="18"/>
      <c r="D4724" s="18"/>
    </row>
    <row r="4725" spans="3:4" x14ac:dyDescent="0.2">
      <c r="C4725" s="18"/>
      <c r="D4725" s="18"/>
    </row>
    <row r="4726" spans="3:4" x14ac:dyDescent="0.2">
      <c r="C4726" s="18"/>
      <c r="D4726" s="18"/>
    </row>
    <row r="4727" spans="3:4" x14ac:dyDescent="0.2">
      <c r="C4727" s="18"/>
      <c r="D4727" s="18"/>
    </row>
    <row r="4728" spans="3:4" x14ac:dyDescent="0.2">
      <c r="C4728" s="18"/>
      <c r="D4728" s="18"/>
    </row>
    <row r="4729" spans="3:4" x14ac:dyDescent="0.2">
      <c r="C4729" s="18"/>
      <c r="D4729" s="18"/>
    </row>
    <row r="4730" spans="3:4" x14ac:dyDescent="0.2">
      <c r="C4730" s="18"/>
      <c r="D4730" s="18"/>
    </row>
    <row r="4731" spans="3:4" x14ac:dyDescent="0.2">
      <c r="C4731" s="18"/>
      <c r="D4731" s="18"/>
    </row>
    <row r="4732" spans="3:4" x14ac:dyDescent="0.2">
      <c r="C4732" s="18"/>
      <c r="D4732" s="18"/>
    </row>
    <row r="4733" spans="3:4" x14ac:dyDescent="0.2">
      <c r="C4733" s="18"/>
      <c r="D4733" s="18"/>
    </row>
    <row r="4734" spans="3:4" x14ac:dyDescent="0.2">
      <c r="C4734" s="18"/>
      <c r="D4734" s="18"/>
    </row>
    <row r="4735" spans="3:4" x14ac:dyDescent="0.2">
      <c r="C4735" s="18"/>
      <c r="D4735" s="18"/>
    </row>
    <row r="4736" spans="3:4" x14ac:dyDescent="0.2">
      <c r="C4736" s="18"/>
      <c r="D4736" s="18"/>
    </row>
    <row r="4737" spans="3:4" x14ac:dyDescent="0.2">
      <c r="C4737" s="18"/>
      <c r="D4737" s="18"/>
    </row>
    <row r="4738" spans="3:4" x14ac:dyDescent="0.2">
      <c r="C4738" s="18"/>
      <c r="D4738" s="18"/>
    </row>
    <row r="4739" spans="3:4" x14ac:dyDescent="0.2">
      <c r="C4739" s="18"/>
      <c r="D4739" s="18"/>
    </row>
    <row r="4740" spans="3:4" x14ac:dyDescent="0.2">
      <c r="C4740" s="18"/>
      <c r="D4740" s="18"/>
    </row>
    <row r="4741" spans="3:4" x14ac:dyDescent="0.2">
      <c r="C4741" s="18"/>
      <c r="D4741" s="18"/>
    </row>
    <row r="4742" spans="3:4" x14ac:dyDescent="0.2">
      <c r="C4742" s="18"/>
      <c r="D4742" s="18"/>
    </row>
    <row r="4743" spans="3:4" x14ac:dyDescent="0.2">
      <c r="C4743" s="18"/>
      <c r="D4743" s="18"/>
    </row>
    <row r="4744" spans="3:4" x14ac:dyDescent="0.2">
      <c r="C4744" s="18"/>
      <c r="D4744" s="18"/>
    </row>
    <row r="4745" spans="3:4" x14ac:dyDescent="0.2">
      <c r="C4745" s="18"/>
      <c r="D4745" s="18"/>
    </row>
    <row r="4746" spans="3:4" x14ac:dyDescent="0.2">
      <c r="C4746" s="18"/>
      <c r="D4746" s="18"/>
    </row>
    <row r="4747" spans="3:4" x14ac:dyDescent="0.2">
      <c r="C4747" s="18"/>
      <c r="D4747" s="18"/>
    </row>
    <row r="4748" spans="3:4" x14ac:dyDescent="0.2">
      <c r="C4748" s="18"/>
      <c r="D4748" s="18"/>
    </row>
    <row r="4749" spans="3:4" x14ac:dyDescent="0.2">
      <c r="C4749" s="18"/>
      <c r="D4749" s="18"/>
    </row>
    <row r="4750" spans="3:4" x14ac:dyDescent="0.2">
      <c r="C4750" s="18"/>
      <c r="D4750" s="18"/>
    </row>
    <row r="4751" spans="3:4" x14ac:dyDescent="0.2">
      <c r="C4751" s="18"/>
      <c r="D4751" s="18"/>
    </row>
    <row r="4752" spans="3:4" x14ac:dyDescent="0.2">
      <c r="C4752" s="18"/>
      <c r="D4752" s="18"/>
    </row>
    <row r="4753" spans="3:4" x14ac:dyDescent="0.2">
      <c r="C4753" s="18"/>
      <c r="D4753" s="18"/>
    </row>
    <row r="4754" spans="3:4" x14ac:dyDescent="0.2">
      <c r="C4754" s="18"/>
      <c r="D4754" s="18"/>
    </row>
    <row r="4755" spans="3:4" x14ac:dyDescent="0.2">
      <c r="C4755" s="18"/>
      <c r="D4755" s="18"/>
    </row>
    <row r="4756" spans="3:4" x14ac:dyDescent="0.2">
      <c r="C4756" s="18"/>
      <c r="D4756" s="18"/>
    </row>
    <row r="4757" spans="3:4" x14ac:dyDescent="0.2">
      <c r="C4757" s="18"/>
      <c r="D4757" s="18"/>
    </row>
    <row r="4758" spans="3:4" x14ac:dyDescent="0.2">
      <c r="C4758" s="18"/>
      <c r="D4758" s="18"/>
    </row>
    <row r="4759" spans="3:4" x14ac:dyDescent="0.2">
      <c r="C4759" s="18"/>
      <c r="D4759" s="18"/>
    </row>
    <row r="4760" spans="3:4" x14ac:dyDescent="0.2">
      <c r="C4760" s="18"/>
      <c r="D4760" s="18"/>
    </row>
    <row r="4761" spans="3:4" x14ac:dyDescent="0.2">
      <c r="C4761" s="18"/>
      <c r="D4761" s="18"/>
    </row>
    <row r="4762" spans="3:4" x14ac:dyDescent="0.2">
      <c r="C4762" s="18"/>
      <c r="D4762" s="18"/>
    </row>
    <row r="4763" spans="3:4" x14ac:dyDescent="0.2">
      <c r="C4763" s="18"/>
      <c r="D4763" s="18"/>
    </row>
    <row r="4764" spans="3:4" x14ac:dyDescent="0.2">
      <c r="C4764" s="18"/>
      <c r="D4764" s="18"/>
    </row>
    <row r="4765" spans="3:4" x14ac:dyDescent="0.2">
      <c r="C4765" s="18"/>
      <c r="D4765" s="18"/>
    </row>
    <row r="4766" spans="3:4" x14ac:dyDescent="0.2">
      <c r="C4766" s="18"/>
      <c r="D4766" s="18"/>
    </row>
    <row r="4767" spans="3:4" x14ac:dyDescent="0.2">
      <c r="C4767" s="18"/>
      <c r="D4767" s="18"/>
    </row>
    <row r="4768" spans="3:4" x14ac:dyDescent="0.2">
      <c r="C4768" s="18"/>
      <c r="D4768" s="18"/>
    </row>
    <row r="4769" spans="3:4" x14ac:dyDescent="0.2">
      <c r="C4769" s="18"/>
      <c r="D4769" s="18"/>
    </row>
    <row r="4770" spans="3:4" x14ac:dyDescent="0.2">
      <c r="C4770" s="18"/>
      <c r="D4770" s="18"/>
    </row>
    <row r="4771" spans="3:4" x14ac:dyDescent="0.2">
      <c r="C4771" s="18"/>
      <c r="D4771" s="18"/>
    </row>
    <row r="4772" spans="3:4" x14ac:dyDescent="0.2">
      <c r="C4772" s="18"/>
      <c r="D4772" s="18"/>
    </row>
    <row r="4773" spans="3:4" x14ac:dyDescent="0.2">
      <c r="C4773" s="18"/>
      <c r="D4773" s="18"/>
    </row>
    <row r="4774" spans="3:4" x14ac:dyDescent="0.2">
      <c r="C4774" s="18"/>
      <c r="D4774" s="18"/>
    </row>
    <row r="4775" spans="3:4" x14ac:dyDescent="0.2">
      <c r="C4775" s="18"/>
      <c r="D4775" s="18"/>
    </row>
    <row r="4776" spans="3:4" x14ac:dyDescent="0.2">
      <c r="C4776" s="18"/>
      <c r="D4776" s="18"/>
    </row>
    <row r="4777" spans="3:4" x14ac:dyDescent="0.2">
      <c r="C4777" s="18"/>
      <c r="D4777" s="18"/>
    </row>
    <row r="4778" spans="3:4" x14ac:dyDescent="0.2">
      <c r="C4778" s="18"/>
      <c r="D4778" s="18"/>
    </row>
    <row r="4779" spans="3:4" x14ac:dyDescent="0.2">
      <c r="C4779" s="18"/>
      <c r="D4779" s="18"/>
    </row>
    <row r="4780" spans="3:4" x14ac:dyDescent="0.2">
      <c r="C4780" s="18"/>
      <c r="D4780" s="18"/>
    </row>
    <row r="4781" spans="3:4" x14ac:dyDescent="0.2">
      <c r="C4781" s="18"/>
      <c r="D4781" s="18"/>
    </row>
    <row r="4782" spans="3:4" x14ac:dyDescent="0.2">
      <c r="C4782" s="18"/>
      <c r="D4782" s="18"/>
    </row>
    <row r="4783" spans="3:4" x14ac:dyDescent="0.2">
      <c r="C4783" s="18"/>
      <c r="D4783" s="18"/>
    </row>
    <row r="4784" spans="3:4" x14ac:dyDescent="0.2">
      <c r="C4784" s="18"/>
      <c r="D4784" s="18"/>
    </row>
    <row r="4785" spans="3:4" x14ac:dyDescent="0.2">
      <c r="C4785" s="18"/>
      <c r="D4785" s="18"/>
    </row>
    <row r="4786" spans="3:4" x14ac:dyDescent="0.2">
      <c r="C4786" s="18"/>
      <c r="D4786" s="18"/>
    </row>
    <row r="4787" spans="3:4" x14ac:dyDescent="0.2">
      <c r="C4787" s="18"/>
      <c r="D4787" s="18"/>
    </row>
    <row r="4788" spans="3:4" x14ac:dyDescent="0.2">
      <c r="C4788" s="18"/>
      <c r="D4788" s="18"/>
    </row>
    <row r="4789" spans="3:4" x14ac:dyDescent="0.2">
      <c r="C4789" s="18"/>
      <c r="D4789" s="18"/>
    </row>
    <row r="4790" spans="3:4" x14ac:dyDescent="0.2">
      <c r="C4790" s="18"/>
      <c r="D4790" s="18"/>
    </row>
    <row r="4791" spans="3:4" x14ac:dyDescent="0.2">
      <c r="C4791" s="18"/>
      <c r="D4791" s="18"/>
    </row>
    <row r="4792" spans="3:4" x14ac:dyDescent="0.2">
      <c r="C4792" s="18"/>
      <c r="D4792" s="18"/>
    </row>
    <row r="4793" spans="3:4" x14ac:dyDescent="0.2">
      <c r="C4793" s="18"/>
      <c r="D4793" s="18"/>
    </row>
    <row r="4794" spans="3:4" x14ac:dyDescent="0.2">
      <c r="C4794" s="18"/>
      <c r="D4794" s="18"/>
    </row>
    <row r="4795" spans="3:4" x14ac:dyDescent="0.2">
      <c r="C4795" s="18"/>
      <c r="D4795" s="18"/>
    </row>
    <row r="4796" spans="3:4" x14ac:dyDescent="0.2">
      <c r="C4796" s="18"/>
      <c r="D4796" s="18"/>
    </row>
    <row r="4797" spans="3:4" x14ac:dyDescent="0.2">
      <c r="C4797" s="18"/>
      <c r="D4797" s="18"/>
    </row>
    <row r="4798" spans="3:4" x14ac:dyDescent="0.2">
      <c r="C4798" s="18"/>
      <c r="D4798" s="18"/>
    </row>
    <row r="4799" spans="3:4" x14ac:dyDescent="0.2">
      <c r="C4799" s="18"/>
      <c r="D4799" s="18"/>
    </row>
    <row r="4800" spans="3:4" x14ac:dyDescent="0.2">
      <c r="C4800" s="18"/>
      <c r="D4800" s="18"/>
    </row>
    <row r="4801" spans="3:4" x14ac:dyDescent="0.2">
      <c r="C4801" s="18"/>
      <c r="D4801" s="18"/>
    </row>
    <row r="4802" spans="3:4" x14ac:dyDescent="0.2">
      <c r="C4802" s="18"/>
      <c r="D4802" s="18"/>
    </row>
    <row r="4803" spans="3:4" x14ac:dyDescent="0.2">
      <c r="C4803" s="18"/>
      <c r="D4803" s="18"/>
    </row>
    <row r="4804" spans="3:4" x14ac:dyDescent="0.2">
      <c r="C4804" s="18"/>
      <c r="D4804" s="18"/>
    </row>
    <row r="4805" spans="3:4" x14ac:dyDescent="0.2">
      <c r="C4805" s="18"/>
      <c r="D4805" s="18"/>
    </row>
    <row r="4806" spans="3:4" x14ac:dyDescent="0.2">
      <c r="C4806" s="18"/>
      <c r="D4806" s="18"/>
    </row>
    <row r="4807" spans="3:4" x14ac:dyDescent="0.2">
      <c r="C4807" s="18"/>
      <c r="D4807" s="18"/>
    </row>
    <row r="4808" spans="3:4" x14ac:dyDescent="0.2">
      <c r="C4808" s="18"/>
      <c r="D4808" s="18"/>
    </row>
    <row r="4809" spans="3:4" x14ac:dyDescent="0.2">
      <c r="C4809" s="18"/>
      <c r="D4809" s="18"/>
    </row>
    <row r="4810" spans="3:4" x14ac:dyDescent="0.2">
      <c r="C4810" s="18"/>
      <c r="D4810" s="18"/>
    </row>
    <row r="4811" spans="3:4" x14ac:dyDescent="0.2">
      <c r="C4811" s="18"/>
      <c r="D4811" s="18"/>
    </row>
    <row r="4812" spans="3:4" x14ac:dyDescent="0.2">
      <c r="C4812" s="18"/>
      <c r="D4812" s="18"/>
    </row>
    <row r="4813" spans="3:4" x14ac:dyDescent="0.2">
      <c r="C4813" s="18"/>
      <c r="D4813" s="18"/>
    </row>
    <row r="4814" spans="3:4" x14ac:dyDescent="0.2">
      <c r="C4814" s="18"/>
      <c r="D4814" s="18"/>
    </row>
    <row r="4815" spans="3:4" x14ac:dyDescent="0.2">
      <c r="C4815" s="18"/>
      <c r="D4815" s="18"/>
    </row>
    <row r="4816" spans="3:4" x14ac:dyDescent="0.2">
      <c r="C4816" s="18"/>
      <c r="D4816" s="18"/>
    </row>
    <row r="4817" spans="3:4" x14ac:dyDescent="0.2">
      <c r="C4817" s="18"/>
      <c r="D4817" s="18"/>
    </row>
    <row r="4818" spans="3:4" x14ac:dyDescent="0.2">
      <c r="C4818" s="18"/>
      <c r="D4818" s="18"/>
    </row>
    <row r="4819" spans="3:4" x14ac:dyDescent="0.2">
      <c r="C4819" s="18"/>
      <c r="D4819" s="18"/>
    </row>
    <row r="4820" spans="3:4" x14ac:dyDescent="0.2">
      <c r="C4820" s="18"/>
      <c r="D4820" s="18"/>
    </row>
    <row r="4821" spans="3:4" x14ac:dyDescent="0.2">
      <c r="C4821" s="18"/>
      <c r="D4821" s="18"/>
    </row>
    <row r="4822" spans="3:4" x14ac:dyDescent="0.2">
      <c r="C4822" s="18"/>
      <c r="D4822" s="18"/>
    </row>
    <row r="4823" spans="3:4" x14ac:dyDescent="0.2">
      <c r="C4823" s="18"/>
      <c r="D4823" s="18"/>
    </row>
    <row r="4824" spans="3:4" x14ac:dyDescent="0.2">
      <c r="C4824" s="18"/>
      <c r="D4824" s="18"/>
    </row>
    <row r="4825" spans="3:4" x14ac:dyDescent="0.2">
      <c r="C4825" s="18"/>
      <c r="D4825" s="18"/>
    </row>
    <row r="4826" spans="3:4" x14ac:dyDescent="0.2">
      <c r="C4826" s="18"/>
      <c r="D4826" s="18"/>
    </row>
    <row r="4827" spans="3:4" x14ac:dyDescent="0.2">
      <c r="C4827" s="18"/>
      <c r="D4827" s="18"/>
    </row>
    <row r="4828" spans="3:4" x14ac:dyDescent="0.2">
      <c r="C4828" s="18"/>
      <c r="D4828" s="18"/>
    </row>
    <row r="4829" spans="3:4" x14ac:dyDescent="0.2">
      <c r="C4829" s="18"/>
      <c r="D4829" s="18"/>
    </row>
    <row r="4830" spans="3:4" x14ac:dyDescent="0.2">
      <c r="C4830" s="18"/>
      <c r="D4830" s="18"/>
    </row>
    <row r="4831" spans="3:4" x14ac:dyDescent="0.2">
      <c r="C4831" s="18"/>
      <c r="D4831" s="18"/>
    </row>
    <row r="4832" spans="3:4" x14ac:dyDescent="0.2">
      <c r="C4832" s="18"/>
      <c r="D4832" s="18"/>
    </row>
    <row r="4833" spans="3:4" x14ac:dyDescent="0.2">
      <c r="C4833" s="18"/>
      <c r="D4833" s="18"/>
    </row>
    <row r="4834" spans="3:4" x14ac:dyDescent="0.2">
      <c r="C4834" s="18"/>
      <c r="D4834" s="18"/>
    </row>
    <row r="4835" spans="3:4" x14ac:dyDescent="0.2">
      <c r="C4835" s="18"/>
      <c r="D4835" s="18"/>
    </row>
    <row r="4836" spans="3:4" x14ac:dyDescent="0.2">
      <c r="C4836" s="18"/>
      <c r="D4836" s="18"/>
    </row>
    <row r="4837" spans="3:4" x14ac:dyDescent="0.2">
      <c r="C4837" s="18"/>
      <c r="D4837" s="18"/>
    </row>
    <row r="4838" spans="3:4" x14ac:dyDescent="0.2">
      <c r="C4838" s="18"/>
      <c r="D4838" s="18"/>
    </row>
    <row r="4839" spans="3:4" x14ac:dyDescent="0.2">
      <c r="C4839" s="18"/>
      <c r="D4839" s="18"/>
    </row>
    <row r="4840" spans="3:4" x14ac:dyDescent="0.2">
      <c r="C4840" s="18"/>
      <c r="D4840" s="18"/>
    </row>
    <row r="4841" spans="3:4" x14ac:dyDescent="0.2">
      <c r="C4841" s="18"/>
      <c r="D4841" s="18"/>
    </row>
    <row r="4842" spans="3:4" x14ac:dyDescent="0.2">
      <c r="C4842" s="18"/>
      <c r="D4842" s="18"/>
    </row>
    <row r="4843" spans="3:4" x14ac:dyDescent="0.2">
      <c r="C4843" s="18"/>
      <c r="D4843" s="18"/>
    </row>
    <row r="4844" spans="3:4" x14ac:dyDescent="0.2">
      <c r="C4844" s="18"/>
      <c r="D4844" s="18"/>
    </row>
    <row r="4845" spans="3:4" x14ac:dyDescent="0.2">
      <c r="C4845" s="18"/>
      <c r="D4845" s="18"/>
    </row>
    <row r="4846" spans="3:4" x14ac:dyDescent="0.2">
      <c r="C4846" s="18"/>
      <c r="D4846" s="18"/>
    </row>
    <row r="4847" spans="3:4" x14ac:dyDescent="0.2">
      <c r="C4847" s="18"/>
      <c r="D4847" s="18"/>
    </row>
    <row r="4848" spans="3:4" x14ac:dyDescent="0.2">
      <c r="C4848" s="18"/>
      <c r="D4848" s="18"/>
    </row>
    <row r="4849" spans="3:4" x14ac:dyDescent="0.2">
      <c r="C4849" s="18"/>
      <c r="D4849" s="18"/>
    </row>
    <row r="4850" spans="3:4" x14ac:dyDescent="0.2">
      <c r="C4850" s="18"/>
      <c r="D4850" s="18"/>
    </row>
    <row r="4851" spans="3:4" x14ac:dyDescent="0.2">
      <c r="C4851" s="18"/>
      <c r="D4851" s="18"/>
    </row>
    <row r="4852" spans="3:4" x14ac:dyDescent="0.2">
      <c r="C4852" s="18"/>
      <c r="D4852" s="18"/>
    </row>
    <row r="4853" spans="3:4" x14ac:dyDescent="0.2">
      <c r="C4853" s="18"/>
      <c r="D4853" s="18"/>
    </row>
    <row r="4854" spans="3:4" x14ac:dyDescent="0.2">
      <c r="C4854" s="18"/>
      <c r="D4854" s="18"/>
    </row>
    <row r="4855" spans="3:4" x14ac:dyDescent="0.2">
      <c r="C4855" s="18"/>
      <c r="D4855" s="18"/>
    </row>
    <row r="4856" spans="3:4" x14ac:dyDescent="0.2">
      <c r="C4856" s="18"/>
      <c r="D4856" s="18"/>
    </row>
    <row r="4857" spans="3:4" x14ac:dyDescent="0.2">
      <c r="C4857" s="18"/>
      <c r="D4857" s="18"/>
    </row>
    <row r="4858" spans="3:4" x14ac:dyDescent="0.2">
      <c r="C4858" s="18"/>
      <c r="D4858" s="18"/>
    </row>
    <row r="4859" spans="3:4" x14ac:dyDescent="0.2">
      <c r="C4859" s="18"/>
      <c r="D4859" s="18"/>
    </row>
    <row r="4860" spans="3:4" x14ac:dyDescent="0.2">
      <c r="C4860" s="18"/>
      <c r="D4860" s="18"/>
    </row>
    <row r="4861" spans="3:4" x14ac:dyDescent="0.2">
      <c r="C4861" s="18"/>
      <c r="D4861" s="18"/>
    </row>
    <row r="4862" spans="3:4" x14ac:dyDescent="0.2">
      <c r="C4862" s="18"/>
      <c r="D4862" s="18"/>
    </row>
    <row r="4863" spans="3:4" x14ac:dyDescent="0.2">
      <c r="C4863" s="18"/>
      <c r="D4863" s="18"/>
    </row>
    <row r="4864" spans="3:4" x14ac:dyDescent="0.2">
      <c r="C4864" s="18"/>
      <c r="D4864" s="18"/>
    </row>
    <row r="4865" spans="3:4" x14ac:dyDescent="0.2">
      <c r="C4865" s="18"/>
      <c r="D4865" s="18"/>
    </row>
    <row r="4866" spans="3:4" x14ac:dyDescent="0.2">
      <c r="C4866" s="18"/>
      <c r="D4866" s="18"/>
    </row>
    <row r="4867" spans="3:4" x14ac:dyDescent="0.2">
      <c r="C4867" s="18"/>
      <c r="D4867" s="18"/>
    </row>
    <row r="4868" spans="3:4" x14ac:dyDescent="0.2">
      <c r="C4868" s="18"/>
      <c r="D4868" s="18"/>
    </row>
    <row r="4869" spans="3:4" x14ac:dyDescent="0.2">
      <c r="C4869" s="18"/>
      <c r="D4869" s="18"/>
    </row>
    <row r="4870" spans="3:4" x14ac:dyDescent="0.2">
      <c r="C4870" s="18"/>
      <c r="D4870" s="18"/>
    </row>
    <row r="4871" spans="3:4" x14ac:dyDescent="0.2">
      <c r="C4871" s="18"/>
      <c r="D4871" s="18"/>
    </row>
    <row r="4872" spans="3:4" x14ac:dyDescent="0.2">
      <c r="C4872" s="18"/>
      <c r="D4872" s="18"/>
    </row>
    <row r="4873" spans="3:4" x14ac:dyDescent="0.2">
      <c r="C4873" s="18"/>
      <c r="D4873" s="18"/>
    </row>
    <row r="4874" spans="3:4" x14ac:dyDescent="0.2">
      <c r="C4874" s="18"/>
      <c r="D4874" s="18"/>
    </row>
    <row r="4875" spans="3:4" x14ac:dyDescent="0.2">
      <c r="C4875" s="18"/>
      <c r="D4875" s="18"/>
    </row>
    <row r="4876" spans="3:4" x14ac:dyDescent="0.2">
      <c r="C4876" s="18"/>
      <c r="D4876" s="18"/>
    </row>
    <row r="4877" spans="3:4" x14ac:dyDescent="0.2">
      <c r="C4877" s="18"/>
      <c r="D4877" s="18"/>
    </row>
    <row r="4878" spans="3:4" x14ac:dyDescent="0.2">
      <c r="C4878" s="18"/>
      <c r="D4878" s="18"/>
    </row>
    <row r="4879" spans="3:4" x14ac:dyDescent="0.2">
      <c r="C4879" s="18"/>
      <c r="D4879" s="18"/>
    </row>
    <row r="4880" spans="3:4" x14ac:dyDescent="0.2">
      <c r="C4880" s="18"/>
      <c r="D4880" s="18"/>
    </row>
    <row r="4881" spans="3:4" x14ac:dyDescent="0.2">
      <c r="C4881" s="18"/>
      <c r="D4881" s="18"/>
    </row>
    <row r="4882" spans="3:4" x14ac:dyDescent="0.2">
      <c r="C4882" s="18"/>
      <c r="D4882" s="18"/>
    </row>
    <row r="4883" spans="3:4" x14ac:dyDescent="0.2">
      <c r="C4883" s="18"/>
      <c r="D4883" s="18"/>
    </row>
    <row r="4884" spans="3:4" x14ac:dyDescent="0.2">
      <c r="C4884" s="18"/>
      <c r="D4884" s="18"/>
    </row>
    <row r="4885" spans="3:4" x14ac:dyDescent="0.2">
      <c r="C4885" s="18"/>
      <c r="D4885" s="18"/>
    </row>
    <row r="4886" spans="3:4" x14ac:dyDescent="0.2">
      <c r="C4886" s="18"/>
      <c r="D4886" s="18"/>
    </row>
    <row r="4887" spans="3:4" x14ac:dyDescent="0.2">
      <c r="C4887" s="18"/>
      <c r="D4887" s="18"/>
    </row>
    <row r="4888" spans="3:4" x14ac:dyDescent="0.2">
      <c r="C4888" s="18"/>
      <c r="D4888" s="18"/>
    </row>
    <row r="4889" spans="3:4" x14ac:dyDescent="0.2">
      <c r="C4889" s="18"/>
      <c r="D4889" s="18"/>
    </row>
    <row r="4890" spans="3:4" x14ac:dyDescent="0.2">
      <c r="C4890" s="18"/>
      <c r="D4890" s="18"/>
    </row>
    <row r="4891" spans="3:4" x14ac:dyDescent="0.2">
      <c r="C4891" s="18"/>
      <c r="D4891" s="18"/>
    </row>
    <row r="4892" spans="3:4" x14ac:dyDescent="0.2">
      <c r="C4892" s="18"/>
      <c r="D4892" s="18"/>
    </row>
    <row r="4893" spans="3:4" x14ac:dyDescent="0.2">
      <c r="C4893" s="18"/>
      <c r="D4893" s="18"/>
    </row>
    <row r="4894" spans="3:4" x14ac:dyDescent="0.2">
      <c r="C4894" s="18"/>
      <c r="D4894" s="18"/>
    </row>
    <row r="4895" spans="3:4" x14ac:dyDescent="0.2">
      <c r="C4895" s="18"/>
      <c r="D4895" s="18"/>
    </row>
    <row r="4896" spans="3:4" x14ac:dyDescent="0.2">
      <c r="C4896" s="18"/>
      <c r="D4896" s="18"/>
    </row>
    <row r="4897" spans="3:4" x14ac:dyDescent="0.2">
      <c r="C4897" s="18"/>
      <c r="D4897" s="18"/>
    </row>
    <row r="4898" spans="3:4" x14ac:dyDescent="0.2">
      <c r="C4898" s="18"/>
      <c r="D4898" s="18"/>
    </row>
    <row r="4899" spans="3:4" x14ac:dyDescent="0.2">
      <c r="C4899" s="18"/>
      <c r="D4899" s="18"/>
    </row>
    <row r="4900" spans="3:4" x14ac:dyDescent="0.2">
      <c r="C4900" s="18"/>
      <c r="D4900" s="18"/>
    </row>
    <row r="4901" spans="3:4" x14ac:dyDescent="0.2">
      <c r="C4901" s="18"/>
      <c r="D4901" s="18"/>
    </row>
    <row r="4902" spans="3:4" x14ac:dyDescent="0.2">
      <c r="C4902" s="18"/>
      <c r="D4902" s="18"/>
    </row>
    <row r="4903" spans="3:4" x14ac:dyDescent="0.2">
      <c r="C4903" s="18"/>
      <c r="D4903" s="18"/>
    </row>
    <row r="4904" spans="3:4" x14ac:dyDescent="0.2">
      <c r="C4904" s="18"/>
      <c r="D4904" s="18"/>
    </row>
    <row r="4905" spans="3:4" x14ac:dyDescent="0.2">
      <c r="C4905" s="18"/>
      <c r="D4905" s="18"/>
    </row>
    <row r="4906" spans="3:4" x14ac:dyDescent="0.2">
      <c r="C4906" s="18"/>
      <c r="D4906" s="18"/>
    </row>
    <row r="4907" spans="3:4" x14ac:dyDescent="0.2">
      <c r="C4907" s="18"/>
      <c r="D4907" s="18"/>
    </row>
    <row r="4908" spans="3:4" x14ac:dyDescent="0.2">
      <c r="C4908" s="18"/>
      <c r="D4908" s="18"/>
    </row>
    <row r="4909" spans="3:4" x14ac:dyDescent="0.2">
      <c r="C4909" s="18"/>
      <c r="D4909" s="18"/>
    </row>
    <row r="4910" spans="3:4" x14ac:dyDescent="0.2">
      <c r="C4910" s="18"/>
      <c r="D4910" s="18"/>
    </row>
    <row r="4911" spans="3:4" x14ac:dyDescent="0.2">
      <c r="C4911" s="18"/>
      <c r="D4911" s="18"/>
    </row>
    <row r="4912" spans="3:4" x14ac:dyDescent="0.2">
      <c r="C4912" s="18"/>
      <c r="D4912" s="18"/>
    </row>
    <row r="4913" spans="3:4" x14ac:dyDescent="0.2">
      <c r="C4913" s="18"/>
      <c r="D4913" s="18"/>
    </row>
    <row r="4914" spans="3:4" x14ac:dyDescent="0.2">
      <c r="C4914" s="18"/>
      <c r="D4914" s="18"/>
    </row>
    <row r="4915" spans="3:4" x14ac:dyDescent="0.2">
      <c r="C4915" s="18"/>
      <c r="D4915" s="18"/>
    </row>
    <row r="4916" spans="3:4" x14ac:dyDescent="0.2">
      <c r="C4916" s="18"/>
      <c r="D4916" s="18"/>
    </row>
    <row r="4917" spans="3:4" x14ac:dyDescent="0.2">
      <c r="C4917" s="18"/>
      <c r="D4917" s="18"/>
    </row>
    <row r="4918" spans="3:4" x14ac:dyDescent="0.2">
      <c r="C4918" s="18"/>
      <c r="D4918" s="18"/>
    </row>
    <row r="4919" spans="3:4" x14ac:dyDescent="0.2">
      <c r="C4919" s="18"/>
      <c r="D4919" s="18"/>
    </row>
    <row r="4920" spans="3:4" x14ac:dyDescent="0.2">
      <c r="C4920" s="18"/>
      <c r="D4920" s="18"/>
    </row>
    <row r="4921" spans="3:4" x14ac:dyDescent="0.2">
      <c r="C4921" s="18"/>
      <c r="D4921" s="18"/>
    </row>
    <row r="4922" spans="3:4" x14ac:dyDescent="0.2">
      <c r="C4922" s="18"/>
      <c r="D4922" s="18"/>
    </row>
    <row r="4923" spans="3:4" x14ac:dyDescent="0.2">
      <c r="C4923" s="18"/>
      <c r="D4923" s="18"/>
    </row>
    <row r="4924" spans="3:4" x14ac:dyDescent="0.2">
      <c r="C4924" s="18"/>
      <c r="D4924" s="18"/>
    </row>
    <row r="4925" spans="3:4" x14ac:dyDescent="0.2">
      <c r="C4925" s="18"/>
      <c r="D4925" s="18"/>
    </row>
    <row r="4926" spans="3:4" x14ac:dyDescent="0.2">
      <c r="C4926" s="18"/>
      <c r="D4926" s="18"/>
    </row>
    <row r="4927" spans="3:4" x14ac:dyDescent="0.2">
      <c r="C4927" s="18"/>
      <c r="D4927" s="18"/>
    </row>
    <row r="4928" spans="3:4" x14ac:dyDescent="0.2">
      <c r="C4928" s="18"/>
      <c r="D4928" s="18"/>
    </row>
    <row r="4929" spans="3:4" x14ac:dyDescent="0.2">
      <c r="C4929" s="18"/>
      <c r="D4929" s="18"/>
    </row>
    <row r="4930" spans="3:4" x14ac:dyDescent="0.2">
      <c r="C4930" s="18"/>
      <c r="D4930" s="18"/>
    </row>
    <row r="4931" spans="3:4" x14ac:dyDescent="0.2">
      <c r="C4931" s="18"/>
      <c r="D4931" s="18"/>
    </row>
    <row r="4932" spans="3:4" x14ac:dyDescent="0.2">
      <c r="C4932" s="18"/>
      <c r="D4932" s="18"/>
    </row>
    <row r="4933" spans="3:4" x14ac:dyDescent="0.2">
      <c r="C4933" s="18"/>
      <c r="D4933" s="18"/>
    </row>
    <row r="4934" spans="3:4" x14ac:dyDescent="0.2">
      <c r="C4934" s="18"/>
      <c r="D4934" s="18"/>
    </row>
    <row r="4935" spans="3:4" x14ac:dyDescent="0.2">
      <c r="C4935" s="18"/>
      <c r="D4935" s="18"/>
    </row>
    <row r="4936" spans="3:4" x14ac:dyDescent="0.2">
      <c r="C4936" s="18"/>
      <c r="D4936" s="18"/>
    </row>
    <row r="4937" spans="3:4" x14ac:dyDescent="0.2">
      <c r="C4937" s="18"/>
      <c r="D4937" s="18"/>
    </row>
    <row r="4938" spans="3:4" x14ac:dyDescent="0.2">
      <c r="C4938" s="18"/>
      <c r="D4938" s="18"/>
    </row>
    <row r="4939" spans="3:4" x14ac:dyDescent="0.2">
      <c r="C4939" s="18"/>
      <c r="D4939" s="18"/>
    </row>
    <row r="4940" spans="3:4" x14ac:dyDescent="0.2">
      <c r="C4940" s="18"/>
      <c r="D4940" s="18"/>
    </row>
    <row r="4941" spans="3:4" x14ac:dyDescent="0.2">
      <c r="C4941" s="18"/>
      <c r="D4941" s="18"/>
    </row>
    <row r="4942" spans="3:4" x14ac:dyDescent="0.2">
      <c r="C4942" s="18"/>
      <c r="D4942" s="18"/>
    </row>
    <row r="4943" spans="3:4" x14ac:dyDescent="0.2">
      <c r="C4943" s="18"/>
      <c r="D4943" s="18"/>
    </row>
    <row r="4944" spans="3:4" x14ac:dyDescent="0.2">
      <c r="C4944" s="18"/>
      <c r="D4944" s="18"/>
    </row>
    <row r="4945" spans="3:4" x14ac:dyDescent="0.2">
      <c r="C4945" s="18"/>
      <c r="D4945" s="18"/>
    </row>
    <row r="4946" spans="3:4" x14ac:dyDescent="0.2">
      <c r="C4946" s="18"/>
      <c r="D4946" s="18"/>
    </row>
    <row r="4947" spans="3:4" x14ac:dyDescent="0.2">
      <c r="C4947" s="18"/>
      <c r="D4947" s="18"/>
    </row>
    <row r="4948" spans="3:4" x14ac:dyDescent="0.2">
      <c r="C4948" s="18"/>
      <c r="D4948" s="18"/>
    </row>
    <row r="4949" spans="3:4" x14ac:dyDescent="0.2">
      <c r="C4949" s="18"/>
      <c r="D4949" s="18"/>
    </row>
    <row r="4950" spans="3:4" x14ac:dyDescent="0.2">
      <c r="C4950" s="18"/>
      <c r="D4950" s="18"/>
    </row>
    <row r="4951" spans="3:4" x14ac:dyDescent="0.2">
      <c r="C4951" s="18"/>
      <c r="D4951" s="18"/>
    </row>
    <row r="4952" spans="3:4" x14ac:dyDescent="0.2">
      <c r="C4952" s="18"/>
      <c r="D4952" s="18"/>
    </row>
    <row r="4953" spans="3:4" x14ac:dyDescent="0.2">
      <c r="C4953" s="18"/>
      <c r="D4953" s="18"/>
    </row>
    <row r="4954" spans="3:4" x14ac:dyDescent="0.2">
      <c r="C4954" s="18"/>
      <c r="D4954" s="18"/>
    </row>
    <row r="4955" spans="3:4" x14ac:dyDescent="0.2">
      <c r="C4955" s="18"/>
      <c r="D4955" s="18"/>
    </row>
    <row r="4956" spans="3:4" x14ac:dyDescent="0.2">
      <c r="C4956" s="18"/>
      <c r="D4956" s="18"/>
    </row>
    <row r="4957" spans="3:4" x14ac:dyDescent="0.2">
      <c r="C4957" s="18"/>
      <c r="D4957" s="18"/>
    </row>
    <row r="4958" spans="3:4" x14ac:dyDescent="0.2">
      <c r="C4958" s="18"/>
      <c r="D4958" s="18"/>
    </row>
    <row r="4959" spans="3:4" x14ac:dyDescent="0.2">
      <c r="C4959" s="18"/>
      <c r="D4959" s="18"/>
    </row>
    <row r="4960" spans="3:4" x14ac:dyDescent="0.2">
      <c r="C4960" s="18"/>
      <c r="D4960" s="18"/>
    </row>
    <row r="4961" spans="3:4" x14ac:dyDescent="0.2">
      <c r="C4961" s="18"/>
      <c r="D4961" s="18"/>
    </row>
    <row r="4962" spans="3:4" x14ac:dyDescent="0.2">
      <c r="C4962" s="18"/>
      <c r="D4962" s="18"/>
    </row>
    <row r="4963" spans="3:4" x14ac:dyDescent="0.2">
      <c r="C4963" s="18"/>
      <c r="D4963" s="18"/>
    </row>
    <row r="4964" spans="3:4" x14ac:dyDescent="0.2">
      <c r="C4964" s="18"/>
      <c r="D4964" s="18"/>
    </row>
    <row r="4965" spans="3:4" x14ac:dyDescent="0.2">
      <c r="C4965" s="18"/>
      <c r="D4965" s="18"/>
    </row>
    <row r="4966" spans="3:4" x14ac:dyDescent="0.2">
      <c r="C4966" s="18"/>
      <c r="D4966" s="18"/>
    </row>
    <row r="4967" spans="3:4" x14ac:dyDescent="0.2">
      <c r="C4967" s="18"/>
      <c r="D4967" s="18"/>
    </row>
    <row r="4968" spans="3:4" x14ac:dyDescent="0.2">
      <c r="C4968" s="18"/>
      <c r="D4968" s="18"/>
    </row>
    <row r="4969" spans="3:4" x14ac:dyDescent="0.2">
      <c r="C4969" s="18"/>
      <c r="D4969" s="18"/>
    </row>
    <row r="4970" spans="3:4" x14ac:dyDescent="0.2">
      <c r="C4970" s="18"/>
      <c r="D4970" s="18"/>
    </row>
    <row r="4971" spans="3:4" x14ac:dyDescent="0.2">
      <c r="C4971" s="18"/>
      <c r="D4971" s="18"/>
    </row>
    <row r="4972" spans="3:4" x14ac:dyDescent="0.2">
      <c r="C4972" s="18"/>
      <c r="D4972" s="18"/>
    </row>
    <row r="4973" spans="3:4" x14ac:dyDescent="0.2">
      <c r="C4973" s="18"/>
      <c r="D4973" s="18"/>
    </row>
    <row r="4974" spans="3:4" x14ac:dyDescent="0.2">
      <c r="C4974" s="18"/>
      <c r="D4974" s="18"/>
    </row>
    <row r="4975" spans="3:4" x14ac:dyDescent="0.2">
      <c r="C4975" s="18"/>
      <c r="D4975" s="18"/>
    </row>
    <row r="4976" spans="3:4" x14ac:dyDescent="0.2">
      <c r="C4976" s="18"/>
      <c r="D4976" s="18"/>
    </row>
    <row r="4977" spans="3:4" x14ac:dyDescent="0.2">
      <c r="C4977" s="18"/>
      <c r="D4977" s="18"/>
    </row>
    <row r="4978" spans="3:4" x14ac:dyDescent="0.2">
      <c r="C4978" s="18"/>
      <c r="D4978" s="18"/>
    </row>
    <row r="4979" spans="3:4" x14ac:dyDescent="0.2">
      <c r="C4979" s="18"/>
      <c r="D4979" s="18"/>
    </row>
    <row r="4980" spans="3:4" x14ac:dyDescent="0.2">
      <c r="C4980" s="18"/>
      <c r="D4980" s="18"/>
    </row>
    <row r="4981" spans="3:4" x14ac:dyDescent="0.2">
      <c r="C4981" s="18"/>
      <c r="D4981" s="18"/>
    </row>
    <row r="4982" spans="3:4" x14ac:dyDescent="0.2">
      <c r="C4982" s="18"/>
      <c r="D4982" s="18"/>
    </row>
    <row r="4983" spans="3:4" x14ac:dyDescent="0.2">
      <c r="C4983" s="18"/>
      <c r="D4983" s="18"/>
    </row>
    <row r="4984" spans="3:4" x14ac:dyDescent="0.2">
      <c r="C4984" s="18"/>
      <c r="D4984" s="18"/>
    </row>
    <row r="4985" spans="3:4" x14ac:dyDescent="0.2">
      <c r="C4985" s="18"/>
      <c r="D4985" s="18"/>
    </row>
    <row r="4986" spans="3:4" x14ac:dyDescent="0.2">
      <c r="C4986" s="18"/>
      <c r="D4986" s="18"/>
    </row>
    <row r="4987" spans="3:4" x14ac:dyDescent="0.2">
      <c r="C4987" s="18"/>
      <c r="D4987" s="18"/>
    </row>
    <row r="4988" spans="3:4" x14ac:dyDescent="0.2">
      <c r="C4988" s="18"/>
      <c r="D4988" s="18"/>
    </row>
    <row r="4989" spans="3:4" x14ac:dyDescent="0.2">
      <c r="C4989" s="18"/>
      <c r="D4989" s="18"/>
    </row>
    <row r="4990" spans="3:4" x14ac:dyDescent="0.2">
      <c r="C4990" s="18"/>
      <c r="D4990" s="18"/>
    </row>
    <row r="4991" spans="3:4" x14ac:dyDescent="0.2">
      <c r="C4991" s="18"/>
      <c r="D4991" s="18"/>
    </row>
    <row r="4992" spans="3:4" x14ac:dyDescent="0.2">
      <c r="C4992" s="18"/>
      <c r="D4992" s="18"/>
    </row>
    <row r="4993" spans="3:4" x14ac:dyDescent="0.2">
      <c r="C4993" s="18"/>
      <c r="D4993" s="18"/>
    </row>
    <row r="4994" spans="3:4" x14ac:dyDescent="0.2">
      <c r="C4994" s="18"/>
      <c r="D4994" s="18"/>
    </row>
    <row r="4995" spans="3:4" x14ac:dyDescent="0.2">
      <c r="C4995" s="18"/>
      <c r="D4995" s="18"/>
    </row>
    <row r="4996" spans="3:4" x14ac:dyDescent="0.2">
      <c r="C4996" s="18"/>
      <c r="D4996" s="18"/>
    </row>
    <row r="4997" spans="3:4" x14ac:dyDescent="0.2">
      <c r="C4997" s="18"/>
      <c r="D4997" s="18"/>
    </row>
    <row r="4998" spans="3:4" x14ac:dyDescent="0.2">
      <c r="C4998" s="18"/>
      <c r="D4998" s="18"/>
    </row>
    <row r="4999" spans="3:4" x14ac:dyDescent="0.2">
      <c r="C4999" s="18"/>
      <c r="D4999" s="18"/>
    </row>
    <row r="5000" spans="3:4" x14ac:dyDescent="0.2">
      <c r="C5000" s="18"/>
      <c r="D5000" s="18"/>
    </row>
    <row r="5001" spans="3:4" x14ac:dyDescent="0.2">
      <c r="C5001" s="18"/>
      <c r="D5001" s="18"/>
    </row>
    <row r="5002" spans="3:4" x14ac:dyDescent="0.2">
      <c r="C5002" s="18"/>
      <c r="D5002" s="18"/>
    </row>
    <row r="5003" spans="3:4" x14ac:dyDescent="0.2">
      <c r="C5003" s="18"/>
      <c r="D5003" s="18"/>
    </row>
    <row r="5004" spans="3:4" x14ac:dyDescent="0.2">
      <c r="C5004" s="18"/>
      <c r="D5004" s="18"/>
    </row>
    <row r="5005" spans="3:4" x14ac:dyDescent="0.2">
      <c r="C5005" s="18"/>
      <c r="D5005" s="18"/>
    </row>
    <row r="5006" spans="3:4" x14ac:dyDescent="0.2">
      <c r="C5006" s="18"/>
      <c r="D5006" s="18"/>
    </row>
    <row r="5007" spans="3:4" x14ac:dyDescent="0.2">
      <c r="C5007" s="18"/>
      <c r="D5007" s="18"/>
    </row>
    <row r="5008" spans="3:4" x14ac:dyDescent="0.2">
      <c r="C5008" s="18"/>
      <c r="D5008" s="18"/>
    </row>
    <row r="5009" spans="3:4" x14ac:dyDescent="0.2">
      <c r="C5009" s="18"/>
      <c r="D5009" s="18"/>
    </row>
    <row r="5010" spans="3:4" x14ac:dyDescent="0.2">
      <c r="C5010" s="18"/>
      <c r="D5010" s="18"/>
    </row>
    <row r="5011" spans="3:4" x14ac:dyDescent="0.2">
      <c r="C5011" s="18"/>
      <c r="D5011" s="18"/>
    </row>
    <row r="5012" spans="3:4" x14ac:dyDescent="0.2">
      <c r="C5012" s="18"/>
      <c r="D5012" s="18"/>
    </row>
    <row r="5013" spans="3:4" x14ac:dyDescent="0.2">
      <c r="C5013" s="18"/>
      <c r="D5013" s="18"/>
    </row>
    <row r="5014" spans="3:4" x14ac:dyDescent="0.2">
      <c r="C5014" s="18"/>
      <c r="D5014" s="18"/>
    </row>
    <row r="5015" spans="3:4" x14ac:dyDescent="0.2">
      <c r="C5015" s="18"/>
      <c r="D5015" s="18"/>
    </row>
    <row r="5016" spans="3:4" x14ac:dyDescent="0.2">
      <c r="C5016" s="18"/>
      <c r="D5016" s="18"/>
    </row>
    <row r="5017" spans="3:4" x14ac:dyDescent="0.2">
      <c r="C5017" s="18"/>
      <c r="D5017" s="18"/>
    </row>
    <row r="5018" spans="3:4" x14ac:dyDescent="0.2">
      <c r="C5018" s="18"/>
      <c r="D5018" s="18"/>
    </row>
    <row r="5019" spans="3:4" x14ac:dyDescent="0.2">
      <c r="C5019" s="18"/>
      <c r="D5019" s="18"/>
    </row>
    <row r="5020" spans="3:4" x14ac:dyDescent="0.2">
      <c r="C5020" s="18"/>
      <c r="D5020" s="18"/>
    </row>
    <row r="5021" spans="3:4" x14ac:dyDescent="0.2">
      <c r="C5021" s="18"/>
      <c r="D5021" s="18"/>
    </row>
    <row r="5022" spans="3:4" x14ac:dyDescent="0.2">
      <c r="C5022" s="18"/>
      <c r="D5022" s="18"/>
    </row>
    <row r="5023" spans="3:4" x14ac:dyDescent="0.2">
      <c r="C5023" s="18"/>
      <c r="D5023" s="18"/>
    </row>
    <row r="5024" spans="3:4" x14ac:dyDescent="0.2">
      <c r="C5024" s="18"/>
      <c r="D5024" s="18"/>
    </row>
    <row r="5025" spans="3:4" x14ac:dyDescent="0.2">
      <c r="C5025" s="18"/>
      <c r="D5025" s="18"/>
    </row>
    <row r="5026" spans="3:4" x14ac:dyDescent="0.2">
      <c r="C5026" s="18"/>
      <c r="D5026" s="18"/>
    </row>
    <row r="5027" spans="3:4" x14ac:dyDescent="0.2">
      <c r="C5027" s="18"/>
      <c r="D5027" s="18"/>
    </row>
    <row r="5028" spans="3:4" x14ac:dyDescent="0.2">
      <c r="C5028" s="18"/>
      <c r="D5028" s="18"/>
    </row>
    <row r="5029" spans="3:4" x14ac:dyDescent="0.2">
      <c r="C5029" s="18"/>
      <c r="D5029" s="18"/>
    </row>
    <row r="5030" spans="3:4" x14ac:dyDescent="0.2">
      <c r="C5030" s="18"/>
      <c r="D5030" s="18"/>
    </row>
    <row r="5031" spans="3:4" x14ac:dyDescent="0.2">
      <c r="C5031" s="18"/>
      <c r="D5031" s="18"/>
    </row>
    <row r="5032" spans="3:4" x14ac:dyDescent="0.2">
      <c r="C5032" s="18"/>
      <c r="D5032" s="18"/>
    </row>
    <row r="5033" spans="3:4" x14ac:dyDescent="0.2">
      <c r="C5033" s="18"/>
      <c r="D5033" s="18"/>
    </row>
    <row r="5034" spans="3:4" x14ac:dyDescent="0.2">
      <c r="C5034" s="18"/>
      <c r="D5034" s="18"/>
    </row>
    <row r="5035" spans="3:4" x14ac:dyDescent="0.2">
      <c r="C5035" s="18"/>
      <c r="D5035" s="18"/>
    </row>
    <row r="5036" spans="3:4" x14ac:dyDescent="0.2">
      <c r="C5036" s="18"/>
      <c r="D5036" s="18"/>
    </row>
    <row r="5037" spans="3:4" x14ac:dyDescent="0.2">
      <c r="C5037" s="18"/>
      <c r="D5037" s="18"/>
    </row>
    <row r="5038" spans="3:4" x14ac:dyDescent="0.2">
      <c r="C5038" s="18"/>
      <c r="D5038" s="18"/>
    </row>
    <row r="5039" spans="3:4" x14ac:dyDescent="0.2">
      <c r="C5039" s="18"/>
      <c r="D5039" s="18"/>
    </row>
    <row r="5040" spans="3:4" x14ac:dyDescent="0.2">
      <c r="C5040" s="18"/>
      <c r="D5040" s="18"/>
    </row>
    <row r="5041" spans="3:4" x14ac:dyDescent="0.2">
      <c r="C5041" s="18"/>
      <c r="D5041" s="18"/>
    </row>
    <row r="5042" spans="3:4" x14ac:dyDescent="0.2">
      <c r="C5042" s="18"/>
      <c r="D5042" s="18"/>
    </row>
    <row r="5043" spans="3:4" x14ac:dyDescent="0.2">
      <c r="C5043" s="18"/>
      <c r="D5043" s="18"/>
    </row>
    <row r="5044" spans="3:4" x14ac:dyDescent="0.2">
      <c r="C5044" s="18"/>
      <c r="D5044" s="18"/>
    </row>
    <row r="5045" spans="3:4" x14ac:dyDescent="0.2">
      <c r="C5045" s="18"/>
      <c r="D5045" s="18"/>
    </row>
    <row r="5046" spans="3:4" x14ac:dyDescent="0.2">
      <c r="C5046" s="18"/>
      <c r="D5046" s="18"/>
    </row>
    <row r="5047" spans="3:4" x14ac:dyDescent="0.2">
      <c r="C5047" s="18"/>
      <c r="D5047" s="18"/>
    </row>
    <row r="5048" spans="3:4" x14ac:dyDescent="0.2">
      <c r="C5048" s="18"/>
      <c r="D5048" s="18"/>
    </row>
    <row r="5049" spans="3:4" x14ac:dyDescent="0.2">
      <c r="C5049" s="18"/>
      <c r="D5049" s="18"/>
    </row>
    <row r="5050" spans="3:4" x14ac:dyDescent="0.2">
      <c r="C5050" s="18"/>
      <c r="D5050" s="18"/>
    </row>
    <row r="5051" spans="3:4" x14ac:dyDescent="0.2">
      <c r="C5051" s="18"/>
      <c r="D5051" s="18"/>
    </row>
    <row r="5052" spans="3:4" x14ac:dyDescent="0.2">
      <c r="C5052" s="18"/>
      <c r="D5052" s="18"/>
    </row>
    <row r="5053" spans="3:4" x14ac:dyDescent="0.2">
      <c r="C5053" s="18"/>
      <c r="D5053" s="18"/>
    </row>
    <row r="5054" spans="3:4" x14ac:dyDescent="0.2">
      <c r="C5054" s="18"/>
      <c r="D5054" s="18"/>
    </row>
    <row r="5055" spans="3:4" x14ac:dyDescent="0.2">
      <c r="C5055" s="18"/>
      <c r="D5055" s="18"/>
    </row>
    <row r="5056" spans="3:4" x14ac:dyDescent="0.2">
      <c r="C5056" s="18"/>
      <c r="D5056" s="18"/>
    </row>
    <row r="5057" spans="3:4" x14ac:dyDescent="0.2">
      <c r="C5057" s="18"/>
      <c r="D5057" s="18"/>
    </row>
    <row r="5058" spans="3:4" x14ac:dyDescent="0.2">
      <c r="C5058" s="18"/>
      <c r="D5058" s="18"/>
    </row>
    <row r="5059" spans="3:4" x14ac:dyDescent="0.2">
      <c r="C5059" s="18"/>
      <c r="D5059" s="18"/>
    </row>
    <row r="5060" spans="3:4" x14ac:dyDescent="0.2">
      <c r="C5060" s="18"/>
      <c r="D5060" s="18"/>
    </row>
    <row r="5061" spans="3:4" x14ac:dyDescent="0.2">
      <c r="C5061" s="18"/>
      <c r="D5061" s="18"/>
    </row>
    <row r="5062" spans="3:4" x14ac:dyDescent="0.2">
      <c r="C5062" s="18"/>
      <c r="D5062" s="18"/>
    </row>
    <row r="5063" spans="3:4" x14ac:dyDescent="0.2">
      <c r="C5063" s="18"/>
      <c r="D5063" s="18"/>
    </row>
    <row r="5064" spans="3:4" x14ac:dyDescent="0.2">
      <c r="C5064" s="18"/>
      <c r="D5064" s="18"/>
    </row>
    <row r="5065" spans="3:4" x14ac:dyDescent="0.2">
      <c r="C5065" s="18"/>
      <c r="D5065" s="18"/>
    </row>
    <row r="5066" spans="3:4" x14ac:dyDescent="0.2">
      <c r="C5066" s="18"/>
      <c r="D5066" s="18"/>
    </row>
    <row r="5067" spans="3:4" x14ac:dyDescent="0.2">
      <c r="C5067" s="18"/>
      <c r="D5067" s="18"/>
    </row>
    <row r="5068" spans="3:4" x14ac:dyDescent="0.2">
      <c r="C5068" s="18"/>
      <c r="D5068" s="18"/>
    </row>
    <row r="5069" spans="3:4" x14ac:dyDescent="0.2">
      <c r="C5069" s="18"/>
      <c r="D5069" s="18"/>
    </row>
    <row r="5070" spans="3:4" x14ac:dyDescent="0.2">
      <c r="C5070" s="18"/>
      <c r="D5070" s="18"/>
    </row>
    <row r="5071" spans="3:4" x14ac:dyDescent="0.2">
      <c r="C5071" s="18"/>
      <c r="D5071" s="18"/>
    </row>
    <row r="5072" spans="3:4" x14ac:dyDescent="0.2">
      <c r="C5072" s="18"/>
      <c r="D5072" s="18"/>
    </row>
    <row r="5073" spans="3:4" x14ac:dyDescent="0.2">
      <c r="C5073" s="18"/>
      <c r="D5073" s="18"/>
    </row>
    <row r="5074" spans="3:4" x14ac:dyDescent="0.2">
      <c r="C5074" s="18"/>
      <c r="D5074" s="18"/>
    </row>
    <row r="5075" spans="3:4" x14ac:dyDescent="0.2">
      <c r="C5075" s="18"/>
      <c r="D5075" s="18"/>
    </row>
    <row r="5076" spans="3:4" x14ac:dyDescent="0.2">
      <c r="C5076" s="18"/>
      <c r="D5076" s="18"/>
    </row>
    <row r="5077" spans="3:4" x14ac:dyDescent="0.2">
      <c r="C5077" s="18"/>
      <c r="D5077" s="18"/>
    </row>
    <row r="5078" spans="3:4" x14ac:dyDescent="0.2">
      <c r="C5078" s="18"/>
      <c r="D5078" s="18"/>
    </row>
    <row r="5079" spans="3:4" x14ac:dyDescent="0.2">
      <c r="C5079" s="18"/>
      <c r="D5079" s="18"/>
    </row>
    <row r="5080" spans="3:4" x14ac:dyDescent="0.2">
      <c r="C5080" s="18"/>
      <c r="D5080" s="18"/>
    </row>
    <row r="5081" spans="3:4" x14ac:dyDescent="0.2">
      <c r="C5081" s="18"/>
      <c r="D5081" s="18"/>
    </row>
    <row r="5082" spans="3:4" x14ac:dyDescent="0.2">
      <c r="C5082" s="18"/>
      <c r="D5082" s="18"/>
    </row>
    <row r="5083" spans="3:4" x14ac:dyDescent="0.2">
      <c r="C5083" s="18"/>
      <c r="D5083" s="18"/>
    </row>
    <row r="5084" spans="3:4" x14ac:dyDescent="0.2">
      <c r="C5084" s="18"/>
      <c r="D5084" s="18"/>
    </row>
    <row r="5085" spans="3:4" x14ac:dyDescent="0.2">
      <c r="C5085" s="18"/>
      <c r="D5085" s="18"/>
    </row>
    <row r="5086" spans="3:4" x14ac:dyDescent="0.2">
      <c r="C5086" s="18"/>
      <c r="D5086" s="18"/>
    </row>
    <row r="5087" spans="3:4" x14ac:dyDescent="0.2">
      <c r="C5087" s="18"/>
      <c r="D5087" s="18"/>
    </row>
    <row r="5088" spans="3:4" x14ac:dyDescent="0.2">
      <c r="C5088" s="18"/>
      <c r="D5088" s="18"/>
    </row>
    <row r="5089" spans="3:4" x14ac:dyDescent="0.2">
      <c r="C5089" s="18"/>
      <c r="D5089" s="18"/>
    </row>
    <row r="5090" spans="3:4" x14ac:dyDescent="0.2">
      <c r="C5090" s="18"/>
      <c r="D5090" s="18"/>
    </row>
    <row r="5091" spans="3:4" x14ac:dyDescent="0.2">
      <c r="C5091" s="18"/>
      <c r="D5091" s="18"/>
    </row>
    <row r="5092" spans="3:4" x14ac:dyDescent="0.2">
      <c r="C5092" s="18"/>
      <c r="D5092" s="18"/>
    </row>
    <row r="5093" spans="3:4" x14ac:dyDescent="0.2">
      <c r="C5093" s="18"/>
      <c r="D5093" s="18"/>
    </row>
    <row r="5094" spans="3:4" x14ac:dyDescent="0.2">
      <c r="C5094" s="18"/>
      <c r="D5094" s="18"/>
    </row>
    <row r="5095" spans="3:4" x14ac:dyDescent="0.2">
      <c r="C5095" s="18"/>
      <c r="D5095" s="18"/>
    </row>
    <row r="5096" spans="3:4" x14ac:dyDescent="0.2">
      <c r="C5096" s="18"/>
      <c r="D5096" s="18"/>
    </row>
    <row r="5097" spans="3:4" x14ac:dyDescent="0.2">
      <c r="C5097" s="18"/>
      <c r="D5097" s="18"/>
    </row>
    <row r="5098" spans="3:4" x14ac:dyDescent="0.2">
      <c r="C5098" s="18"/>
      <c r="D5098" s="18"/>
    </row>
    <row r="5099" spans="3:4" x14ac:dyDescent="0.2">
      <c r="C5099" s="18"/>
      <c r="D5099" s="18"/>
    </row>
    <row r="5100" spans="3:4" x14ac:dyDescent="0.2">
      <c r="C5100" s="18"/>
      <c r="D5100" s="18"/>
    </row>
    <row r="5101" spans="3:4" x14ac:dyDescent="0.2">
      <c r="C5101" s="18"/>
      <c r="D5101" s="18"/>
    </row>
    <row r="5102" spans="3:4" x14ac:dyDescent="0.2">
      <c r="C5102" s="18"/>
      <c r="D5102" s="18"/>
    </row>
    <row r="5103" spans="3:4" x14ac:dyDescent="0.2">
      <c r="C5103" s="18"/>
      <c r="D5103" s="18"/>
    </row>
    <row r="5104" spans="3:4" x14ac:dyDescent="0.2">
      <c r="C5104" s="18"/>
      <c r="D5104" s="18"/>
    </row>
    <row r="5105" spans="3:4" x14ac:dyDescent="0.2">
      <c r="C5105" s="18"/>
      <c r="D5105" s="18"/>
    </row>
    <row r="5106" spans="3:4" x14ac:dyDescent="0.2">
      <c r="C5106" s="18"/>
      <c r="D5106" s="18"/>
    </row>
    <row r="5107" spans="3:4" x14ac:dyDescent="0.2">
      <c r="C5107" s="18"/>
      <c r="D5107" s="18"/>
    </row>
    <row r="5108" spans="3:4" x14ac:dyDescent="0.2">
      <c r="C5108" s="18"/>
      <c r="D5108" s="18"/>
    </row>
    <row r="5109" spans="3:4" x14ac:dyDescent="0.2">
      <c r="C5109" s="18"/>
      <c r="D5109" s="18"/>
    </row>
    <row r="5110" spans="3:4" x14ac:dyDescent="0.2">
      <c r="C5110" s="18"/>
      <c r="D5110" s="18"/>
    </row>
    <row r="5111" spans="3:4" x14ac:dyDescent="0.2">
      <c r="C5111" s="18"/>
      <c r="D5111" s="18"/>
    </row>
    <row r="5112" spans="3:4" x14ac:dyDescent="0.2">
      <c r="C5112" s="18"/>
      <c r="D5112" s="18"/>
    </row>
    <row r="5113" spans="3:4" x14ac:dyDescent="0.2">
      <c r="C5113" s="18"/>
      <c r="D5113" s="18"/>
    </row>
    <row r="5114" spans="3:4" x14ac:dyDescent="0.2">
      <c r="C5114" s="18"/>
      <c r="D5114" s="18"/>
    </row>
    <row r="5115" spans="3:4" x14ac:dyDescent="0.2">
      <c r="C5115" s="18"/>
      <c r="D5115" s="18"/>
    </row>
    <row r="5116" spans="3:4" x14ac:dyDescent="0.2">
      <c r="C5116" s="18"/>
      <c r="D5116" s="18"/>
    </row>
    <row r="5117" spans="3:4" x14ac:dyDescent="0.2">
      <c r="C5117" s="18"/>
      <c r="D5117" s="18"/>
    </row>
    <row r="5118" spans="3:4" x14ac:dyDescent="0.2">
      <c r="C5118" s="18"/>
      <c r="D5118" s="18"/>
    </row>
    <row r="5119" spans="3:4" x14ac:dyDescent="0.2">
      <c r="C5119" s="18"/>
      <c r="D5119" s="18"/>
    </row>
    <row r="5120" spans="3:4" x14ac:dyDescent="0.2">
      <c r="C5120" s="18"/>
      <c r="D5120" s="18"/>
    </row>
    <row r="5121" spans="3:4" x14ac:dyDescent="0.2">
      <c r="C5121" s="18"/>
      <c r="D5121" s="18"/>
    </row>
    <row r="5122" spans="3:4" x14ac:dyDescent="0.2">
      <c r="C5122" s="18"/>
      <c r="D5122" s="18"/>
    </row>
    <row r="5123" spans="3:4" x14ac:dyDescent="0.2">
      <c r="C5123" s="18"/>
      <c r="D5123" s="18"/>
    </row>
    <row r="5124" spans="3:4" x14ac:dyDescent="0.2">
      <c r="C5124" s="18"/>
      <c r="D5124" s="18"/>
    </row>
    <row r="5125" spans="3:4" x14ac:dyDescent="0.2">
      <c r="C5125" s="18"/>
      <c r="D5125" s="18"/>
    </row>
    <row r="5126" spans="3:4" x14ac:dyDescent="0.2">
      <c r="C5126" s="18"/>
      <c r="D5126" s="18"/>
    </row>
    <row r="5127" spans="3:4" x14ac:dyDescent="0.2">
      <c r="C5127" s="18"/>
      <c r="D5127" s="18"/>
    </row>
    <row r="5128" spans="3:4" x14ac:dyDescent="0.2">
      <c r="C5128" s="18"/>
      <c r="D5128" s="18"/>
    </row>
    <row r="5129" spans="3:4" x14ac:dyDescent="0.2">
      <c r="C5129" s="18"/>
      <c r="D5129" s="18"/>
    </row>
    <row r="5130" spans="3:4" x14ac:dyDescent="0.2">
      <c r="C5130" s="18"/>
      <c r="D5130" s="18"/>
    </row>
    <row r="5131" spans="3:4" x14ac:dyDescent="0.2">
      <c r="C5131" s="18"/>
      <c r="D5131" s="18"/>
    </row>
    <row r="5132" spans="3:4" x14ac:dyDescent="0.2">
      <c r="C5132" s="18"/>
      <c r="D5132" s="18"/>
    </row>
    <row r="5133" spans="3:4" x14ac:dyDescent="0.2">
      <c r="C5133" s="18"/>
      <c r="D5133" s="18"/>
    </row>
    <row r="5134" spans="3:4" x14ac:dyDescent="0.2">
      <c r="C5134" s="18"/>
      <c r="D5134" s="18"/>
    </row>
    <row r="5135" spans="3:4" x14ac:dyDescent="0.2">
      <c r="C5135" s="18"/>
      <c r="D5135" s="18"/>
    </row>
    <row r="5136" spans="3:4" x14ac:dyDescent="0.2">
      <c r="C5136" s="18"/>
      <c r="D5136" s="18"/>
    </row>
    <row r="5137" spans="3:4" x14ac:dyDescent="0.2">
      <c r="C5137" s="18"/>
      <c r="D5137" s="18"/>
    </row>
    <row r="5138" spans="3:4" x14ac:dyDescent="0.2">
      <c r="C5138" s="18"/>
      <c r="D5138" s="18"/>
    </row>
    <row r="5139" spans="3:4" x14ac:dyDescent="0.2">
      <c r="C5139" s="18"/>
      <c r="D5139" s="18"/>
    </row>
    <row r="5140" spans="3:4" x14ac:dyDescent="0.2">
      <c r="C5140" s="18"/>
      <c r="D5140" s="18"/>
    </row>
    <row r="5141" spans="3:4" x14ac:dyDescent="0.2">
      <c r="C5141" s="18"/>
      <c r="D5141" s="18"/>
    </row>
    <row r="5142" spans="3:4" x14ac:dyDescent="0.2">
      <c r="C5142" s="18"/>
      <c r="D5142" s="18"/>
    </row>
    <row r="5143" spans="3:4" x14ac:dyDescent="0.2">
      <c r="C5143" s="18"/>
      <c r="D5143" s="18"/>
    </row>
    <row r="5144" spans="3:4" x14ac:dyDescent="0.2">
      <c r="C5144" s="18"/>
      <c r="D5144" s="18"/>
    </row>
    <row r="5145" spans="3:4" x14ac:dyDescent="0.2">
      <c r="C5145" s="18"/>
      <c r="D5145" s="18"/>
    </row>
    <row r="5146" spans="3:4" x14ac:dyDescent="0.2">
      <c r="C5146" s="18"/>
      <c r="D5146" s="18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Active 2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2024-01-31T05:26:37Z</dcterms:modified>
</cp:coreProperties>
</file>