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11C9300-008F-4B0D-B9CA-979F3170F1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1" i="1"/>
  <c r="C12" i="1"/>
  <c r="C16" i="1" l="1"/>
  <c r="D18" i="1" s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<sst xmlns="http://schemas.openxmlformats.org/spreadsheetml/2006/main" count="55" uniqueCount="49">
  <si>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</si>
  <si>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</si>
  <si>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</si>
  <si>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</si>
  <si>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</si>
  <si>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</si>
  <si>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</si>
  <si>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</si>
  <si>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</si>
  <si>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</si>
  <si>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</si>
  <si>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</si>
  <si>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</si>
  <si>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</si>
  <si>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</si>
  <si>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</si>
  <si>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</si>
  <si>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</si>
  <si>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</si>
  <si>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</si>
  <si>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</si>
  <si>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</si>
  <si>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</si>
  <si>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</si>
  <si>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</si>
  <si>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</si>
  <si>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</si>
  <si>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</si>
  <si>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</si>
  <si>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</si>
  <si>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</si>
  <si>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</si>
  <si>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</si>
  <si>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</si>
  <si>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</si>
  <si>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</si>
  <si>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</si>
  <si>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</si>
  <si>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</si>
  <si>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</si>
  <si>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</si>
  <si>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V1315 Cyg</t>
  </si>
  <si>
    <t>EB</t>
  </si>
  <si>
    <t>pr_0</t>
  </si>
  <si>
    <t>~</t>
  </si>
  <si>
    <t>V1315 Cyg / GSC na</t>
  </si>
  <si>
    <t>GCVS</t>
  </si>
  <si>
    <t>JAVSO..43..238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</si>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</sst>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0" fillId="0" borderId="1" xfId="0" quotePrefix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V1315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66165413533834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F3-43F9-BB62-1645249C9E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F3-43F9-BB62-1645249C9E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F3-43F9-BB62-1645249C9E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2.137399999628542E-2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F3-43F9-BB62-1645249C9E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F3-43F9-BB62-1645249C9E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F3-43F9-BB62-1645249C9E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F3-43F9-BB62-1645249C9E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2.137399999628542E-2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F3-43F9-BB62-1645249C9EA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44194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F3-43F9-BB62-1645249C9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66048"/>
        <c:axId val="1"/>
      </c:scatterChart>
      <c:valAx>
        <c:axId val="73646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6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4C7F17B-D247-8624-5E64-F3CE4E3FF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45</v>
      </c>
      <c r="F1" s="37" t="s">
        <v>41</v>
      </c>
      <c r="G1" s="30">
        <v>0</v>
      </c>
      <c r="H1" s="38"/>
      <c r="I1" s="39" t="s">
        <v>13</v>
      </c>
      <c r="J1" s="37" t="s">
        <v>41</v>
      </c>
      <c r="K1" s="40">
        <v>20.120509999999999</v>
      </c>
      <c r="L1" s="32">
        <v>41.314900000000002</v>
      </c>
      <c r="M1" s="33">
        <v>37468.5</v>
      </c>
      <c r="N1" s="33">
        <v>0.44722899999999999</v>
      </c>
      <c r="O1" s="31" t="s">
        <v>42</v>
      </c>
      <c r="P1" s="41">
        <v>15.1</v>
      </c>
      <c r="Q1" s="41">
        <v>16.2</v>
      </c>
      <c r="R1" s="42" t="s">
        <v>43</v>
      </c>
      <c r="S1" s="43" t="s">
        <v>44</v>
      </c>
    </row>
    <row r="2" spans="1:19" x14ac:dyDescent="0.2">
      <c r="A2" t="s">
        <v>23</v>
      </c>
      <c r="B2" t="s">
        <v>42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37468.5</v>
      </c>
      <c r="D4" s="27">
        <v>0.44722899999999999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37468.5</v>
      </c>
      <c r="D7" s="28" t="s">
        <v>46</v>
      </c>
    </row>
    <row r="8" spans="1:19" x14ac:dyDescent="0.2">
      <c r="A8" t="s">
        <v>3</v>
      </c>
      <c r="C8" s="47">
        <v>0.44722899999999999</v>
      </c>
      <c r="D8" s="28" t="s">
        <v>46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4.8364031308063132E-7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57233.359799999991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0.44722948364031306</v>
      </c>
      <c r="E16" s="14" t="s">
        <v>30</v>
      </c>
      <c r="F16" s="35">
        <f ca="1">NOW()+15018.5+$C$5/24</f>
        <v>60344.728813425922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51152</v>
      </c>
    </row>
    <row r="18" spans="1:21" ht="14.25" thickTop="1" thickBot="1" x14ac:dyDescent="0.25">
      <c r="A18" s="16" t="s">
        <v>5</v>
      </c>
      <c r="B18" s="10"/>
      <c r="C18" s="19">
        <f ca="1">+C15</f>
        <v>57233.359799999991</v>
      </c>
      <c r="D18" s="20">
        <f ca="1">+C16</f>
        <v>0.44722948364031306</v>
      </c>
      <c r="E18" s="14" t="s">
        <v>36</v>
      </c>
      <c r="F18" s="23">
        <f ca="1">ROUND(2*(F16-$C$15)/$C$16,0)/2+F15</f>
        <v>6958</v>
      </c>
    </row>
    <row r="19" spans="1:21" ht="13.5" thickTop="1" x14ac:dyDescent="0.2">
      <c r="E19" s="14" t="s">
        <v>31</v>
      </c>
      <c r="F19" s="18">
        <f ca="1">+$C$15+$C$16*F18-15018.5-$C$5/24</f>
        <v>45327.078380502622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46</v>
      </c>
      <c r="C21" s="8">
        <v>37468.5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22450</v>
      </c>
    </row>
    <row r="22" spans="1:21" x14ac:dyDescent="0.2">
      <c r="A22" s="44" t="s">
        <v>47</v>
      </c>
      <c r="B22" s="45" t="s">
        <v>48</v>
      </c>
      <c r="C22" s="46">
        <v>57233.359799999998</v>
      </c>
      <c r="D22" s="46">
        <v>1E-4</v>
      </c>
      <c r="E22">
        <f>+(C22-C$7)/C$8</f>
        <v>44194.047792070727</v>
      </c>
      <c r="F22">
        <f>ROUND(2*E22,0)/2</f>
        <v>44194</v>
      </c>
      <c r="G22">
        <f>+C22-(C$7+F22*C$8)</f>
        <v>2.137399999628542E-2</v>
      </c>
      <c r="K22">
        <f>+G22</f>
        <v>2.137399999628542E-2</v>
      </c>
      <c r="O22">
        <f ca="1">+C$11+C$12*$F22</f>
        <v>2.137399999628542E-2</v>
      </c>
      <c r="Q22" s="2">
        <f>+C22-15018.5</f>
        <v>42214.859799999998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2018-08-31T02:46:52Z</cp:lastPrinted>
  <dcterms:created xsi:type="dcterms:W3CDTF">2000-12-22T06:48:39Z</dcterms:created>
  <dcterms:modified xsi:type="dcterms:W3CDTF">2024-02-04T04:29:29Z</dcterms:modified>
</cp:coreProperties>
</file>