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34B179A-A9A3-4265-8252-D8EBD2D144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Q25" i="1"/>
  <c r="E14" i="1"/>
  <c r="Q24" i="1"/>
  <c r="E24" i="1"/>
  <c r="F24" i="1"/>
  <c r="G24" i="1"/>
  <c r="I24" i="1"/>
  <c r="E21" i="1"/>
  <c r="F21" i="1"/>
  <c r="G21" i="1"/>
  <c r="E22" i="1"/>
  <c r="F22" i="1"/>
  <c r="G22" i="1"/>
  <c r="I22" i="1"/>
  <c r="E23" i="1"/>
  <c r="F23" i="1"/>
  <c r="G23" i="1"/>
  <c r="H23" i="1"/>
  <c r="Q21" i="1"/>
  <c r="Q22" i="1"/>
  <c r="C17" i="1"/>
  <c r="Q23" i="1"/>
  <c r="I21" i="1"/>
  <c r="C12" i="1" l="1"/>
  <c r="C16" i="1" s="1"/>
  <c r="D18" i="1" s="1"/>
  <c r="C11" i="1"/>
  <c r="J25" i="1"/>
  <c r="E15" i="1"/>
  <c r="O24" i="1" l="1"/>
  <c r="C15" i="1"/>
  <c r="O23" i="1"/>
  <c r="O22" i="1"/>
  <c r="O21" i="1"/>
  <c r="O25" i="1"/>
  <c r="C18" i="1" l="1"/>
  <c r="E16" i="1"/>
  <c r="E17" i="1" s="1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<sst xmlns="http://schemas.openxmlformats.org/spreadsheetml/2006/main" count="57" uniqueCount="51">
  <si>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</si>
  <si>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</si>
  <si>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</si>
  <si>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</si>
  <si>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</si>
  <si>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</si>
  <si>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</si>
  <si>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</si>
  <si>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</si>
  <si>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</si>
  <si>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</si>
  <si>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</si>
  <si>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</si>
  <si>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</si>
  <si>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</si>
  <si>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</si>
  <si>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</si>
  <si>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</si>
  <si>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</si>
  <si>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</si>
  <si>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</si>
  <si>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</si>
  <si>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</si>
  <si>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</si>
  <si>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</si>
  <si>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</si>
  <si>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</si>
  <si>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</si>
  <si>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</si>
  <si>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</si>
  <si>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not avail.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</si>
  <si>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</si>
  <si>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</si>
  <si>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</si>
  <si>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</si>
  <si>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</si>
  <si>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</si>
  <si>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</si>
  <si>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EA:</t>
  </si>
  <si>
    <t xml:space="preserve">V2291 Cyg / GSC 03560-01105               </t>
  </si>
  <si>
    <t>??</t>
  </si>
  <si>
    <t>I</t>
  </si>
  <si>
    <t>IBVS 5060</t>
  </si>
  <si>
    <t xml:space="preserve">ROTSE1 J193658.15+474828.1 </t>
  </si>
  <si>
    <t xml:space="preserve">NSVS 5628840 </t>
  </si>
  <si>
    <t>NSVS 5605052</t>
  </si>
  <si>
    <t>IBVS 6070</t>
  </si>
  <si>
    <t>Add cycle</t>
  </si>
  <si>
    <t>Old Cycle</t>
  </si>
  <si>
    <t>JBAV, 79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</si>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</sst>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 Unicode MS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4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center"/>
    </xf>
    <xf numFmtId="0" fontId="10" fillId="0" borderId="0" xfId="0" applyFont="1" applyAlignment="1">
      <alignment horizontal="left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7" fillId="0" borderId="0" xfId="0" applyFont="1" applyAlignment="1"/>
    <xf numFmtId="4" fontId="15" fillId="0" borderId="0" xfId="1" applyFont="1" applyBorder="1"/>
    <xf numFmtId="165" fontId="0" fillId="0" borderId="0" xfId="0" applyNumberFormat="1" applyAlignment="1">
      <alignment horizontal="left"/>
    </xf>
    <xf numFmtId="165" fontId="13" fillId="0" borderId="0" xfId="0" applyNumberFormat="1" applyFont="1" applyAlignment="1">
      <alignment horizontal="left"/>
    </xf>
    <xf numFmtId="165" fontId="15" fillId="0" borderId="0" xfId="0" applyNumberFormat="1" applyFont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4" fontId="15" fillId="0" borderId="0" xfId="1" applyFont="1" applyBorder="1" applyAlignment="1">
      <alignment horizontal="center"/>
    </xf>
  </cellXfs>
  <cellStyles count="9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V2291 Cyg - O-C Diagr.</a:t>
            </a:r>
          </a:p>
        </c:rich>
      </c:tx>
      <c:layout>
        <c:manualLayout>
          <c:xMode val="edge"/>
          <c:yMode val="edge"/>
          <c:x val="0.36391485467986223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8583011669492"/>
          <c:y val="0.14678942920199375"/>
          <c:w val="0.8211021435130917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-108.5</c:v>
                </c:pt>
                <c:pt idx="1">
                  <c:v>-94</c:v>
                </c:pt>
                <c:pt idx="2">
                  <c:v>0</c:v>
                </c:pt>
                <c:pt idx="3">
                  <c:v>3447</c:v>
                </c:pt>
                <c:pt idx="4">
                  <c:v>6001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A9-4FDB-9031-0F3ADEFEC80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-108.5</c:v>
                </c:pt>
                <c:pt idx="1">
                  <c:v>-94</c:v>
                </c:pt>
                <c:pt idx="2">
                  <c:v>0</c:v>
                </c:pt>
                <c:pt idx="3">
                  <c:v>3447</c:v>
                </c:pt>
                <c:pt idx="4">
                  <c:v>6001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7.7000000019324943E-3</c:v>
                </c:pt>
                <c:pt idx="1">
                  <c:v>-9.4000000026426278E-3</c:v>
                </c:pt>
                <c:pt idx="3">
                  <c:v>-5.3800000001501758E-2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A9-4FDB-9031-0F3ADEFEC80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-108.5</c:v>
                </c:pt>
                <c:pt idx="1">
                  <c:v>-94</c:v>
                </c:pt>
                <c:pt idx="2">
                  <c:v>0</c:v>
                </c:pt>
                <c:pt idx="3">
                  <c:v>3447</c:v>
                </c:pt>
                <c:pt idx="4">
                  <c:v>6001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">
                  <c:v>-9.2999999927997123E-2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A9-4FDB-9031-0F3ADEFEC80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-108.5</c:v>
                </c:pt>
                <c:pt idx="1">
                  <c:v>-94</c:v>
                </c:pt>
                <c:pt idx="2">
                  <c:v>0</c:v>
                </c:pt>
                <c:pt idx="3">
                  <c:v>3447</c:v>
                </c:pt>
                <c:pt idx="4">
                  <c:v>6001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A9-4FDB-9031-0F3ADEFEC80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-108.5</c:v>
                </c:pt>
                <c:pt idx="1">
                  <c:v>-94</c:v>
                </c:pt>
                <c:pt idx="2">
                  <c:v>0</c:v>
                </c:pt>
                <c:pt idx="3">
                  <c:v>3447</c:v>
                </c:pt>
                <c:pt idx="4">
                  <c:v>6001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A9-4FDB-9031-0F3ADEFEC80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-108.5</c:v>
                </c:pt>
                <c:pt idx="1">
                  <c:v>-94</c:v>
                </c:pt>
                <c:pt idx="2">
                  <c:v>0</c:v>
                </c:pt>
                <c:pt idx="3">
                  <c:v>3447</c:v>
                </c:pt>
                <c:pt idx="4">
                  <c:v>6001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A9-4FDB-9031-0F3ADEFEC80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1.5E-3</c:v>
                  </c:pt>
                  <c:pt idx="1">
                    <c:v>4.0000000000000001E-3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-108.5</c:v>
                </c:pt>
                <c:pt idx="1">
                  <c:v>-94</c:v>
                </c:pt>
                <c:pt idx="2">
                  <c:v>0</c:v>
                </c:pt>
                <c:pt idx="3">
                  <c:v>3447</c:v>
                </c:pt>
                <c:pt idx="4">
                  <c:v>6001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A9-4FDB-9031-0F3ADEFEC80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-108.5</c:v>
                </c:pt>
                <c:pt idx="1">
                  <c:v>-94</c:v>
                </c:pt>
                <c:pt idx="2">
                  <c:v>0</c:v>
                </c:pt>
                <c:pt idx="3">
                  <c:v>3447</c:v>
                </c:pt>
                <c:pt idx="4">
                  <c:v>6001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8.4734449342086481E-5</c:v>
                </c:pt>
                <c:pt idx="1">
                  <c:v>-1.3588194282846224E-4</c:v>
                </c:pt>
                <c:pt idx="2">
                  <c:v>-1.5660847610375374E-3</c:v>
                </c:pt>
                <c:pt idx="3">
                  <c:v>-5.4011926403236279E-2</c:v>
                </c:pt>
                <c:pt idx="4">
                  <c:v>-9.2870841272448809E-2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A9-4FDB-9031-0F3ADEFEC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164840"/>
        <c:axId val="1"/>
      </c:scatterChart>
      <c:valAx>
        <c:axId val="727164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9468644401104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58715596330278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164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77096326261969"/>
          <c:y val="0.9204921861831491"/>
          <c:w val="0.6850162537022321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47625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815FCD8-0BF8-32E9-31DE-D9EB8788A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A23" sqref="A23"/>
    </sheetView>
  </sheetViews>
  <sheetFormatPr defaultColWidth="10.28515625" defaultRowHeight="12.75"/>
  <cols>
    <col min="1" max="1" width="14.42578125" customWidth="1"/>
    <col min="2" max="2" width="5.140625" customWidth="1"/>
    <col min="3" max="3" width="13.14062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>
      <c r="A1" s="1" t="s">
        <v>39</v>
      </c>
    </row>
    <row r="2" spans="1:5">
      <c r="A2" t="s">
        <v>24</v>
      </c>
      <c r="B2" s="24" t="s">
        <v>38</v>
      </c>
      <c r="C2" s="25" t="s">
        <v>43</v>
      </c>
      <c r="D2" s="3"/>
    </row>
    <row r="3" spans="1:5" ht="13.5" thickBot="1">
      <c r="C3" s="12" t="s">
        <v>44</v>
      </c>
      <c r="E3" s="12" t="s">
        <v>45</v>
      </c>
    </row>
    <row r="4" spans="1:5" ht="14.25" thickTop="1" thickBot="1">
      <c r="A4" s="5" t="s">
        <v>0</v>
      </c>
      <c r="C4" s="8" t="s">
        <v>30</v>
      </c>
      <c r="D4" s="9" t="s">
        <v>30</v>
      </c>
    </row>
    <row r="6" spans="1:5">
      <c r="A6" s="5" t="s">
        <v>1</v>
      </c>
    </row>
    <row r="7" spans="1:5">
      <c r="A7" t="s">
        <v>2</v>
      </c>
      <c r="C7">
        <v>51407.72</v>
      </c>
      <c r="D7" s="26" t="s">
        <v>29</v>
      </c>
    </row>
    <row r="8" spans="1:5">
      <c r="A8" t="s">
        <v>3</v>
      </c>
      <c r="C8">
        <v>1.3814</v>
      </c>
      <c r="D8" s="26">
        <v>5699</v>
      </c>
    </row>
    <row r="9" spans="1:5">
      <c r="A9" s="11" t="s">
        <v>32</v>
      </c>
      <c r="B9" s="12"/>
      <c r="C9" s="13">
        <v>-9.5</v>
      </c>
      <c r="D9" s="12" t="s">
        <v>33</v>
      </c>
      <c r="E9" s="12"/>
    </row>
    <row r="10" spans="1:5" ht="13.5" thickBot="1">
      <c r="A10" s="12"/>
      <c r="B10" s="12"/>
      <c r="C10" s="4" t="s">
        <v>20</v>
      </c>
      <c r="D10" s="4" t="s">
        <v>21</v>
      </c>
      <c r="E10" s="12"/>
    </row>
    <row r="11" spans="1:5">
      <c r="A11" s="12" t="s">
        <v>16</v>
      </c>
      <c r="B11" s="12"/>
      <c r="C11" s="12">
        <f>INTERCEPT(G21:G998,F21:F998)</f>
        <v>-1.5660847610375374E-3</v>
      </c>
      <c r="D11" s="3"/>
      <c r="E11" s="12"/>
    </row>
    <row r="12" spans="1:5">
      <c r="A12" s="12" t="s">
        <v>17</v>
      </c>
      <c r="B12" s="12"/>
      <c r="C12" s="12">
        <f>SLOPE(G21:G998,F21:F998)</f>
        <v>-1.5214923597968884E-5</v>
      </c>
      <c r="D12" s="3"/>
      <c r="E12" s="12"/>
    </row>
    <row r="13" spans="1:5">
      <c r="A13" s="12" t="s">
        <v>19</v>
      </c>
      <c r="B13" s="12"/>
      <c r="C13" s="3" t="s">
        <v>14</v>
      </c>
      <c r="D13" s="16" t="s">
        <v>47</v>
      </c>
      <c r="E13" s="13">
        <v>1</v>
      </c>
    </row>
    <row r="14" spans="1:5">
      <c r="A14" s="12"/>
      <c r="B14" s="12"/>
      <c r="C14" s="12"/>
      <c r="D14" s="16" t="s">
        <v>34</v>
      </c>
      <c r="E14" s="17">
        <f ca="1">NOW()+15018.5+$C$9/24</f>
        <v>60346.683859027777</v>
      </c>
    </row>
    <row r="15" spans="1:5">
      <c r="A15" s="14" t="s">
        <v>18</v>
      </c>
      <c r="B15" s="12"/>
      <c r="C15" s="15">
        <f>(C7+C11)+(C8+C12)*INT(MAX(F21:F3533))</f>
        <v>59697.408529158725</v>
      </c>
      <c r="D15" s="16" t="s">
        <v>48</v>
      </c>
      <c r="E15" s="17">
        <f ca="1">ROUND(2*(E14-$C$7)/$C$8,0)/2+E13</f>
        <v>6472</v>
      </c>
    </row>
    <row r="16" spans="1:5">
      <c r="A16" s="18" t="s">
        <v>4</v>
      </c>
      <c r="B16" s="12"/>
      <c r="C16" s="19">
        <f>+C8+C12</f>
        <v>1.3813847850764021</v>
      </c>
      <c r="D16" s="16" t="s">
        <v>35</v>
      </c>
      <c r="E16" s="30">
        <f ca="1">ROUND(2*(E14-$C$15)/$C$16,0)/2+E13</f>
        <v>471</v>
      </c>
    </row>
    <row r="17" spans="1:17" ht="13.5" thickBot="1">
      <c r="A17" s="16" t="s">
        <v>31</v>
      </c>
      <c r="B17" s="12"/>
      <c r="C17" s="12">
        <f>COUNT(C21:C2191)</f>
        <v>5</v>
      </c>
      <c r="D17" s="16" t="s">
        <v>36</v>
      </c>
      <c r="E17" s="20">
        <f ca="1">+$C$15+$C$16*E16-15018.5-$C$9/24</f>
        <v>45329.936596263047</v>
      </c>
    </row>
    <row r="18" spans="1:17" ht="14.25" thickTop="1" thickBot="1">
      <c r="A18" s="18" t="s">
        <v>5</v>
      </c>
      <c r="B18" s="12"/>
      <c r="C18" s="21">
        <f>+C15</f>
        <v>59697.408529158725</v>
      </c>
      <c r="D18" s="22">
        <f>+C16</f>
        <v>1.3813847850764021</v>
      </c>
      <c r="E18" s="23" t="s">
        <v>37</v>
      </c>
    </row>
    <row r="19" spans="1:17" ht="13.5" thickTop="1"/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50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>
      <c r="A21" t="s">
        <v>42</v>
      </c>
      <c r="B21" s="3" t="s">
        <v>41</v>
      </c>
      <c r="C21" s="32">
        <v>51257.845800000003</v>
      </c>
      <c r="D21" s="10">
        <v>1.5E-3</v>
      </c>
      <c r="E21">
        <f>+(C21-C$7)/C$8</f>
        <v>-108.49442594469262</v>
      </c>
      <c r="F21">
        <f>ROUND(2*E21,0)/2</f>
        <v>-108.5</v>
      </c>
      <c r="G21">
        <f>+C21-(C$7+F21*C$8)</f>
        <v>7.7000000019324943E-3</v>
      </c>
      <c r="I21">
        <f>+G21</f>
        <v>7.7000000019324943E-3</v>
      </c>
      <c r="O21">
        <f>+C$11+C$12*$F21</f>
        <v>8.4734449342086481E-5</v>
      </c>
      <c r="Q21" s="2">
        <f>+C21-15018.5</f>
        <v>36239.345800000003</v>
      </c>
    </row>
    <row r="22" spans="1:17">
      <c r="A22" t="s">
        <v>42</v>
      </c>
      <c r="B22" s="3"/>
      <c r="C22" s="32">
        <v>51277.858999999997</v>
      </c>
      <c r="D22" s="10">
        <v>4.0000000000000001E-3</v>
      </c>
      <c r="E22">
        <f>+(C22-C$7)/C$8</f>
        <v>-94.006804690896502</v>
      </c>
      <c r="F22">
        <f>ROUND(2*E22,0)/2</f>
        <v>-94</v>
      </c>
      <c r="G22">
        <f>+C22-(C$7+F22*C$8)</f>
        <v>-9.4000000026426278E-3</v>
      </c>
      <c r="I22">
        <f>+G22</f>
        <v>-9.4000000026426278E-3</v>
      </c>
      <c r="O22">
        <f>+C$11+C$12*$F22</f>
        <v>-1.3588194282846224E-4</v>
      </c>
      <c r="Q22" s="2">
        <f>+C22-15018.5</f>
        <v>36259.358999999997</v>
      </c>
    </row>
    <row r="23" spans="1:17">
      <c r="A23" t="s">
        <v>40</v>
      </c>
      <c r="B23" s="3"/>
      <c r="C23" s="32">
        <v>51407.72</v>
      </c>
      <c r="D23" s="10" t="s">
        <v>14</v>
      </c>
      <c r="E23">
        <f>+(C23-C$7)/C$8</f>
        <v>0</v>
      </c>
      <c r="F23">
        <f>ROUND(2*E23,0)/2</f>
        <v>0</v>
      </c>
      <c r="G23">
        <f>+C23-(C$7+F23*C$8)</f>
        <v>0</v>
      </c>
      <c r="H23">
        <f>+G23</f>
        <v>0</v>
      </c>
      <c r="O23">
        <f>+C$11+C$12*$F23</f>
        <v>-1.5660847610375374E-3</v>
      </c>
      <c r="Q23" s="2">
        <f>+C23-15018.5</f>
        <v>36389.22</v>
      </c>
    </row>
    <row r="24" spans="1:17">
      <c r="A24" s="27" t="s">
        <v>46</v>
      </c>
      <c r="B24" s="28" t="s">
        <v>41</v>
      </c>
      <c r="C24" s="33">
        <v>56169.351999999999</v>
      </c>
      <c r="D24" s="29">
        <v>1.5E-3</v>
      </c>
      <c r="E24">
        <f>+(C24-C$7)/C$8</f>
        <v>3446.9610540031836</v>
      </c>
      <c r="F24">
        <f>ROUND(2*E24,0)/2</f>
        <v>3447</v>
      </c>
      <c r="G24">
        <f>+C24-(C$7+F24*C$8)</f>
        <v>-5.3800000001501758E-2</v>
      </c>
      <c r="I24">
        <f>+G24</f>
        <v>-5.3800000001501758E-2</v>
      </c>
      <c r="O24">
        <f>+C$11+C$12*$F24</f>
        <v>-5.4011926403236279E-2</v>
      </c>
      <c r="Q24" s="2">
        <f>+C24-15018.5</f>
        <v>41150.851999999999</v>
      </c>
    </row>
    <row r="25" spans="1:17">
      <c r="A25" s="31" t="s">
        <v>49</v>
      </c>
      <c r="B25" s="36" t="s">
        <v>41</v>
      </c>
      <c r="C25" s="34">
        <v>59697.408400000073</v>
      </c>
      <c r="D25" s="35">
        <v>1.1999999999999999E-3</v>
      </c>
      <c r="E25">
        <f>+(C25-C$7)/C$8</f>
        <v>6000.9326769944055</v>
      </c>
      <c r="F25">
        <f>ROUND(2*E25,0)/2</f>
        <v>6001</v>
      </c>
      <c r="G25">
        <f>+C25-(C$7+F25*C$8)</f>
        <v>-9.2999999927997123E-2</v>
      </c>
      <c r="J25">
        <f>+G25</f>
        <v>-9.2999999927997123E-2</v>
      </c>
      <c r="O25">
        <f>+C$11+C$12*$F25</f>
        <v>-9.2870841272448809E-2</v>
      </c>
      <c r="Q25" s="2">
        <f>+C25-15018.5</f>
        <v>44678.908400000073</v>
      </c>
    </row>
    <row r="26" spans="1:17">
      <c r="B26" s="3"/>
      <c r="C26" s="32"/>
      <c r="D26" s="10"/>
      <c r="Q26" s="2"/>
    </row>
    <row r="27" spans="1:17">
      <c r="B27" s="3"/>
      <c r="C27" s="32"/>
      <c r="D27" s="10"/>
      <c r="Q27" s="2"/>
    </row>
    <row r="28" spans="1:17">
      <c r="B28" s="3"/>
      <c r="C28" s="32"/>
      <c r="D28" s="10"/>
      <c r="Q28" s="2"/>
    </row>
    <row r="29" spans="1:17">
      <c r="B29" s="3"/>
      <c r="C29" s="32"/>
      <c r="D29" s="10"/>
      <c r="Q29" s="2"/>
    </row>
    <row r="30" spans="1:17">
      <c r="B30" s="3"/>
      <c r="C30" s="32"/>
      <c r="D30" s="10"/>
      <c r="Q30" s="2"/>
    </row>
    <row r="31" spans="1:17">
      <c r="B31" s="3"/>
      <c r="C31" s="32"/>
      <c r="D31" s="10"/>
      <c r="Q31" s="2"/>
    </row>
    <row r="32" spans="1:17">
      <c r="B32" s="3"/>
      <c r="C32" s="32"/>
      <c r="D32" s="10"/>
      <c r="Q32" s="2"/>
    </row>
    <row r="33" spans="2:17">
      <c r="B33" s="3"/>
      <c r="C33" s="32"/>
      <c r="D33" s="10"/>
      <c r="Q33" s="2"/>
    </row>
    <row r="34" spans="2:17">
      <c r="B34" s="3"/>
      <c r="C34" s="32"/>
      <c r="D34" s="10"/>
    </row>
    <row r="35" spans="2:17">
      <c r="B35" s="3"/>
      <c r="C35" s="32"/>
      <c r="D35" s="10"/>
    </row>
    <row r="36" spans="2:17">
      <c r="B36" s="3"/>
      <c r="C36" s="32"/>
      <c r="D36" s="10"/>
    </row>
    <row r="37" spans="2:17">
      <c r="B37" s="3"/>
      <c r="C37" s="10"/>
      <c r="D37" s="10"/>
    </row>
    <row r="38" spans="2:17">
      <c r="B38" s="3"/>
      <c r="C38" s="10"/>
      <c r="D38" s="10"/>
    </row>
    <row r="39" spans="2:17">
      <c r="B39" s="3"/>
      <c r="C39" s="10"/>
      <c r="D39" s="10"/>
    </row>
    <row r="40" spans="2:17">
      <c r="B40" s="3"/>
      <c r="C40" s="10"/>
      <c r="D40" s="10"/>
    </row>
    <row r="41" spans="2:17">
      <c r="B41" s="3"/>
      <c r="C41" s="10"/>
      <c r="D41" s="10"/>
    </row>
    <row r="42" spans="2:17">
      <c r="B42" s="3"/>
      <c r="C42" s="10"/>
      <c r="D42" s="10"/>
    </row>
    <row r="43" spans="2:17">
      <c r="B43" s="3"/>
      <c r="C43" s="10"/>
      <c r="D43" s="10"/>
    </row>
    <row r="44" spans="2:17">
      <c r="B44" s="3"/>
      <c r="C44" s="10"/>
      <c r="D44" s="10"/>
    </row>
    <row r="45" spans="2:17">
      <c r="B45" s="3"/>
      <c r="C45" s="10"/>
      <c r="D45" s="10"/>
    </row>
    <row r="46" spans="2:17">
      <c r="B46" s="3"/>
      <c r="C46" s="10"/>
      <c r="D46" s="10"/>
    </row>
    <row r="47" spans="2:17">
      <c r="B47" s="3"/>
      <c r="C47" s="10"/>
      <c r="D47" s="10"/>
    </row>
    <row r="48" spans="2:17">
      <c r="B48" s="3"/>
      <c r="C48" s="10"/>
      <c r="D48" s="10"/>
    </row>
    <row r="49" spans="2:4">
      <c r="B49" s="3"/>
      <c r="C49" s="10"/>
      <c r="D49" s="10"/>
    </row>
    <row r="50" spans="2:4">
      <c r="B50" s="3"/>
      <c r="C50" s="10"/>
      <c r="D50" s="10"/>
    </row>
    <row r="51" spans="2:4">
      <c r="B51" s="3"/>
      <c r="C51" s="10"/>
      <c r="D51" s="10"/>
    </row>
    <row r="52" spans="2:4">
      <c r="B52" s="3"/>
      <c r="C52" s="10"/>
      <c r="D52" s="10"/>
    </row>
    <row r="53" spans="2:4">
      <c r="B53" s="3"/>
      <c r="C53" s="10"/>
      <c r="D53" s="10"/>
    </row>
    <row r="54" spans="2:4">
      <c r="B54" s="3"/>
      <c r="C54" s="10"/>
      <c r="D54" s="10"/>
    </row>
    <row r="55" spans="2:4">
      <c r="B55" s="3"/>
      <c r="C55" s="10"/>
      <c r="D55" s="10"/>
    </row>
    <row r="56" spans="2:4">
      <c r="B56" s="3"/>
      <c r="C56" s="10"/>
      <c r="D56" s="10"/>
    </row>
    <row r="57" spans="2:4">
      <c r="B57" s="3"/>
      <c r="C57" s="10"/>
      <c r="D57" s="10"/>
    </row>
    <row r="58" spans="2:4">
      <c r="B58" s="3"/>
      <c r="C58" s="10"/>
      <c r="D58" s="10"/>
    </row>
    <row r="59" spans="2:4">
      <c r="B59" s="3"/>
      <c r="C59" s="10"/>
      <c r="D59" s="10"/>
    </row>
    <row r="60" spans="2:4">
      <c r="B60" s="3"/>
      <c r="C60" s="10"/>
      <c r="D60" s="10"/>
    </row>
    <row r="61" spans="2:4">
      <c r="B61" s="3"/>
      <c r="C61" s="10"/>
      <c r="D61" s="10"/>
    </row>
    <row r="62" spans="2:4">
      <c r="B62" s="3"/>
      <c r="C62" s="10"/>
      <c r="D62" s="10"/>
    </row>
    <row r="63" spans="2:4">
      <c r="B63" s="3"/>
      <c r="C63" s="10"/>
      <c r="D63" s="10"/>
    </row>
    <row r="64" spans="2:4">
      <c r="B64" s="3"/>
      <c r="C64" s="10"/>
      <c r="D64" s="10"/>
    </row>
    <row r="65" spans="2:4">
      <c r="B65" s="3"/>
      <c r="C65" s="10"/>
      <c r="D65" s="10"/>
    </row>
    <row r="66" spans="2:4">
      <c r="B66" s="3"/>
      <c r="C66" s="10"/>
      <c r="D66" s="10"/>
    </row>
    <row r="67" spans="2:4">
      <c r="B67" s="3"/>
      <c r="C67" s="10"/>
      <c r="D67" s="10"/>
    </row>
    <row r="68" spans="2:4">
      <c r="B68" s="3"/>
      <c r="C68" s="10"/>
      <c r="D68" s="10"/>
    </row>
    <row r="69" spans="2:4">
      <c r="B69" s="3"/>
      <c r="C69" s="10"/>
      <c r="D69" s="10"/>
    </row>
    <row r="70" spans="2:4">
      <c r="B70" s="3"/>
      <c r="C70" s="10"/>
      <c r="D70" s="10"/>
    </row>
    <row r="71" spans="2:4">
      <c r="B71" s="3"/>
      <c r="C71" s="10"/>
      <c r="D71" s="10"/>
    </row>
    <row r="72" spans="2:4">
      <c r="B72" s="3"/>
      <c r="C72" s="10"/>
      <c r="D72" s="10"/>
    </row>
    <row r="73" spans="2:4">
      <c r="B73" s="3"/>
      <c r="C73" s="10"/>
      <c r="D73" s="10"/>
    </row>
    <row r="74" spans="2:4">
      <c r="B74" s="3"/>
      <c r="C74" s="10"/>
      <c r="D74" s="10"/>
    </row>
    <row r="75" spans="2:4">
      <c r="B75" s="3"/>
      <c r="C75" s="10"/>
      <c r="D75" s="10"/>
    </row>
    <row r="76" spans="2:4">
      <c r="B76" s="3"/>
      <c r="C76" s="10"/>
      <c r="D76" s="10"/>
    </row>
    <row r="77" spans="2:4">
      <c r="B77" s="3"/>
      <c r="C77" s="10"/>
      <c r="D77" s="10"/>
    </row>
    <row r="78" spans="2:4">
      <c r="B78" s="3"/>
      <c r="C78" s="10"/>
      <c r="D78" s="10"/>
    </row>
    <row r="79" spans="2:4">
      <c r="B79" s="3"/>
      <c r="C79" s="10"/>
      <c r="D79" s="10"/>
    </row>
    <row r="80" spans="2:4">
      <c r="B80" s="3"/>
      <c r="C80" s="10"/>
      <c r="D80" s="10"/>
    </row>
    <row r="81" spans="2:4">
      <c r="B81" s="3"/>
      <c r="C81" s="10"/>
      <c r="D81" s="10"/>
    </row>
    <row r="82" spans="2:4">
      <c r="B82" s="3"/>
      <c r="C82" s="10"/>
      <c r="D82" s="10"/>
    </row>
    <row r="83" spans="2:4">
      <c r="B83" s="3"/>
      <c r="C83" s="10"/>
      <c r="D83" s="10"/>
    </row>
    <row r="84" spans="2:4">
      <c r="B84" s="3"/>
      <c r="C84" s="10"/>
      <c r="D84" s="10"/>
    </row>
    <row r="85" spans="2:4">
      <c r="B85" s="3"/>
      <c r="C85" s="10"/>
      <c r="D85" s="10"/>
    </row>
    <row r="86" spans="2:4">
      <c r="B86" s="3"/>
      <c r="C86" s="10"/>
      <c r="D86" s="10"/>
    </row>
    <row r="87" spans="2:4">
      <c r="B87" s="3"/>
      <c r="C87" s="10"/>
      <c r="D87" s="10"/>
    </row>
    <row r="88" spans="2:4">
      <c r="B88" s="3"/>
      <c r="C88" s="10"/>
      <c r="D88" s="10"/>
    </row>
    <row r="89" spans="2:4">
      <c r="B89" s="3"/>
      <c r="C89" s="10"/>
      <c r="D89" s="10"/>
    </row>
    <row r="90" spans="2:4">
      <c r="B90" s="3"/>
      <c r="C90" s="10"/>
      <c r="D90" s="10"/>
    </row>
    <row r="91" spans="2:4">
      <c r="B91" s="3"/>
      <c r="C91" s="10"/>
      <c r="D91" s="10"/>
    </row>
    <row r="92" spans="2:4">
      <c r="B92" s="3"/>
      <c r="C92" s="10"/>
      <c r="D92" s="10"/>
    </row>
    <row r="93" spans="2:4">
      <c r="B93" s="3"/>
      <c r="C93" s="10"/>
      <c r="D93" s="10"/>
    </row>
    <row r="94" spans="2:4">
      <c r="B94" s="3"/>
      <c r="C94" s="10"/>
      <c r="D94" s="10"/>
    </row>
    <row r="95" spans="2:4">
      <c r="B95" s="3"/>
      <c r="C95" s="10"/>
      <c r="D95" s="10"/>
    </row>
    <row r="96" spans="2:4">
      <c r="B96" s="3"/>
      <c r="C96" s="10"/>
      <c r="D96" s="10"/>
    </row>
    <row r="97" spans="2:4">
      <c r="B97" s="3"/>
      <c r="C97" s="10"/>
      <c r="D97" s="10"/>
    </row>
    <row r="98" spans="2:4">
      <c r="B98" s="3"/>
      <c r="C98" s="10"/>
      <c r="D98" s="10"/>
    </row>
    <row r="99" spans="2:4">
      <c r="B99" s="3"/>
      <c r="C99" s="10"/>
      <c r="D99" s="10"/>
    </row>
    <row r="100" spans="2:4">
      <c r="B100" s="3"/>
      <c r="C100" s="10"/>
      <c r="D100" s="10"/>
    </row>
    <row r="101" spans="2:4">
      <c r="B101" s="3"/>
      <c r="C101" s="10"/>
      <c r="D101" s="10"/>
    </row>
    <row r="102" spans="2:4">
      <c r="B102" s="3"/>
      <c r="C102" s="10"/>
      <c r="D102" s="10"/>
    </row>
    <row r="103" spans="2:4">
      <c r="B103" s="3"/>
      <c r="C103" s="10"/>
      <c r="D103" s="10"/>
    </row>
    <row r="104" spans="2:4">
      <c r="B104" s="3"/>
      <c r="C104" s="10"/>
      <c r="D104" s="10"/>
    </row>
    <row r="105" spans="2:4">
      <c r="B105" s="3"/>
      <c r="C105" s="10"/>
      <c r="D105" s="10"/>
    </row>
    <row r="106" spans="2:4">
      <c r="B106" s="3"/>
      <c r="C106" s="10"/>
      <c r="D106" s="10"/>
    </row>
    <row r="107" spans="2:4">
      <c r="B107" s="3"/>
      <c r="C107" s="10"/>
      <c r="D107" s="10"/>
    </row>
    <row r="108" spans="2:4">
      <c r="B108" s="3"/>
      <c r="C108" s="10"/>
      <c r="D108" s="10"/>
    </row>
    <row r="109" spans="2:4">
      <c r="B109" s="3"/>
      <c r="C109" s="10"/>
      <c r="D109" s="10"/>
    </row>
    <row r="110" spans="2:4">
      <c r="B110" s="3"/>
      <c r="C110" s="10"/>
      <c r="D110" s="10"/>
    </row>
    <row r="111" spans="2:4">
      <c r="B111" s="3"/>
      <c r="C111" s="10"/>
      <c r="D111" s="10"/>
    </row>
    <row r="112" spans="2:4">
      <c r="B112" s="3"/>
      <c r="C112" s="10"/>
      <c r="D112" s="10"/>
    </row>
    <row r="113" spans="2:4">
      <c r="B113" s="3"/>
      <c r="C113" s="10"/>
      <c r="D113" s="10"/>
    </row>
    <row r="114" spans="2:4">
      <c r="B114" s="3"/>
      <c r="C114" s="10"/>
      <c r="D114" s="10"/>
    </row>
    <row r="115" spans="2:4">
      <c r="B115" s="3"/>
      <c r="C115" s="10"/>
      <c r="D115" s="10"/>
    </row>
    <row r="116" spans="2:4">
      <c r="B116" s="3"/>
      <c r="C116" s="10"/>
      <c r="D116" s="10"/>
    </row>
    <row r="117" spans="2:4">
      <c r="C117" s="10"/>
      <c r="D117" s="10"/>
    </row>
    <row r="118" spans="2:4">
      <c r="C118" s="10"/>
      <c r="D118" s="10"/>
    </row>
    <row r="119" spans="2:4">
      <c r="C119" s="10"/>
      <c r="D119" s="10"/>
    </row>
    <row r="120" spans="2:4">
      <c r="C120" s="10"/>
      <c r="D120" s="10"/>
    </row>
    <row r="121" spans="2:4">
      <c r="C121" s="10"/>
      <c r="D121" s="10"/>
    </row>
    <row r="122" spans="2:4">
      <c r="C122" s="10"/>
      <c r="D122" s="10"/>
    </row>
    <row r="123" spans="2:4">
      <c r="C123" s="10"/>
      <c r="D123" s="10"/>
    </row>
    <row r="124" spans="2:4">
      <c r="C124" s="10"/>
      <c r="D124" s="10"/>
    </row>
    <row r="125" spans="2:4">
      <c r="C125" s="10"/>
      <c r="D125" s="10"/>
    </row>
    <row r="126" spans="2:4">
      <c r="C126" s="10"/>
      <c r="D126" s="10"/>
    </row>
    <row r="127" spans="2:4">
      <c r="C127" s="10"/>
      <c r="D127" s="10"/>
    </row>
    <row r="128" spans="2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2024-02-06T03:25:38Z</dcterms:modified>
</cp:coreProperties>
</file>