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4D6BFFB-ACD3-4218-AD2D-EE346C3454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0" i="1" l="1"/>
  <c r="F50" i="1" s="1"/>
  <c r="G50" i="1" s="1"/>
  <c r="K50" i="1" s="1"/>
  <c r="Q50" i="1"/>
  <c r="E51" i="1"/>
  <c r="F51" i="1" s="1"/>
  <c r="G51" i="1" s="1"/>
  <c r="K51" i="1" s="1"/>
  <c r="Q51" i="1"/>
  <c r="E52" i="1"/>
  <c r="F52" i="1"/>
  <c r="G52" i="1" s="1"/>
  <c r="K52" i="1" s="1"/>
  <c r="Q52" i="1"/>
  <c r="E53" i="1"/>
  <c r="F53" i="1"/>
  <c r="G53" i="1" s="1"/>
  <c r="K53" i="1" s="1"/>
  <c r="Q53" i="1"/>
  <c r="E54" i="1"/>
  <c r="F54" i="1" s="1"/>
  <c r="G54" i="1" s="1"/>
  <c r="K54" i="1" s="1"/>
  <c r="Q54" i="1"/>
  <c r="E49" i="1"/>
  <c r="F49" i="1" s="1"/>
  <c r="G49" i="1" s="1"/>
  <c r="K49" i="1" s="1"/>
  <c r="Q49" i="1"/>
  <c r="E47" i="1"/>
  <c r="F47" i="1" s="1"/>
  <c r="G47" i="1" s="1"/>
  <c r="K47" i="1" s="1"/>
  <c r="E48" i="1"/>
  <c r="F48" i="1" s="1"/>
  <c r="G48" i="1" s="1"/>
  <c r="K48" i="1" s="1"/>
  <c r="Q47" i="1"/>
  <c r="Q48" i="1"/>
  <c r="E44" i="1"/>
  <c r="F44" i="1"/>
  <c r="G44" i="1"/>
  <c r="K44" i="1" s="1"/>
  <c r="E45" i="1"/>
  <c r="F45" i="1"/>
  <c r="G45" i="1" s="1"/>
  <c r="K45" i="1" s="1"/>
  <c r="E46" i="1"/>
  <c r="F46" i="1"/>
  <c r="G46" i="1"/>
  <c r="K46" i="1" s="1"/>
  <c r="E31" i="1"/>
  <c r="F31" i="1"/>
  <c r="G31" i="1" s="1"/>
  <c r="K31" i="1" s="1"/>
  <c r="E32" i="1"/>
  <c r="F32" i="1"/>
  <c r="G32" i="1"/>
  <c r="K32" i="1" s="1"/>
  <c r="E33" i="1"/>
  <c r="F33" i="1"/>
  <c r="G33" i="1" s="1"/>
  <c r="K33" i="1" s="1"/>
  <c r="E34" i="1"/>
  <c r="F34" i="1"/>
  <c r="G34" i="1"/>
  <c r="J34" i="1" s="1"/>
  <c r="E35" i="1"/>
  <c r="F35" i="1"/>
  <c r="G35" i="1" s="1"/>
  <c r="J35" i="1" s="1"/>
  <c r="E36" i="1"/>
  <c r="F36" i="1"/>
  <c r="G36" i="1"/>
  <c r="J36" i="1" s="1"/>
  <c r="E37" i="1"/>
  <c r="F37" i="1"/>
  <c r="G37" i="1" s="1"/>
  <c r="J37" i="1" s="1"/>
  <c r="E38" i="1"/>
  <c r="F38" i="1"/>
  <c r="G38" i="1"/>
  <c r="K38" i="1" s="1"/>
  <c r="E39" i="1"/>
  <c r="F39" i="1"/>
  <c r="G39" i="1" s="1"/>
  <c r="K39" i="1" s="1"/>
  <c r="E40" i="1"/>
  <c r="F40" i="1"/>
  <c r="G40" i="1"/>
  <c r="K40" i="1" s="1"/>
  <c r="E41" i="1"/>
  <c r="F41" i="1"/>
  <c r="G41" i="1" s="1"/>
  <c r="K41" i="1" s="1"/>
  <c r="E42" i="1"/>
  <c r="F42" i="1"/>
  <c r="G42" i="1"/>
  <c r="K42" i="1" s="1"/>
  <c r="E43" i="1"/>
  <c r="F43" i="1"/>
  <c r="G43" i="1" s="1"/>
  <c r="K43" i="1" s="1"/>
  <c r="Q44" i="1"/>
  <c r="Q45" i="1"/>
  <c r="Q46" i="1"/>
  <c r="D9" i="1"/>
  <c r="C9" i="1"/>
  <c r="E21" i="1"/>
  <c r="F21" i="1" s="1"/>
  <c r="G21" i="1" s="1"/>
  <c r="K21" i="1" s="1"/>
  <c r="E22" i="1"/>
  <c r="F22" i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K26" i="1" s="1"/>
  <c r="E27" i="1"/>
  <c r="F27" i="1" s="1"/>
  <c r="G27" i="1" s="1"/>
  <c r="K27" i="1" s="1"/>
  <c r="E28" i="1"/>
  <c r="F28" i="1"/>
  <c r="G28" i="1" s="1"/>
  <c r="K28" i="1" s="1"/>
  <c r="E29" i="1"/>
  <c r="F29" i="1" s="1"/>
  <c r="G29" i="1" s="1"/>
  <c r="K29" i="1" s="1"/>
  <c r="E30" i="1"/>
  <c r="F30" i="1"/>
  <c r="G30" i="1" s="1"/>
  <c r="K30" i="1" s="1"/>
  <c r="Q38" i="1"/>
  <c r="Q39" i="1"/>
  <c r="Q40" i="1"/>
  <c r="Q41" i="1"/>
  <c r="Q42" i="1"/>
  <c r="Q43" i="1"/>
  <c r="Q36" i="1"/>
  <c r="Q3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F16" i="1"/>
  <c r="F17" i="1" s="1"/>
  <c r="C17" i="1"/>
  <c r="C11" i="1"/>
  <c r="C12" i="1"/>
  <c r="O52" i="1" l="1"/>
  <c r="O53" i="1"/>
  <c r="O51" i="1"/>
  <c r="O50" i="1"/>
  <c r="O54" i="1"/>
  <c r="O49" i="1"/>
  <c r="C16" i="1"/>
  <c r="D18" i="1" s="1"/>
  <c r="O47" i="1"/>
  <c r="O35" i="1"/>
  <c r="O28" i="1"/>
  <c r="O25" i="1"/>
  <c r="O44" i="1"/>
  <c r="O37" i="1"/>
  <c r="O46" i="1"/>
  <c r="O27" i="1"/>
  <c r="O45" i="1"/>
  <c r="O38" i="1"/>
  <c r="O48" i="1"/>
  <c r="O43" i="1"/>
  <c r="O29" i="1"/>
  <c r="O39" i="1"/>
  <c r="O23" i="1"/>
  <c r="O26" i="1"/>
  <c r="O41" i="1"/>
  <c r="O22" i="1"/>
  <c r="O31" i="1"/>
  <c r="O42" i="1"/>
  <c r="O24" i="1"/>
  <c r="O30" i="1"/>
  <c r="O34" i="1"/>
  <c r="C15" i="1"/>
  <c r="O32" i="1"/>
  <c r="O33" i="1"/>
  <c r="O36" i="1"/>
  <c r="O21" i="1"/>
  <c r="O40" i="1"/>
  <c r="C18" i="1" l="1"/>
  <c r="F18" i="1"/>
  <c r="F19" i="1" s="1"/>
</calcChain>
</file>

<file path=xl/sharedStrings.xml><?xml version="1.0" encoding="utf-8"?>
<sst xmlns="http://schemas.openxmlformats.org/spreadsheetml/2006/main" count="114" uniqueCount="61">
  <si>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</si>
  <si>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</si>
  <si>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</si>
  <si>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</si>
  <si>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</si>
  <si>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</si>
  <si>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</si>
  <si>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</si>
  <si>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</si>
  <si>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</si>
  <si>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</si>
  <si>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</si>
  <si>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</si>
  <si>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</si>
  <si>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</si>
  <si>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</si>
  <si>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</si>
  <si>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</si>
  <si>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</si>
  <si>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</si>
  <si>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</si>
  <si>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</si>
  <si>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</si>
  <si>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</si>
  <si>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</si>
  <si>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</si>
  <si>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</si>
  <si>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</si>
  <si>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</si>
  <si>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</si>
  <si>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</si>
  <si>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</si>
  <si>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</si>
  <si>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</si>
  <si>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</si>
  <si>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</si>
  <si>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</si>
  <si>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</si>
  <si>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</si>
  <si>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</si>
  <si>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</si>
  <si>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</si>
  <si>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</si>
  <si>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V2546 Cyg / GSC 2685-1186</t>
  </si>
  <si>
    <t>EW</t>
  </si>
  <si>
    <t>IBVS 6070</t>
  </si>
  <si>
    <t>I</t>
  </si>
  <si>
    <t>IBVS 6118</t>
  </si>
  <si>
    <t>IBVS 5570</t>
  </si>
  <si>
    <t>IBVS 5583</t>
  </si>
  <si>
    <t>IBVS 5645</t>
  </si>
  <si>
    <t>II</t>
  </si>
  <si>
    <t>IBVS 5741</t>
  </si>
  <si>
    <t>OEJV 0094</t>
  </si>
  <si>
    <t>IBVS 6149</t>
  </si>
  <si>
    <t>IBVS 6152</t>
  </si>
  <si>
    <t>vis</t>
  </si>
  <si>
    <t>OEJV 0179</t>
  </si>
  <si>
    <t>OEJV 0211</t>
  </si>
  <si>
    <t>JBAV, 60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</si>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</sst>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5" fillId="0" borderId="0" xfId="0" applyFont="1" applyAlignme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165" fontId="33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V2546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  <c:pt idx="29">
                  <c:v>13599</c:v>
                </c:pt>
                <c:pt idx="30">
                  <c:v>13599</c:v>
                </c:pt>
                <c:pt idx="31">
                  <c:v>13599</c:v>
                </c:pt>
                <c:pt idx="32">
                  <c:v>13600.5</c:v>
                </c:pt>
                <c:pt idx="33">
                  <c:v>13600.5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68-47D2-8222-71C2E34E96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  <c:pt idx="29">
                  <c:v>13599</c:v>
                </c:pt>
                <c:pt idx="30">
                  <c:v>13599</c:v>
                </c:pt>
                <c:pt idx="31">
                  <c:v>13599</c:v>
                </c:pt>
                <c:pt idx="32">
                  <c:v>13600.5</c:v>
                </c:pt>
                <c:pt idx="33">
                  <c:v>13600.5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68-47D2-8222-71C2E34E96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  <c:pt idx="29">
                  <c:v>13599</c:v>
                </c:pt>
                <c:pt idx="30">
                  <c:v>13599</c:v>
                </c:pt>
                <c:pt idx="31">
                  <c:v>13599</c:v>
                </c:pt>
                <c:pt idx="32">
                  <c:v>13600.5</c:v>
                </c:pt>
                <c:pt idx="33">
                  <c:v>13600.5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3">
                  <c:v>-5.2499999947031029E-3</c:v>
                </c:pt>
                <c:pt idx="14">
                  <c:v>-6.1799999966751784E-3</c:v>
                </c:pt>
                <c:pt idx="15">
                  <c:v>-8.0949999974109232E-3</c:v>
                </c:pt>
                <c:pt idx="16">
                  <c:v>-6.8299999984446913E-3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68-47D2-8222-71C2E34E96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  <c:pt idx="29">
                  <c:v>13599</c:v>
                </c:pt>
                <c:pt idx="30">
                  <c:v>13599</c:v>
                </c:pt>
                <c:pt idx="31">
                  <c:v>13599</c:v>
                </c:pt>
                <c:pt idx="32">
                  <c:v>13600.5</c:v>
                </c:pt>
                <c:pt idx="33">
                  <c:v>13600.5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-6.4500000007683411E-4</c:v>
                </c:pt>
                <c:pt idx="2">
                  <c:v>5.1499999972293153E-4</c:v>
                </c:pt>
                <c:pt idx="3">
                  <c:v>1.6550000000279397E-3</c:v>
                </c:pt>
                <c:pt idx="4">
                  <c:v>-1.879999996162951E-3</c:v>
                </c:pt>
                <c:pt idx="5">
                  <c:v>-3.055000001040753E-3</c:v>
                </c:pt>
                <c:pt idx="6">
                  <c:v>-1.2749999950756319E-3</c:v>
                </c:pt>
                <c:pt idx="7">
                  <c:v>-1.1099999974248931E-3</c:v>
                </c:pt>
                <c:pt idx="8">
                  <c:v>-1.8950000012409873E-3</c:v>
                </c:pt>
                <c:pt idx="9">
                  <c:v>1.9999999494757503E-5</c:v>
                </c:pt>
                <c:pt idx="10">
                  <c:v>1.0000003385357559E-5</c:v>
                </c:pt>
                <c:pt idx="11">
                  <c:v>-1.4250000022002496E-3</c:v>
                </c:pt>
                <c:pt idx="12">
                  <c:v>-5.8500000013737008E-3</c:v>
                </c:pt>
                <c:pt idx="17">
                  <c:v>-6.2550000002374873E-3</c:v>
                </c:pt>
                <c:pt idx="18">
                  <c:v>-6.9100000036996789E-3</c:v>
                </c:pt>
                <c:pt idx="19">
                  <c:v>-5.7549999983166344E-3</c:v>
                </c:pt>
                <c:pt idx="20">
                  <c:v>-6.0149999990244396E-3</c:v>
                </c:pt>
                <c:pt idx="21">
                  <c:v>-6.4500000007683411E-3</c:v>
                </c:pt>
                <c:pt idx="22">
                  <c:v>-5.8799999969778582E-3</c:v>
                </c:pt>
                <c:pt idx="23">
                  <c:v>-4.3799999984912574E-3</c:v>
                </c:pt>
                <c:pt idx="24">
                  <c:v>-6.4999999958672561E-3</c:v>
                </c:pt>
                <c:pt idx="25">
                  <c:v>-7.2499999951105565E-3</c:v>
                </c:pt>
                <c:pt idx="26">
                  <c:v>-5.3999999290681444E-3</c:v>
                </c:pt>
                <c:pt idx="27">
                  <c:v>-5.130000201461371E-3</c:v>
                </c:pt>
                <c:pt idx="28">
                  <c:v>3.5000000207219273E-4</c:v>
                </c:pt>
                <c:pt idx="29">
                  <c:v>-6.6100001713493839E-3</c:v>
                </c:pt>
                <c:pt idx="30">
                  <c:v>-6.2099999195197597E-3</c:v>
                </c:pt>
                <c:pt idx="31">
                  <c:v>-5.9099999634781852E-3</c:v>
                </c:pt>
                <c:pt idx="32">
                  <c:v>-3.3949999997275881E-3</c:v>
                </c:pt>
                <c:pt idx="33">
                  <c:v>-2.394999835814815E-3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68-47D2-8222-71C2E34E96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  <c:pt idx="29">
                  <c:v>13599</c:v>
                </c:pt>
                <c:pt idx="30">
                  <c:v>13599</c:v>
                </c:pt>
                <c:pt idx="31">
                  <c:v>13599</c:v>
                </c:pt>
                <c:pt idx="32">
                  <c:v>13600.5</c:v>
                </c:pt>
                <c:pt idx="33">
                  <c:v>13600.5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68-47D2-8222-71C2E34E96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  <c:pt idx="29">
                  <c:v>13599</c:v>
                </c:pt>
                <c:pt idx="30">
                  <c:v>13599</c:v>
                </c:pt>
                <c:pt idx="31">
                  <c:v>13599</c:v>
                </c:pt>
                <c:pt idx="32">
                  <c:v>13600.5</c:v>
                </c:pt>
                <c:pt idx="33">
                  <c:v>13600.5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68-47D2-8222-71C2E34E96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4.3E-3</c:v>
                  </c:pt>
                  <c:pt idx="2">
                    <c:v>2.5000000000000001E-3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1.9E-3</c:v>
                  </c:pt>
                  <c:pt idx="6">
                    <c:v>2.5999999999999999E-3</c:v>
                  </c:pt>
                  <c:pt idx="7">
                    <c:v>2.5000000000000001E-3</c:v>
                  </c:pt>
                  <c:pt idx="8">
                    <c:v>2.8999999999999998E-3</c:v>
                  </c:pt>
                  <c:pt idx="9">
                    <c:v>6.4999999999999997E-3</c:v>
                  </c:pt>
                  <c:pt idx="10">
                    <c:v>2.5000000000000001E-3</c:v>
                  </c:pt>
                  <c:pt idx="11">
                    <c:v>3.7000000000000002E-3</c:v>
                  </c:pt>
                  <c:pt idx="12">
                    <c:v>2.9999999999999997E-4</c:v>
                  </c:pt>
                  <c:pt idx="13">
                    <c:v>3.2000000000000002E-3</c:v>
                  </c:pt>
                  <c:pt idx="14">
                    <c:v>3.5000000000000001E-3</c:v>
                  </c:pt>
                  <c:pt idx="15">
                    <c:v>4.1999999999999997E-3</c:v>
                  </c:pt>
                  <c:pt idx="16">
                    <c:v>5.4000000000000003E-3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1.6999999999999999E-3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8.0000000000000004E-4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  <c:pt idx="29">
                  <c:v>13599</c:v>
                </c:pt>
                <c:pt idx="30">
                  <c:v>13599</c:v>
                </c:pt>
                <c:pt idx="31">
                  <c:v>13599</c:v>
                </c:pt>
                <c:pt idx="32">
                  <c:v>13600.5</c:v>
                </c:pt>
                <c:pt idx="33">
                  <c:v>13600.5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68-47D2-8222-71C2E34E96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  <c:pt idx="29">
                  <c:v>13599</c:v>
                </c:pt>
                <c:pt idx="30">
                  <c:v>13599</c:v>
                </c:pt>
                <c:pt idx="31">
                  <c:v>13599</c:v>
                </c:pt>
                <c:pt idx="32">
                  <c:v>13600.5</c:v>
                </c:pt>
                <c:pt idx="33">
                  <c:v>13600.5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-4.0467249396298425E-4</c:v>
                </c:pt>
                <c:pt idx="1">
                  <c:v>-1.4866807324170363E-3</c:v>
                </c:pt>
                <c:pt idx="2">
                  <c:v>-1.4937889778759831E-3</c:v>
                </c:pt>
                <c:pt idx="3">
                  <c:v>-1.5044513460644032E-3</c:v>
                </c:pt>
                <c:pt idx="4">
                  <c:v>-1.7205864345505031E-3</c:v>
                </c:pt>
                <c:pt idx="5">
                  <c:v>-1.730582404727147E-3</c:v>
                </c:pt>
                <c:pt idx="6">
                  <c:v>-1.7341365274566203E-3</c:v>
                </c:pt>
                <c:pt idx="7">
                  <c:v>-1.7370242521743174E-3</c:v>
                </c:pt>
                <c:pt idx="8">
                  <c:v>-1.7376906501860938E-3</c:v>
                </c:pt>
                <c:pt idx="9">
                  <c:v>-1.73835704819787E-3</c:v>
                </c:pt>
                <c:pt idx="10">
                  <c:v>-1.7512407430922111E-3</c:v>
                </c:pt>
                <c:pt idx="11">
                  <c:v>-1.7541284678099082E-3</c:v>
                </c:pt>
                <c:pt idx="12">
                  <c:v>-2.7499492300742307E-3</c:v>
                </c:pt>
                <c:pt idx="13">
                  <c:v>-3.8499502148462419E-3</c:v>
                </c:pt>
                <c:pt idx="14">
                  <c:v>-4.0974060098858262E-3</c:v>
                </c:pt>
                <c:pt idx="15">
                  <c:v>-4.3322002427016613E-3</c:v>
                </c:pt>
                <c:pt idx="16">
                  <c:v>-4.3706291947140921E-3</c:v>
                </c:pt>
                <c:pt idx="17">
                  <c:v>-4.8622087947343788E-3</c:v>
                </c:pt>
                <c:pt idx="18">
                  <c:v>-4.862875192746155E-3</c:v>
                </c:pt>
                <c:pt idx="19">
                  <c:v>-4.8657629174638523E-3</c:v>
                </c:pt>
                <c:pt idx="20">
                  <c:v>-4.876425285652272E-3</c:v>
                </c:pt>
                <c:pt idx="21">
                  <c:v>-4.8770916836640482E-3</c:v>
                </c:pt>
                <c:pt idx="22">
                  <c:v>-4.8864212558289164E-3</c:v>
                </c:pt>
                <c:pt idx="23">
                  <c:v>-5.0747897604910049E-3</c:v>
                </c:pt>
                <c:pt idx="24">
                  <c:v>-5.1183277639270542E-3</c:v>
                </c:pt>
                <c:pt idx="25">
                  <c:v>-5.1338770508685006E-3</c:v>
                </c:pt>
                <c:pt idx="26">
                  <c:v>-5.1360983775744209E-3</c:v>
                </c:pt>
                <c:pt idx="27">
                  <c:v>-5.1360983775744209E-3</c:v>
                </c:pt>
                <c:pt idx="28">
                  <c:v>-6.129031415121047E-3</c:v>
                </c:pt>
                <c:pt idx="29">
                  <c:v>-6.4462368687265457E-3</c:v>
                </c:pt>
                <c:pt idx="30">
                  <c:v>-6.4462368687265457E-3</c:v>
                </c:pt>
                <c:pt idx="31">
                  <c:v>-6.4462368687265457E-3</c:v>
                </c:pt>
                <c:pt idx="32">
                  <c:v>-6.4469032667383219E-3</c:v>
                </c:pt>
                <c:pt idx="33">
                  <c:v>-6.4469032667383219E-3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68-47D2-8222-71C2E34E96C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2435.5</c:v>
                </c:pt>
                <c:pt idx="2">
                  <c:v>2451.5</c:v>
                </c:pt>
                <c:pt idx="3">
                  <c:v>2475.5</c:v>
                </c:pt>
                <c:pt idx="4">
                  <c:v>2962</c:v>
                </c:pt>
                <c:pt idx="5">
                  <c:v>2984.5</c:v>
                </c:pt>
                <c:pt idx="6">
                  <c:v>2992.5</c:v>
                </c:pt>
                <c:pt idx="7">
                  <c:v>2999</c:v>
                </c:pt>
                <c:pt idx="8">
                  <c:v>3000.5</c:v>
                </c:pt>
                <c:pt idx="9">
                  <c:v>3002</c:v>
                </c:pt>
                <c:pt idx="10">
                  <c:v>3031</c:v>
                </c:pt>
                <c:pt idx="11">
                  <c:v>3037.5</c:v>
                </c:pt>
                <c:pt idx="12">
                  <c:v>5279</c:v>
                </c:pt>
                <c:pt idx="13">
                  <c:v>7755</c:v>
                </c:pt>
                <c:pt idx="14">
                  <c:v>8312</c:v>
                </c:pt>
                <c:pt idx="15">
                  <c:v>8840.5</c:v>
                </c:pt>
                <c:pt idx="16">
                  <c:v>8927</c:v>
                </c:pt>
                <c:pt idx="17">
                  <c:v>10033.5</c:v>
                </c:pt>
                <c:pt idx="18">
                  <c:v>10035</c:v>
                </c:pt>
                <c:pt idx="19">
                  <c:v>10041.5</c:v>
                </c:pt>
                <c:pt idx="20">
                  <c:v>10065.5</c:v>
                </c:pt>
                <c:pt idx="21">
                  <c:v>10067</c:v>
                </c:pt>
                <c:pt idx="22">
                  <c:v>10088</c:v>
                </c:pt>
                <c:pt idx="23">
                  <c:v>10512</c:v>
                </c:pt>
                <c:pt idx="24">
                  <c:v>10610</c:v>
                </c:pt>
                <c:pt idx="25">
                  <c:v>10645</c:v>
                </c:pt>
                <c:pt idx="26">
                  <c:v>10650</c:v>
                </c:pt>
                <c:pt idx="27">
                  <c:v>10650</c:v>
                </c:pt>
                <c:pt idx="28">
                  <c:v>12885</c:v>
                </c:pt>
                <c:pt idx="29">
                  <c:v>13599</c:v>
                </c:pt>
                <c:pt idx="30">
                  <c:v>13599</c:v>
                </c:pt>
                <c:pt idx="31">
                  <c:v>13599</c:v>
                </c:pt>
                <c:pt idx="32">
                  <c:v>13600.5</c:v>
                </c:pt>
                <c:pt idx="33">
                  <c:v>13600.5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68-47D2-8222-71C2E34E9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076368"/>
        <c:axId val="1"/>
      </c:scatterChart>
      <c:valAx>
        <c:axId val="71107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7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04FC2C9-CD5A-1618-DD60-240BD0199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35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D2" s="3"/>
    </row>
    <row r="3" spans="1:6" ht="13.5" thickBot="1" x14ac:dyDescent="0.25"/>
    <row r="4" spans="1:6" ht="14.25" thickTop="1" thickBot="1" x14ac:dyDescent="0.25">
      <c r="A4" s="5" t="s">
        <v>4</v>
      </c>
      <c r="C4" s="8" t="s">
        <v>42</v>
      </c>
      <c r="D4" s="9" t="s">
        <v>42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v>51358.748</v>
      </c>
      <c r="D7" s="29" t="s">
        <v>40</v>
      </c>
    </row>
    <row r="8" spans="1:6" x14ac:dyDescent="0.2">
      <c r="A8" t="s">
        <v>7</v>
      </c>
      <c r="C8">
        <v>0.62278999999999995</v>
      </c>
      <c r="D8" s="29" t="s">
        <v>40</v>
      </c>
    </row>
    <row r="9" spans="1:6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INTERCEPT(INDIRECT($D$9):G991,INDIRECT($C$9):F991)</f>
        <v>-4.0467249396298425E-4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SLOPE(INDIRECT($D$9):G991,INDIRECT($C$9):F991)</f>
        <v>-4.4426534118417247E-7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(C7+C11)+(C8+C12)*INT(MAX(F21:F3532))</f>
        <v>59828.685553318865</v>
      </c>
      <c r="E15" s="16" t="s">
        <v>37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0.62278955573465877</v>
      </c>
      <c r="E16" s="16" t="s">
        <v>34</v>
      </c>
      <c r="F16" s="17">
        <f ca="1">NOW()+15018.5+$C$5/24</f>
        <v>60346.702786111106</v>
      </c>
    </row>
    <row r="17" spans="1:21" ht="13.5" thickBot="1" x14ac:dyDescent="0.25">
      <c r="A17" s="16" t="s">
        <v>31</v>
      </c>
      <c r="B17" s="12"/>
      <c r="C17" s="12">
        <f>COUNT(C21:C2190)</f>
        <v>34</v>
      </c>
      <c r="E17" s="16" t="s">
        <v>38</v>
      </c>
      <c r="F17" s="17">
        <f ca="1">ROUND(2*(F16-$C$7)/$C$8,0)/2+F15</f>
        <v>14433</v>
      </c>
    </row>
    <row r="18" spans="1:21" ht="14.25" thickTop="1" thickBot="1" x14ac:dyDescent="0.25">
      <c r="A18" s="18" t="s">
        <v>9</v>
      </c>
      <c r="B18" s="12"/>
      <c r="C18" s="21">
        <f ca="1">+C15</f>
        <v>59828.685553318865</v>
      </c>
      <c r="D18" s="22">
        <f ca="1">+C16</f>
        <v>0.62278955573465877</v>
      </c>
      <c r="E18" s="16" t="s">
        <v>39</v>
      </c>
      <c r="F18" s="25">
        <f ca="1">ROUND(2*(F16-$C$15)/$C$16,0)/2+F15</f>
        <v>833</v>
      </c>
    </row>
    <row r="19" spans="1:21" ht="13.5" thickTop="1" x14ac:dyDescent="0.2">
      <c r="E19" s="16" t="s">
        <v>35</v>
      </c>
      <c r="F19" s="20">
        <f ca="1">+$C$15+$C$16*F18-15018.5-$C$5/24</f>
        <v>45329.365086579171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56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8" t="s">
        <v>41</v>
      </c>
    </row>
    <row r="21" spans="1:21" x14ac:dyDescent="0.2">
      <c r="A21" t="s">
        <v>48</v>
      </c>
      <c r="B21" s="3"/>
      <c r="C21" s="10">
        <v>51358.748</v>
      </c>
      <c r="D21" s="10" t="s">
        <v>17</v>
      </c>
      <c r="E21">
        <f t="shared" ref="E21:E30" si="0">+(C21-C$7)/C$8</f>
        <v>0</v>
      </c>
      <c r="F21">
        <f t="shared" ref="F21:F48" si="1">ROUND(2*E21,0)/2</f>
        <v>0</v>
      </c>
      <c r="G21">
        <f t="shared" ref="G21:G30" si="2">+C21-(C$7+F21*C$8)</f>
        <v>0</v>
      </c>
      <c r="K21">
        <f t="shared" ref="K21:K30" si="3">+G21</f>
        <v>0</v>
      </c>
      <c r="O21">
        <f t="shared" ref="O21:O30" ca="1" si="4">+C$11+C$12*$F21</f>
        <v>-4.0467249396298425E-4</v>
      </c>
      <c r="Q21" s="2">
        <f t="shared" ref="Q21:Q30" si="5">+C21-15018.5</f>
        <v>36340.248</v>
      </c>
    </row>
    <row r="22" spans="1:21" x14ac:dyDescent="0.2">
      <c r="A22" t="s">
        <v>49</v>
      </c>
      <c r="B22" s="30" t="s">
        <v>46</v>
      </c>
      <c r="C22" s="31">
        <v>52875.5524</v>
      </c>
      <c r="D22" s="31">
        <v>4.3E-3</v>
      </c>
      <c r="E22">
        <f t="shared" si="0"/>
        <v>2435.4989643379004</v>
      </c>
      <c r="F22">
        <f t="shared" si="1"/>
        <v>2435.5</v>
      </c>
      <c r="G22">
        <f t="shared" si="2"/>
        <v>-6.4500000007683411E-4</v>
      </c>
      <c r="K22">
        <f t="shared" si="3"/>
        <v>-6.4500000007683411E-4</v>
      </c>
      <c r="O22">
        <f t="shared" ca="1" si="4"/>
        <v>-1.4866807324170363E-3</v>
      </c>
      <c r="Q22" s="2">
        <f t="shared" si="5"/>
        <v>37857.0524</v>
      </c>
    </row>
    <row r="23" spans="1:21" x14ac:dyDescent="0.2">
      <c r="A23" t="s">
        <v>50</v>
      </c>
      <c r="B23" s="30" t="s">
        <v>51</v>
      </c>
      <c r="C23" s="31">
        <v>52885.518199999999</v>
      </c>
      <c r="D23" s="31">
        <v>2.5000000000000001E-3</v>
      </c>
      <c r="E23">
        <f t="shared" si="0"/>
        <v>2451.500826924002</v>
      </c>
      <c r="F23">
        <f t="shared" si="1"/>
        <v>2451.5</v>
      </c>
      <c r="G23">
        <f t="shared" si="2"/>
        <v>5.1499999972293153E-4</v>
      </c>
      <c r="K23">
        <f t="shared" si="3"/>
        <v>5.1499999972293153E-4</v>
      </c>
      <c r="O23">
        <f t="shared" ca="1" si="4"/>
        <v>-1.4937889778759831E-3</v>
      </c>
      <c r="Q23" s="2">
        <f t="shared" si="5"/>
        <v>37867.018199999999</v>
      </c>
    </row>
    <row r="24" spans="1:21" x14ac:dyDescent="0.2">
      <c r="A24" t="s">
        <v>49</v>
      </c>
      <c r="B24" s="30" t="s">
        <v>46</v>
      </c>
      <c r="C24" s="31">
        <v>52900.4663</v>
      </c>
      <c r="D24" s="31">
        <v>2.3999999999999998E-3</v>
      </c>
      <c r="E24">
        <f t="shared" si="0"/>
        <v>2475.5026573965552</v>
      </c>
      <c r="F24">
        <f t="shared" si="1"/>
        <v>2475.5</v>
      </c>
      <c r="G24">
        <f t="shared" si="2"/>
        <v>1.6550000000279397E-3</v>
      </c>
      <c r="K24">
        <f t="shared" si="3"/>
        <v>1.6550000000279397E-3</v>
      </c>
      <c r="O24">
        <f t="shared" ca="1" si="4"/>
        <v>-1.5044513460644032E-3</v>
      </c>
      <c r="Q24" s="2">
        <f t="shared" si="5"/>
        <v>37881.9663</v>
      </c>
    </row>
    <row r="25" spans="1:21" x14ac:dyDescent="0.2">
      <c r="A25" t="s">
        <v>50</v>
      </c>
      <c r="B25" s="30" t="s">
        <v>46</v>
      </c>
      <c r="C25" s="31">
        <v>53203.450100000002</v>
      </c>
      <c r="D25" s="31">
        <v>1.2999999999999999E-3</v>
      </c>
      <c r="E25">
        <f t="shared" si="0"/>
        <v>2961.9969813259722</v>
      </c>
      <c r="F25">
        <f t="shared" si="1"/>
        <v>2962</v>
      </c>
      <c r="G25">
        <f t="shared" si="2"/>
        <v>-1.879999996162951E-3</v>
      </c>
      <c r="K25">
        <f t="shared" si="3"/>
        <v>-1.879999996162951E-3</v>
      </c>
      <c r="O25">
        <f t="shared" ca="1" si="4"/>
        <v>-1.7205864345505031E-3</v>
      </c>
      <c r="Q25" s="2">
        <f t="shared" si="5"/>
        <v>38184.950100000002</v>
      </c>
    </row>
    <row r="26" spans="1:21" x14ac:dyDescent="0.2">
      <c r="A26" t="s">
        <v>50</v>
      </c>
      <c r="B26" s="30" t="s">
        <v>51</v>
      </c>
      <c r="C26" s="31">
        <v>53217.4617</v>
      </c>
      <c r="D26" s="31">
        <v>1.9E-3</v>
      </c>
      <c r="E26">
        <f t="shared" si="0"/>
        <v>2984.4950946546996</v>
      </c>
      <c r="F26">
        <f t="shared" si="1"/>
        <v>2984.5</v>
      </c>
      <c r="G26">
        <f t="shared" si="2"/>
        <v>-3.055000001040753E-3</v>
      </c>
      <c r="K26">
        <f t="shared" si="3"/>
        <v>-3.055000001040753E-3</v>
      </c>
      <c r="O26">
        <f t="shared" ca="1" si="4"/>
        <v>-1.730582404727147E-3</v>
      </c>
      <c r="Q26" s="2">
        <f t="shared" si="5"/>
        <v>38198.9617</v>
      </c>
    </row>
    <row r="27" spans="1:21" x14ac:dyDescent="0.2">
      <c r="A27" t="s">
        <v>52</v>
      </c>
      <c r="B27" s="30" t="s">
        <v>46</v>
      </c>
      <c r="C27" s="31">
        <v>53222.445800000001</v>
      </c>
      <c r="D27" s="31">
        <v>2.5999999999999999E-3</v>
      </c>
      <c r="E27">
        <f t="shared" si="0"/>
        <v>2992.4979527609657</v>
      </c>
      <c r="F27">
        <f t="shared" si="1"/>
        <v>2992.5</v>
      </c>
      <c r="G27">
        <f t="shared" si="2"/>
        <v>-1.2749999950756319E-3</v>
      </c>
      <c r="K27">
        <f t="shared" si="3"/>
        <v>-1.2749999950756319E-3</v>
      </c>
      <c r="O27">
        <f t="shared" ca="1" si="4"/>
        <v>-1.7341365274566203E-3</v>
      </c>
      <c r="Q27" s="2">
        <f t="shared" si="5"/>
        <v>38203.945800000001</v>
      </c>
    </row>
    <row r="28" spans="1:21" x14ac:dyDescent="0.2">
      <c r="A28" t="s">
        <v>52</v>
      </c>
      <c r="B28" s="30" t="s">
        <v>46</v>
      </c>
      <c r="C28" s="31">
        <v>53226.494100000004</v>
      </c>
      <c r="D28" s="31">
        <v>2.5000000000000001E-3</v>
      </c>
      <c r="E28">
        <f t="shared" si="0"/>
        <v>2998.998217697786</v>
      </c>
      <c r="F28">
        <f t="shared" si="1"/>
        <v>2999</v>
      </c>
      <c r="G28">
        <f t="shared" si="2"/>
        <v>-1.1099999974248931E-3</v>
      </c>
      <c r="K28">
        <f t="shared" si="3"/>
        <v>-1.1099999974248931E-3</v>
      </c>
      <c r="O28">
        <f t="shared" ca="1" si="4"/>
        <v>-1.7370242521743174E-3</v>
      </c>
      <c r="Q28" s="2">
        <f t="shared" si="5"/>
        <v>38207.994100000004</v>
      </c>
    </row>
    <row r="29" spans="1:21" x14ac:dyDescent="0.2">
      <c r="A29" t="s">
        <v>52</v>
      </c>
      <c r="B29" s="30" t="s">
        <v>46</v>
      </c>
      <c r="C29" s="31">
        <v>53227.427499999998</v>
      </c>
      <c r="D29" s="31">
        <v>2.8999999999999998E-3</v>
      </c>
      <c r="E29">
        <f t="shared" si="0"/>
        <v>3000.4969572408013</v>
      </c>
      <c r="F29">
        <f t="shared" si="1"/>
        <v>3000.5</v>
      </c>
      <c r="G29">
        <f t="shared" si="2"/>
        <v>-1.8950000012409873E-3</v>
      </c>
      <c r="K29">
        <f t="shared" si="3"/>
        <v>-1.8950000012409873E-3</v>
      </c>
      <c r="O29">
        <f t="shared" ca="1" si="4"/>
        <v>-1.7376906501860938E-3</v>
      </c>
      <c r="Q29" s="2">
        <f t="shared" si="5"/>
        <v>38208.927499999998</v>
      </c>
    </row>
    <row r="30" spans="1:21" x14ac:dyDescent="0.2">
      <c r="A30" t="s">
        <v>52</v>
      </c>
      <c r="B30" s="30" t="s">
        <v>46</v>
      </c>
      <c r="C30" s="31">
        <v>53228.363599999997</v>
      </c>
      <c r="D30" s="31">
        <v>6.4999999999999997E-3</v>
      </c>
      <c r="E30">
        <f t="shared" si="0"/>
        <v>3002.0000321135494</v>
      </c>
      <c r="F30">
        <f t="shared" si="1"/>
        <v>3002</v>
      </c>
      <c r="G30">
        <f t="shared" si="2"/>
        <v>1.9999999494757503E-5</v>
      </c>
      <c r="K30">
        <f t="shared" si="3"/>
        <v>1.9999999494757503E-5</v>
      </c>
      <c r="O30">
        <f t="shared" ca="1" si="4"/>
        <v>-1.73835704819787E-3</v>
      </c>
      <c r="Q30" s="2">
        <f t="shared" si="5"/>
        <v>38209.863599999997</v>
      </c>
    </row>
    <row r="31" spans="1:21" x14ac:dyDescent="0.2">
      <c r="A31" t="s">
        <v>52</v>
      </c>
      <c r="B31" s="30" t="s">
        <v>46</v>
      </c>
      <c r="C31" s="31">
        <v>53246.424500000001</v>
      </c>
      <c r="D31" s="31">
        <v>2.5000000000000001E-3</v>
      </c>
      <c r="E31">
        <f t="shared" ref="E31:E46" si="6">+(C31-C$7)/C$8</f>
        <v>3031.0000160567793</v>
      </c>
      <c r="F31">
        <f t="shared" si="1"/>
        <v>3031</v>
      </c>
      <c r="G31">
        <f t="shared" ref="G31:G46" si="7">+C31-(C$7+F31*C$8)</f>
        <v>1.0000003385357559E-5</v>
      </c>
      <c r="K31">
        <f>+G31</f>
        <v>1.0000003385357559E-5</v>
      </c>
      <c r="O31">
        <f t="shared" ref="O31:O46" ca="1" si="8">+C$11+C$12*$F31</f>
        <v>-1.7512407430922111E-3</v>
      </c>
      <c r="Q31" s="2">
        <f t="shared" ref="Q31:Q46" si="9">+C31-15018.5</f>
        <v>38227.924500000001</v>
      </c>
    </row>
    <row r="32" spans="1:21" x14ac:dyDescent="0.2">
      <c r="A32" s="32" t="s">
        <v>50</v>
      </c>
      <c r="B32" s="33" t="s">
        <v>51</v>
      </c>
      <c r="C32" s="34">
        <v>53250.4712</v>
      </c>
      <c r="D32" s="34">
        <v>3.7000000000000002E-3</v>
      </c>
      <c r="E32">
        <f t="shared" si="6"/>
        <v>3037.4977119093123</v>
      </c>
      <c r="F32">
        <f t="shared" si="1"/>
        <v>3037.5</v>
      </c>
      <c r="G32">
        <f t="shared" si="7"/>
        <v>-1.4250000022002496E-3</v>
      </c>
      <c r="K32">
        <f>+G32</f>
        <v>-1.4250000022002496E-3</v>
      </c>
      <c r="O32">
        <f t="shared" ca="1" si="8"/>
        <v>-1.7541284678099082E-3</v>
      </c>
      <c r="Q32" s="2">
        <f t="shared" si="9"/>
        <v>38231.9712</v>
      </c>
    </row>
    <row r="33" spans="1:17" x14ac:dyDescent="0.2">
      <c r="A33" s="35" t="s">
        <v>53</v>
      </c>
      <c r="B33" s="36" t="s">
        <v>46</v>
      </c>
      <c r="C33" s="35">
        <v>54646.450559999997</v>
      </c>
      <c r="D33" s="35">
        <v>2.9999999999999997E-4</v>
      </c>
      <c r="E33">
        <f t="shared" si="6"/>
        <v>5278.9906067855909</v>
      </c>
      <c r="F33">
        <f t="shared" si="1"/>
        <v>5279</v>
      </c>
      <c r="G33">
        <f t="shared" si="7"/>
        <v>-5.8500000013737008E-3</v>
      </c>
      <c r="K33">
        <f>+G33</f>
        <v>-5.8500000013737008E-3</v>
      </c>
      <c r="O33">
        <f t="shared" ca="1" si="8"/>
        <v>-2.7499492300742307E-3</v>
      </c>
      <c r="Q33" s="2">
        <f t="shared" si="9"/>
        <v>39627.950559999997</v>
      </c>
    </row>
    <row r="34" spans="1:17" x14ac:dyDescent="0.2">
      <c r="A34" s="37" t="s">
        <v>45</v>
      </c>
      <c r="B34" s="36" t="s">
        <v>46</v>
      </c>
      <c r="C34" s="35">
        <v>56188.479200000002</v>
      </c>
      <c r="D34" s="35">
        <v>3.2000000000000002E-3</v>
      </c>
      <c r="E34">
        <f t="shared" si="6"/>
        <v>7754.9915701922037</v>
      </c>
      <c r="F34">
        <f t="shared" si="1"/>
        <v>7755</v>
      </c>
      <c r="G34">
        <f t="shared" si="7"/>
        <v>-5.2499999947031029E-3</v>
      </c>
      <c r="J34">
        <f>+G34</f>
        <v>-5.2499999947031029E-3</v>
      </c>
      <c r="O34">
        <f t="shared" ca="1" si="8"/>
        <v>-3.8499502148462419E-3</v>
      </c>
      <c r="Q34" s="2">
        <f t="shared" si="9"/>
        <v>41169.979200000002</v>
      </c>
    </row>
    <row r="35" spans="1:17" x14ac:dyDescent="0.2">
      <c r="A35" s="38" t="s">
        <v>47</v>
      </c>
      <c r="B35" s="33" t="s">
        <v>46</v>
      </c>
      <c r="C35" s="35">
        <v>56535.372300000003</v>
      </c>
      <c r="D35" s="34">
        <v>3.5000000000000001E-3</v>
      </c>
      <c r="E35">
        <f t="shared" si="6"/>
        <v>8311.9900769119668</v>
      </c>
      <c r="F35">
        <f t="shared" si="1"/>
        <v>8312</v>
      </c>
      <c r="G35">
        <f t="shared" si="7"/>
        <v>-6.1799999966751784E-3</v>
      </c>
      <c r="J35">
        <f>+G35</f>
        <v>-6.1799999966751784E-3</v>
      </c>
      <c r="O35">
        <f t="shared" ca="1" si="8"/>
        <v>-4.0974060098858262E-3</v>
      </c>
      <c r="Q35" s="2">
        <f t="shared" si="9"/>
        <v>41516.872300000003</v>
      </c>
    </row>
    <row r="36" spans="1:17" x14ac:dyDescent="0.2">
      <c r="A36" s="34" t="s">
        <v>54</v>
      </c>
      <c r="B36" s="33" t="s">
        <v>46</v>
      </c>
      <c r="C36" s="34">
        <v>56864.514900000002</v>
      </c>
      <c r="D36" s="34">
        <v>4.1999999999999997E-3</v>
      </c>
      <c r="E36">
        <f t="shared" si="6"/>
        <v>8840.4870020392154</v>
      </c>
      <c r="F36">
        <f t="shared" si="1"/>
        <v>8840.5</v>
      </c>
      <c r="G36">
        <f t="shared" si="7"/>
        <v>-8.0949999974109232E-3</v>
      </c>
      <c r="J36">
        <f>+G36</f>
        <v>-8.0949999974109232E-3</v>
      </c>
      <c r="O36">
        <f t="shared" ca="1" si="8"/>
        <v>-4.3322002427016613E-3</v>
      </c>
      <c r="Q36" s="2">
        <f t="shared" si="9"/>
        <v>41846.014900000002</v>
      </c>
    </row>
    <row r="37" spans="1:17" x14ac:dyDescent="0.2">
      <c r="A37" s="34" t="s">
        <v>55</v>
      </c>
      <c r="B37" s="36"/>
      <c r="C37" s="34">
        <v>56918.387499999997</v>
      </c>
      <c r="D37" s="34">
        <v>5.4000000000000003E-3</v>
      </c>
      <c r="E37">
        <f t="shared" si="6"/>
        <v>8926.9890332214673</v>
      </c>
      <c r="F37">
        <f t="shared" si="1"/>
        <v>8927</v>
      </c>
      <c r="G37">
        <f t="shared" si="7"/>
        <v>-6.8299999984446913E-3</v>
      </c>
      <c r="J37">
        <f>+G37</f>
        <v>-6.8299999984446913E-3</v>
      </c>
      <c r="O37">
        <f t="shared" ca="1" si="8"/>
        <v>-4.3706291947140921E-3</v>
      </c>
      <c r="Q37" s="2">
        <f t="shared" si="9"/>
        <v>41899.887499999997</v>
      </c>
    </row>
    <row r="38" spans="1:17" x14ac:dyDescent="0.2">
      <c r="A38" s="39" t="s">
        <v>57</v>
      </c>
      <c r="B38" s="40" t="s">
        <v>51</v>
      </c>
      <c r="C38" s="41">
        <v>57607.505210000003</v>
      </c>
      <c r="D38" s="41">
        <v>2.0000000000000001E-4</v>
      </c>
      <c r="E38">
        <f t="shared" si="6"/>
        <v>10033.489956486141</v>
      </c>
      <c r="F38">
        <f t="shared" si="1"/>
        <v>10033.5</v>
      </c>
      <c r="G38">
        <f t="shared" si="7"/>
        <v>-6.2550000002374873E-3</v>
      </c>
      <c r="K38">
        <f t="shared" ref="K38:K46" si="10">+G38</f>
        <v>-6.2550000002374873E-3</v>
      </c>
      <c r="O38">
        <f t="shared" ca="1" si="8"/>
        <v>-4.8622087947343788E-3</v>
      </c>
      <c r="Q38" s="2">
        <f t="shared" si="9"/>
        <v>42589.005210000003</v>
      </c>
    </row>
    <row r="39" spans="1:17" x14ac:dyDescent="0.2">
      <c r="A39" s="39" t="s">
        <v>57</v>
      </c>
      <c r="B39" s="40" t="s">
        <v>46</v>
      </c>
      <c r="C39" s="41">
        <v>57608.438739999998</v>
      </c>
      <c r="D39" s="41">
        <v>2.0000000000000001E-4</v>
      </c>
      <c r="E39">
        <f t="shared" si="6"/>
        <v>10034.988904767255</v>
      </c>
      <c r="F39">
        <f t="shared" si="1"/>
        <v>10035</v>
      </c>
      <c r="G39">
        <f t="shared" si="7"/>
        <v>-6.9100000036996789E-3</v>
      </c>
      <c r="K39">
        <f t="shared" si="10"/>
        <v>-6.9100000036996789E-3</v>
      </c>
      <c r="O39">
        <f t="shared" ca="1" si="8"/>
        <v>-4.862875192746155E-3</v>
      </c>
      <c r="Q39" s="2">
        <f t="shared" si="9"/>
        <v>42589.938739999998</v>
      </c>
    </row>
    <row r="40" spans="1:17" x14ac:dyDescent="0.2">
      <c r="A40" s="39" t="s">
        <v>57</v>
      </c>
      <c r="B40" s="40" t="s">
        <v>51</v>
      </c>
      <c r="C40" s="41">
        <v>57612.48803</v>
      </c>
      <c r="D40" s="41">
        <v>2.0000000000000001E-4</v>
      </c>
      <c r="E40">
        <f t="shared" si="6"/>
        <v>10041.490759324975</v>
      </c>
      <c r="F40">
        <f t="shared" si="1"/>
        <v>10041.5</v>
      </c>
      <c r="G40">
        <f t="shared" si="7"/>
        <v>-5.7549999983166344E-3</v>
      </c>
      <c r="K40">
        <f t="shared" si="10"/>
        <v>-5.7549999983166344E-3</v>
      </c>
      <c r="O40">
        <f t="shared" ca="1" si="8"/>
        <v>-4.8657629174638523E-3</v>
      </c>
      <c r="Q40" s="2">
        <f t="shared" si="9"/>
        <v>42593.98803</v>
      </c>
    </row>
    <row r="41" spans="1:17" x14ac:dyDescent="0.2">
      <c r="A41" s="39" t="s">
        <v>57</v>
      </c>
      <c r="B41" s="40" t="s">
        <v>51</v>
      </c>
      <c r="C41" s="41">
        <v>57627.434730000001</v>
      </c>
      <c r="D41" s="41">
        <v>2.9999999999999997E-4</v>
      </c>
      <c r="E41">
        <f t="shared" si="6"/>
        <v>10065.490341848779</v>
      </c>
      <c r="F41">
        <f t="shared" si="1"/>
        <v>10065.5</v>
      </c>
      <c r="G41">
        <f t="shared" si="7"/>
        <v>-6.0149999990244396E-3</v>
      </c>
      <c r="K41">
        <f t="shared" si="10"/>
        <v>-6.0149999990244396E-3</v>
      </c>
      <c r="O41">
        <f t="shared" ca="1" si="8"/>
        <v>-4.876425285652272E-3</v>
      </c>
      <c r="Q41" s="2">
        <f t="shared" si="9"/>
        <v>42608.934730000001</v>
      </c>
    </row>
    <row r="42" spans="1:17" x14ac:dyDescent="0.2">
      <c r="A42" s="39" t="s">
        <v>57</v>
      </c>
      <c r="B42" s="40" t="s">
        <v>46</v>
      </c>
      <c r="C42" s="41">
        <v>57628.368479999997</v>
      </c>
      <c r="D42" s="41">
        <v>2.0000000000000001E-4</v>
      </c>
      <c r="E42">
        <f t="shared" si="6"/>
        <v>10066.989643378985</v>
      </c>
      <c r="F42">
        <f t="shared" si="1"/>
        <v>10067</v>
      </c>
      <c r="G42">
        <f t="shared" si="7"/>
        <v>-6.4500000007683411E-3</v>
      </c>
      <c r="K42">
        <f t="shared" si="10"/>
        <v>-6.4500000007683411E-3</v>
      </c>
      <c r="O42">
        <f t="shared" ca="1" si="8"/>
        <v>-4.8770916836640482E-3</v>
      </c>
      <c r="Q42" s="2">
        <f t="shared" si="9"/>
        <v>42609.868479999997</v>
      </c>
    </row>
    <row r="43" spans="1:17" x14ac:dyDescent="0.2">
      <c r="A43" s="39" t="s">
        <v>57</v>
      </c>
      <c r="B43" s="40" t="s">
        <v>46</v>
      </c>
      <c r="C43" s="41">
        <v>57641.447639999999</v>
      </c>
      <c r="D43" s="41">
        <v>2.0000000000000001E-4</v>
      </c>
      <c r="E43">
        <f t="shared" si="6"/>
        <v>10087.990558615262</v>
      </c>
      <c r="F43">
        <f t="shared" si="1"/>
        <v>10088</v>
      </c>
      <c r="G43">
        <f t="shared" si="7"/>
        <v>-5.8799999969778582E-3</v>
      </c>
      <c r="K43">
        <f t="shared" si="10"/>
        <v>-5.8799999969778582E-3</v>
      </c>
      <c r="O43">
        <f t="shared" ca="1" si="8"/>
        <v>-4.8864212558289164E-3</v>
      </c>
      <c r="Q43" s="2">
        <f t="shared" si="9"/>
        <v>42622.947639999999</v>
      </c>
    </row>
    <row r="44" spans="1:17" x14ac:dyDescent="0.2">
      <c r="A44" s="42" t="s">
        <v>0</v>
      </c>
      <c r="B44" s="54" t="s">
        <v>46</v>
      </c>
      <c r="C44" s="43">
        <v>57905.5121</v>
      </c>
      <c r="D44" s="43">
        <v>1E-4</v>
      </c>
      <c r="E44">
        <f t="shared" si="6"/>
        <v>10511.992967131779</v>
      </c>
      <c r="F44">
        <f t="shared" si="1"/>
        <v>10512</v>
      </c>
      <c r="G44">
        <f t="shared" si="7"/>
        <v>-4.3799999984912574E-3</v>
      </c>
      <c r="K44">
        <f t="shared" si="10"/>
        <v>-4.3799999984912574E-3</v>
      </c>
      <c r="O44">
        <f t="shared" ca="1" si="8"/>
        <v>-5.0747897604910049E-3</v>
      </c>
      <c r="Q44" s="2">
        <f t="shared" si="9"/>
        <v>42887.0121</v>
      </c>
    </row>
    <row r="45" spans="1:17" x14ac:dyDescent="0.2">
      <c r="A45" s="42" t="s">
        <v>0</v>
      </c>
      <c r="B45" s="54" t="s">
        <v>46</v>
      </c>
      <c r="C45" s="43">
        <v>57966.543400000002</v>
      </c>
      <c r="D45" s="43">
        <v>1.6999999999999999E-3</v>
      </c>
      <c r="E45">
        <f t="shared" si="6"/>
        <v>10609.989563095109</v>
      </c>
      <c r="F45">
        <f t="shared" si="1"/>
        <v>10610</v>
      </c>
      <c r="G45">
        <f t="shared" si="7"/>
        <v>-6.4999999958672561E-3</v>
      </c>
      <c r="K45">
        <f t="shared" si="10"/>
        <v>-6.4999999958672561E-3</v>
      </c>
      <c r="O45">
        <f t="shared" ca="1" si="8"/>
        <v>-5.1183277639270542E-3</v>
      </c>
      <c r="Q45" s="2">
        <f t="shared" si="9"/>
        <v>42948.043400000002</v>
      </c>
    </row>
    <row r="46" spans="1:17" x14ac:dyDescent="0.2">
      <c r="A46" s="42" t="s">
        <v>0</v>
      </c>
      <c r="B46" s="54" t="s">
        <v>46</v>
      </c>
      <c r="C46" s="43">
        <v>57988.340300000003</v>
      </c>
      <c r="D46" s="43">
        <v>5.9999999999999995E-4</v>
      </c>
      <c r="E46">
        <f t="shared" si="6"/>
        <v>10644.988358836854</v>
      </c>
      <c r="F46">
        <f t="shared" si="1"/>
        <v>10645</v>
      </c>
      <c r="G46">
        <f t="shared" si="7"/>
        <v>-7.2499999951105565E-3</v>
      </c>
      <c r="K46">
        <f t="shared" si="10"/>
        <v>-7.2499999951105565E-3</v>
      </c>
      <c r="O46">
        <f t="shared" ca="1" si="8"/>
        <v>-5.1338770508685006E-3</v>
      </c>
      <c r="Q46" s="2">
        <f t="shared" si="9"/>
        <v>42969.840300000003</v>
      </c>
    </row>
    <row r="47" spans="1:17" x14ac:dyDescent="0.2">
      <c r="A47" s="44" t="s">
        <v>58</v>
      </c>
      <c r="B47" s="45" t="s">
        <v>46</v>
      </c>
      <c r="C47" s="46">
        <v>57991.456100000069</v>
      </c>
      <c r="D47" s="46">
        <v>6.9999999999999999E-4</v>
      </c>
      <c r="E47">
        <f>+(C47-C$7)/C$8</f>
        <v>10649.991329340659</v>
      </c>
      <c r="F47">
        <f t="shared" si="1"/>
        <v>10650</v>
      </c>
      <c r="G47">
        <f>+C47-(C$7+F47*C$8)</f>
        <v>-5.3999999290681444E-3</v>
      </c>
      <c r="K47">
        <f>+G47</f>
        <v>-5.3999999290681444E-3</v>
      </c>
      <c r="O47">
        <f ca="1">+C$11+C$12*$F47</f>
        <v>-5.1360983775744209E-3</v>
      </c>
      <c r="Q47" s="2">
        <f>+C47-15018.5</f>
        <v>42972.956100000069</v>
      </c>
    </row>
    <row r="48" spans="1:17" x14ac:dyDescent="0.2">
      <c r="A48" s="44" t="s">
        <v>58</v>
      </c>
      <c r="B48" s="45" t="s">
        <v>46</v>
      </c>
      <c r="C48" s="46">
        <v>57991.456369999796</v>
      </c>
      <c r="D48" s="46">
        <v>8.0000000000000004E-4</v>
      </c>
      <c r="E48">
        <f>+(C48-C$7)/C$8</f>
        <v>10649.991762873195</v>
      </c>
      <c r="F48">
        <f t="shared" si="1"/>
        <v>10650</v>
      </c>
      <c r="G48">
        <f>+C48-(C$7+F48*C$8)</f>
        <v>-5.130000201461371E-3</v>
      </c>
      <c r="K48">
        <f>+G48</f>
        <v>-5.130000201461371E-3</v>
      </c>
      <c r="O48">
        <f ca="1">+C$11+C$12*$F48</f>
        <v>-5.1360983775744209E-3</v>
      </c>
      <c r="Q48" s="2">
        <f>+C48-15018.5</f>
        <v>42972.956369999796</v>
      </c>
    </row>
    <row r="49" spans="1:17" x14ac:dyDescent="0.2">
      <c r="A49" s="47" t="s">
        <v>59</v>
      </c>
      <c r="B49" s="48" t="s">
        <v>46</v>
      </c>
      <c r="C49" s="51">
        <v>59383.397499999999</v>
      </c>
      <c r="D49" s="52">
        <v>3.5000000000000001E-3</v>
      </c>
      <c r="E49">
        <f>+(C49-C$7)/C$8</f>
        <v>12885.000561987186</v>
      </c>
      <c r="F49">
        <f t="shared" ref="F49" si="11">ROUND(2*E49,0)/2</f>
        <v>12885</v>
      </c>
      <c r="G49">
        <f>+C49-(C$7+F49*C$8)</f>
        <v>3.5000000207219273E-4</v>
      </c>
      <c r="K49">
        <f>+G49</f>
        <v>3.5000000207219273E-4</v>
      </c>
      <c r="O49">
        <f ca="1">+C$11+C$12*$F49</f>
        <v>-6.129031415121047E-3</v>
      </c>
      <c r="Q49" s="2">
        <f>+C49-15018.5</f>
        <v>44364.897499999999</v>
      </c>
    </row>
    <row r="50" spans="1:17" x14ac:dyDescent="0.2">
      <c r="A50" s="49" t="s">
        <v>60</v>
      </c>
      <c r="B50" s="50" t="s">
        <v>46</v>
      </c>
      <c r="C50" s="53">
        <v>59828.06259999983</v>
      </c>
      <c r="D50" s="10"/>
      <c r="E50">
        <f t="shared" ref="E50:E54" si="12">+(C50-C$7)/C$8</f>
        <v>13598.989386470288</v>
      </c>
      <c r="F50">
        <f t="shared" ref="F50:F54" si="13">ROUND(2*E50,0)/2</f>
        <v>13599</v>
      </c>
      <c r="G50">
        <f t="shared" ref="G50:G54" si="14">+C50-(C$7+F50*C$8)</f>
        <v>-6.6100001713493839E-3</v>
      </c>
      <c r="K50">
        <f t="shared" ref="K50:K54" si="15">+G50</f>
        <v>-6.6100001713493839E-3</v>
      </c>
      <c r="O50">
        <f t="shared" ref="O50:O54" ca="1" si="16">+C$11+C$12*$F50</f>
        <v>-6.4462368687265457E-3</v>
      </c>
      <c r="Q50" s="2">
        <f t="shared" ref="Q50:Q54" si="17">+C50-15018.5</f>
        <v>44809.56259999983</v>
      </c>
    </row>
    <row r="51" spans="1:17" x14ac:dyDescent="0.2">
      <c r="A51" s="49" t="s">
        <v>60</v>
      </c>
      <c r="B51" s="50" t="s">
        <v>46</v>
      </c>
      <c r="C51" s="53">
        <v>59828.063000000082</v>
      </c>
      <c r="D51" s="10"/>
      <c r="E51">
        <f t="shared" si="12"/>
        <v>13598.990028741764</v>
      </c>
      <c r="F51">
        <f t="shared" si="13"/>
        <v>13599</v>
      </c>
      <c r="G51">
        <f t="shared" si="14"/>
        <v>-6.2099999195197597E-3</v>
      </c>
      <c r="K51">
        <f t="shared" si="15"/>
        <v>-6.2099999195197597E-3</v>
      </c>
      <c r="O51">
        <f t="shared" ca="1" si="16"/>
        <v>-6.4462368687265457E-3</v>
      </c>
      <c r="Q51" s="2">
        <f t="shared" si="17"/>
        <v>44809.563000000082</v>
      </c>
    </row>
    <row r="52" spans="1:17" x14ac:dyDescent="0.2">
      <c r="A52" s="49" t="s">
        <v>60</v>
      </c>
      <c r="B52" s="50" t="s">
        <v>46</v>
      </c>
      <c r="C52" s="53">
        <v>59828.063300000038</v>
      </c>
      <c r="D52" s="10"/>
      <c r="E52">
        <f t="shared" si="12"/>
        <v>13598.990510444995</v>
      </c>
      <c r="F52">
        <f t="shared" si="13"/>
        <v>13599</v>
      </c>
      <c r="G52">
        <f t="shared" si="14"/>
        <v>-5.9099999634781852E-3</v>
      </c>
      <c r="K52">
        <f t="shared" si="15"/>
        <v>-5.9099999634781852E-3</v>
      </c>
      <c r="O52">
        <f t="shared" ca="1" si="16"/>
        <v>-6.4462368687265457E-3</v>
      </c>
      <c r="Q52" s="2">
        <f t="shared" si="17"/>
        <v>44809.563300000038</v>
      </c>
    </row>
    <row r="53" spans="1:17" x14ac:dyDescent="0.2">
      <c r="A53" s="49" t="s">
        <v>60</v>
      </c>
      <c r="B53" s="50" t="s">
        <v>51</v>
      </c>
      <c r="C53" s="53">
        <v>59829</v>
      </c>
      <c r="D53" s="10"/>
      <c r="E53">
        <f t="shared" si="12"/>
        <v>13600.494548724291</v>
      </c>
      <c r="F53">
        <f t="shared" si="13"/>
        <v>13600.5</v>
      </c>
      <c r="G53">
        <f t="shared" si="14"/>
        <v>-3.3949999997275881E-3</v>
      </c>
      <c r="K53">
        <f t="shared" si="15"/>
        <v>-3.3949999997275881E-3</v>
      </c>
      <c r="O53">
        <f t="shared" ca="1" si="16"/>
        <v>-6.4469032667383219E-3</v>
      </c>
      <c r="Q53" s="2">
        <f t="shared" si="17"/>
        <v>44810.5</v>
      </c>
    </row>
    <row r="54" spans="1:17" x14ac:dyDescent="0.2">
      <c r="A54" s="49" t="s">
        <v>60</v>
      </c>
      <c r="B54" s="50" t="s">
        <v>51</v>
      </c>
      <c r="C54" s="53">
        <v>59829.001000000164</v>
      </c>
      <c r="D54" s="10"/>
      <c r="E54">
        <f t="shared" si="12"/>
        <v>13600.49615440223</v>
      </c>
      <c r="F54">
        <f t="shared" si="13"/>
        <v>13600.5</v>
      </c>
      <c r="G54">
        <f t="shared" si="14"/>
        <v>-2.394999835814815E-3</v>
      </c>
      <c r="K54">
        <f t="shared" si="15"/>
        <v>-2.394999835814815E-3</v>
      </c>
      <c r="O54">
        <f t="shared" ca="1" si="16"/>
        <v>-6.4469032667383219E-3</v>
      </c>
      <c r="Q54" s="2">
        <f t="shared" si="17"/>
        <v>44810.501000000164</v>
      </c>
    </row>
    <row r="55" spans="1:17" x14ac:dyDescent="0.2">
      <c r="B55" s="3"/>
      <c r="C55" s="10"/>
      <c r="D55" s="10"/>
    </row>
    <row r="56" spans="1:17" x14ac:dyDescent="0.2">
      <c r="B56" s="3"/>
      <c r="C56" s="10"/>
      <c r="D56" s="10"/>
    </row>
    <row r="57" spans="1:17" x14ac:dyDescent="0.2">
      <c r="B57" s="3"/>
      <c r="C57" s="10"/>
      <c r="D57" s="10"/>
    </row>
    <row r="58" spans="1:17" x14ac:dyDescent="0.2">
      <c r="B58" s="3"/>
      <c r="C58" s="10"/>
      <c r="D58" s="10"/>
    </row>
    <row r="59" spans="1:17" x14ac:dyDescent="0.2">
      <c r="B59" s="3"/>
      <c r="C59" s="10"/>
      <c r="D59" s="10"/>
    </row>
    <row r="60" spans="1:17" x14ac:dyDescent="0.2">
      <c r="B60" s="3"/>
      <c r="C60" s="10"/>
      <c r="D60" s="10"/>
    </row>
    <row r="61" spans="1:17" x14ac:dyDescent="0.2">
      <c r="B61" s="3"/>
      <c r="C61" s="10"/>
      <c r="D61" s="10"/>
    </row>
    <row r="62" spans="1:17" x14ac:dyDescent="0.2">
      <c r="B62" s="3"/>
      <c r="C62" s="10"/>
      <c r="D62" s="10"/>
    </row>
    <row r="63" spans="1:17" x14ac:dyDescent="0.2">
      <c r="B63" s="3"/>
      <c r="C63" s="10"/>
      <c r="D63" s="10"/>
    </row>
    <row r="64" spans="1:17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B74" s="3"/>
      <c r="C74" s="10"/>
      <c r="D74" s="10"/>
    </row>
    <row r="75" spans="2:4" x14ac:dyDescent="0.2">
      <c r="B75" s="3"/>
      <c r="C75" s="10"/>
      <c r="D75" s="10"/>
    </row>
    <row r="76" spans="2:4" x14ac:dyDescent="0.2">
      <c r="B76" s="3"/>
      <c r="C76" s="10"/>
      <c r="D76" s="10"/>
    </row>
    <row r="77" spans="2:4" x14ac:dyDescent="0.2">
      <c r="B77" s="3"/>
      <c r="C77" s="10"/>
      <c r="D77" s="10"/>
    </row>
    <row r="78" spans="2:4" x14ac:dyDescent="0.2">
      <c r="B78" s="3"/>
      <c r="C78" s="10"/>
      <c r="D78" s="10"/>
    </row>
    <row r="79" spans="2:4" x14ac:dyDescent="0.2">
      <c r="B79" s="3"/>
      <c r="C79" s="10"/>
      <c r="D79" s="10"/>
    </row>
    <row r="80" spans="2:4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B212" s="3"/>
      <c r="C212" s="10"/>
      <c r="D212" s="10"/>
    </row>
    <row r="213" spans="2:4" x14ac:dyDescent="0.2">
      <c r="B213" s="3"/>
      <c r="C213" s="10"/>
      <c r="D213" s="10"/>
    </row>
    <row r="214" spans="2:4" x14ac:dyDescent="0.2">
      <c r="B214" s="3"/>
      <c r="C214" s="10"/>
      <c r="D214" s="10"/>
    </row>
    <row r="215" spans="2:4" x14ac:dyDescent="0.2">
      <c r="B215" s="3"/>
      <c r="C215" s="10"/>
      <c r="D215" s="10"/>
    </row>
    <row r="216" spans="2:4" x14ac:dyDescent="0.2">
      <c r="B216" s="3"/>
      <c r="C216" s="10"/>
      <c r="D216" s="10"/>
    </row>
    <row r="217" spans="2:4" x14ac:dyDescent="0.2">
      <c r="B217" s="3"/>
      <c r="C217" s="10"/>
      <c r="D217" s="10"/>
    </row>
    <row r="218" spans="2:4" x14ac:dyDescent="0.2">
      <c r="B218" s="3"/>
      <c r="C218" s="10"/>
      <c r="D218" s="10"/>
    </row>
    <row r="219" spans="2:4" x14ac:dyDescent="0.2">
      <c r="B219" s="3"/>
      <c r="C219" s="10"/>
      <c r="D219" s="10"/>
    </row>
    <row r="220" spans="2:4" x14ac:dyDescent="0.2">
      <c r="B220" s="3"/>
      <c r="C220" s="10"/>
      <c r="D220" s="10"/>
    </row>
    <row r="221" spans="2:4" x14ac:dyDescent="0.2">
      <c r="B221" s="3"/>
      <c r="C221" s="10"/>
      <c r="D221" s="10"/>
    </row>
    <row r="222" spans="2:4" x14ac:dyDescent="0.2">
      <c r="B222" s="3"/>
      <c r="C222" s="10"/>
      <c r="D222" s="10"/>
    </row>
    <row r="223" spans="2:4" x14ac:dyDescent="0.2">
      <c r="B223" s="3"/>
      <c r="C223" s="10"/>
      <c r="D223" s="10"/>
    </row>
    <row r="224" spans="2:4" x14ac:dyDescent="0.2">
      <c r="B224" s="3"/>
      <c r="C224" s="10"/>
      <c r="D224" s="10"/>
    </row>
    <row r="225" spans="2:4" x14ac:dyDescent="0.2">
      <c r="B225" s="3"/>
      <c r="C225" s="10"/>
      <c r="D225" s="10"/>
    </row>
    <row r="226" spans="2:4" x14ac:dyDescent="0.2">
      <c r="B226" s="3"/>
      <c r="C226" s="10"/>
      <c r="D226" s="10"/>
    </row>
    <row r="227" spans="2:4" x14ac:dyDescent="0.2">
      <c r="B227" s="3"/>
      <c r="C227" s="10"/>
      <c r="D227" s="10"/>
    </row>
    <row r="228" spans="2:4" x14ac:dyDescent="0.2">
      <c r="B228" s="3"/>
      <c r="C228" s="10"/>
      <c r="D228" s="10"/>
    </row>
    <row r="229" spans="2:4" x14ac:dyDescent="0.2">
      <c r="B229" s="3"/>
      <c r="C229" s="10"/>
      <c r="D229" s="10"/>
    </row>
    <row r="230" spans="2:4" x14ac:dyDescent="0.2">
      <c r="B230" s="3"/>
      <c r="C230" s="10"/>
      <c r="D230" s="10"/>
    </row>
    <row r="231" spans="2:4" x14ac:dyDescent="0.2">
      <c r="B231" s="3"/>
      <c r="C231" s="10"/>
      <c r="D231" s="10"/>
    </row>
    <row r="232" spans="2:4" x14ac:dyDescent="0.2">
      <c r="B232" s="3"/>
      <c r="C232" s="10"/>
      <c r="D232" s="10"/>
    </row>
    <row r="233" spans="2:4" x14ac:dyDescent="0.2">
      <c r="B233" s="3"/>
      <c r="C233" s="10"/>
      <c r="D233" s="10"/>
    </row>
    <row r="234" spans="2:4" x14ac:dyDescent="0.2">
      <c r="B234" s="3"/>
      <c r="C234" s="10"/>
      <c r="D234" s="10"/>
    </row>
    <row r="235" spans="2:4" x14ac:dyDescent="0.2">
      <c r="B235" s="3"/>
      <c r="C235" s="10"/>
      <c r="D235" s="10"/>
    </row>
    <row r="236" spans="2:4" x14ac:dyDescent="0.2">
      <c r="B236" s="3"/>
      <c r="C236" s="10"/>
      <c r="D236" s="10"/>
    </row>
    <row r="237" spans="2:4" x14ac:dyDescent="0.2">
      <c r="B237" s="3"/>
      <c r="C237" s="10"/>
      <c r="D237" s="10"/>
    </row>
    <row r="238" spans="2:4" x14ac:dyDescent="0.2">
      <c r="B238" s="3"/>
      <c r="C238" s="10"/>
      <c r="D238" s="10"/>
    </row>
    <row r="239" spans="2:4" x14ac:dyDescent="0.2">
      <c r="B239" s="3"/>
      <c r="C239" s="10"/>
      <c r="D239" s="10"/>
    </row>
    <row r="240" spans="2:4" x14ac:dyDescent="0.2">
      <c r="B240" s="3"/>
      <c r="C240" s="10"/>
      <c r="D240" s="10"/>
    </row>
    <row r="241" spans="2:4" x14ac:dyDescent="0.2">
      <c r="B241" s="3"/>
      <c r="C241" s="10"/>
      <c r="D241" s="10"/>
    </row>
    <row r="242" spans="2:4" x14ac:dyDescent="0.2">
      <c r="B242" s="3"/>
      <c r="C242" s="10"/>
      <c r="D242" s="10"/>
    </row>
    <row r="243" spans="2:4" x14ac:dyDescent="0.2">
      <c r="B243" s="3"/>
      <c r="C243" s="10"/>
      <c r="D243" s="10"/>
    </row>
    <row r="244" spans="2:4" x14ac:dyDescent="0.2">
      <c r="B244" s="3"/>
      <c r="C244" s="10"/>
      <c r="D244" s="10"/>
    </row>
    <row r="245" spans="2:4" x14ac:dyDescent="0.2">
      <c r="B245" s="3"/>
      <c r="C245" s="10"/>
      <c r="D245" s="10"/>
    </row>
    <row r="246" spans="2:4" x14ac:dyDescent="0.2">
      <c r="B246" s="3"/>
      <c r="C246" s="10"/>
      <c r="D246" s="10"/>
    </row>
    <row r="247" spans="2:4" x14ac:dyDescent="0.2">
      <c r="B247" s="3"/>
      <c r="C247" s="10"/>
      <c r="D247" s="10"/>
    </row>
    <row r="248" spans="2:4" x14ac:dyDescent="0.2">
      <c r="B248" s="3"/>
      <c r="C248" s="10"/>
      <c r="D248" s="10"/>
    </row>
    <row r="249" spans="2:4" x14ac:dyDescent="0.2">
      <c r="B249" s="3"/>
      <c r="C249" s="10"/>
      <c r="D249" s="10"/>
    </row>
    <row r="250" spans="2:4" x14ac:dyDescent="0.2">
      <c r="B250" s="3"/>
      <c r="C250" s="10"/>
      <c r="D250" s="10"/>
    </row>
    <row r="251" spans="2:4" x14ac:dyDescent="0.2">
      <c r="B251" s="3"/>
      <c r="C251" s="10"/>
      <c r="D251" s="10"/>
    </row>
    <row r="252" spans="2:4" x14ac:dyDescent="0.2">
      <c r="B252" s="3"/>
      <c r="C252" s="10"/>
      <c r="D252" s="10"/>
    </row>
    <row r="253" spans="2:4" x14ac:dyDescent="0.2">
      <c r="B253" s="3"/>
      <c r="C253" s="10"/>
      <c r="D253" s="10"/>
    </row>
    <row r="254" spans="2:4" x14ac:dyDescent="0.2">
      <c r="B254" s="3"/>
      <c r="C254" s="10"/>
      <c r="D254" s="10"/>
    </row>
    <row r="255" spans="2:4" x14ac:dyDescent="0.2">
      <c r="B255" s="3"/>
      <c r="C255" s="10"/>
      <c r="D255" s="10"/>
    </row>
    <row r="256" spans="2:4" x14ac:dyDescent="0.2">
      <c r="B256" s="3"/>
      <c r="C256" s="10"/>
      <c r="D256" s="10"/>
    </row>
    <row r="257" spans="2:4" x14ac:dyDescent="0.2">
      <c r="B257" s="3"/>
      <c r="C257" s="10"/>
      <c r="D257" s="10"/>
    </row>
    <row r="258" spans="2:4" x14ac:dyDescent="0.2">
      <c r="B258" s="3"/>
      <c r="C258" s="10"/>
      <c r="D258" s="10"/>
    </row>
    <row r="259" spans="2:4" x14ac:dyDescent="0.2">
      <c r="B259" s="3"/>
      <c r="C259" s="10"/>
      <c r="D259" s="10"/>
    </row>
    <row r="260" spans="2:4" x14ac:dyDescent="0.2">
      <c r="B260" s="3"/>
      <c r="C260" s="10"/>
      <c r="D260" s="10"/>
    </row>
    <row r="261" spans="2:4" x14ac:dyDescent="0.2">
      <c r="B261" s="3"/>
      <c r="C261" s="10"/>
      <c r="D261" s="10"/>
    </row>
    <row r="262" spans="2:4" x14ac:dyDescent="0.2">
      <c r="B262" s="3"/>
      <c r="C262" s="10"/>
      <c r="D262" s="10"/>
    </row>
    <row r="263" spans="2:4" x14ac:dyDescent="0.2">
      <c r="B263" s="3"/>
      <c r="C263" s="10"/>
      <c r="D263" s="10"/>
    </row>
    <row r="264" spans="2:4" x14ac:dyDescent="0.2">
      <c r="B264" s="3"/>
      <c r="C264" s="10"/>
      <c r="D264" s="10"/>
    </row>
    <row r="265" spans="2:4" x14ac:dyDescent="0.2">
      <c r="B265" s="3"/>
      <c r="C265" s="10"/>
      <c r="D265" s="10"/>
    </row>
    <row r="266" spans="2:4" x14ac:dyDescent="0.2">
      <c r="B266" s="3"/>
      <c r="C266" s="10"/>
      <c r="D266" s="10"/>
    </row>
    <row r="267" spans="2:4" x14ac:dyDescent="0.2">
      <c r="B267" s="3"/>
      <c r="C267" s="10"/>
      <c r="D267" s="10"/>
    </row>
    <row r="268" spans="2:4" x14ac:dyDescent="0.2">
      <c r="B268" s="3"/>
      <c r="C268" s="10"/>
      <c r="D268" s="10"/>
    </row>
    <row r="269" spans="2:4" x14ac:dyDescent="0.2">
      <c r="B269" s="3"/>
      <c r="C269" s="10"/>
      <c r="D269" s="10"/>
    </row>
    <row r="270" spans="2:4" x14ac:dyDescent="0.2">
      <c r="B270" s="3"/>
      <c r="C270" s="10"/>
      <c r="D270" s="10"/>
    </row>
    <row r="271" spans="2:4" x14ac:dyDescent="0.2">
      <c r="B271" s="3"/>
      <c r="C271" s="10"/>
      <c r="D271" s="10"/>
    </row>
    <row r="272" spans="2:4" x14ac:dyDescent="0.2">
      <c r="B272" s="3"/>
      <c r="C272" s="10"/>
      <c r="D272" s="10"/>
    </row>
    <row r="273" spans="2:4" x14ac:dyDescent="0.2">
      <c r="B273" s="3"/>
      <c r="C273" s="10"/>
      <c r="D273" s="10"/>
    </row>
    <row r="274" spans="2:4" x14ac:dyDescent="0.2">
      <c r="B274" s="3"/>
      <c r="C274" s="10"/>
      <c r="D274" s="10"/>
    </row>
    <row r="275" spans="2:4" x14ac:dyDescent="0.2">
      <c r="B275" s="3"/>
      <c r="C275" s="10"/>
      <c r="D275" s="10"/>
    </row>
    <row r="276" spans="2:4" x14ac:dyDescent="0.2">
      <c r="B276" s="3"/>
      <c r="C276" s="10"/>
      <c r="D276" s="10"/>
    </row>
    <row r="277" spans="2:4" x14ac:dyDescent="0.2">
      <c r="B277" s="3"/>
      <c r="C277" s="10"/>
      <c r="D277" s="10"/>
    </row>
    <row r="278" spans="2:4" x14ac:dyDescent="0.2">
      <c r="B278" s="3"/>
      <c r="C278" s="10"/>
      <c r="D278" s="10"/>
    </row>
    <row r="279" spans="2:4" x14ac:dyDescent="0.2">
      <c r="B279" s="3"/>
      <c r="C279" s="10"/>
      <c r="D279" s="10"/>
    </row>
    <row r="280" spans="2:4" x14ac:dyDescent="0.2">
      <c r="B280" s="3"/>
      <c r="C280" s="10"/>
      <c r="D280" s="10"/>
    </row>
    <row r="281" spans="2:4" x14ac:dyDescent="0.2">
      <c r="B281" s="3"/>
      <c r="C281" s="10"/>
      <c r="D281" s="10"/>
    </row>
    <row r="282" spans="2:4" x14ac:dyDescent="0.2">
      <c r="B282" s="3"/>
      <c r="C282" s="10"/>
      <c r="D282" s="10"/>
    </row>
    <row r="283" spans="2:4" x14ac:dyDescent="0.2">
      <c r="B283" s="3"/>
      <c r="C283" s="10"/>
      <c r="D283" s="10"/>
    </row>
    <row r="284" spans="2:4" x14ac:dyDescent="0.2">
      <c r="B284" s="3"/>
      <c r="C284" s="10"/>
      <c r="D284" s="10"/>
    </row>
    <row r="285" spans="2:4" x14ac:dyDescent="0.2">
      <c r="B285" s="3"/>
      <c r="C285" s="10"/>
      <c r="D285" s="10"/>
    </row>
    <row r="286" spans="2:4" x14ac:dyDescent="0.2">
      <c r="B286" s="3"/>
      <c r="C286" s="10"/>
      <c r="D286" s="10"/>
    </row>
    <row r="287" spans="2:4" x14ac:dyDescent="0.2">
      <c r="B287" s="3"/>
      <c r="C287" s="10"/>
      <c r="D287" s="10"/>
    </row>
    <row r="288" spans="2:4" x14ac:dyDescent="0.2">
      <c r="B288" s="3"/>
      <c r="C288" s="10"/>
      <c r="D288" s="10"/>
    </row>
    <row r="289" spans="2:4" x14ac:dyDescent="0.2">
      <c r="B289" s="3"/>
      <c r="C289" s="10"/>
      <c r="D289" s="10"/>
    </row>
    <row r="290" spans="2:4" x14ac:dyDescent="0.2">
      <c r="B290" s="3"/>
      <c r="C290" s="10"/>
      <c r="D290" s="10"/>
    </row>
    <row r="291" spans="2:4" x14ac:dyDescent="0.2">
      <c r="B291" s="3"/>
      <c r="C291" s="10"/>
      <c r="D291" s="10"/>
    </row>
    <row r="292" spans="2:4" x14ac:dyDescent="0.2">
      <c r="B292" s="3"/>
      <c r="C292" s="10"/>
      <c r="D292" s="10"/>
    </row>
    <row r="293" spans="2:4" x14ac:dyDescent="0.2">
      <c r="C293" s="10"/>
      <c r="D293" s="10"/>
    </row>
    <row r="294" spans="2:4" x14ac:dyDescent="0.2">
      <c r="C294" s="10"/>
      <c r="D294" s="10"/>
    </row>
    <row r="295" spans="2:4" x14ac:dyDescent="0.2">
      <c r="C295" s="10"/>
      <c r="D295" s="10"/>
    </row>
    <row r="296" spans="2:4" x14ac:dyDescent="0.2">
      <c r="C296" s="10"/>
      <c r="D296" s="10"/>
    </row>
    <row r="297" spans="2:4" x14ac:dyDescent="0.2">
      <c r="C297" s="10"/>
      <c r="D297" s="10"/>
    </row>
    <row r="298" spans="2:4" x14ac:dyDescent="0.2">
      <c r="C298" s="10"/>
      <c r="D298" s="10"/>
    </row>
    <row r="299" spans="2:4" x14ac:dyDescent="0.2">
      <c r="C299" s="10"/>
      <c r="D299" s="10"/>
    </row>
    <row r="300" spans="2:4" x14ac:dyDescent="0.2">
      <c r="C300" s="10"/>
      <c r="D300" s="10"/>
    </row>
    <row r="301" spans="2:4" x14ac:dyDescent="0.2">
      <c r="C301" s="10"/>
      <c r="D301" s="10"/>
    </row>
    <row r="302" spans="2:4" x14ac:dyDescent="0.2">
      <c r="C302" s="10"/>
      <c r="D302" s="10"/>
    </row>
    <row r="303" spans="2:4" x14ac:dyDescent="0.2">
      <c r="C303" s="10"/>
      <c r="D303" s="10"/>
    </row>
    <row r="304" spans="2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47:D48" name="Range1"/>
  </protectedRanges>
  <phoneticPr fontId="7" type="noConversion"/>
  <hyperlinks>
    <hyperlink ref="H825" r:id="rId1" display="http://vsolj.cetus-net.org/bulletin.html" xr:uid="{00000000-0004-0000-0000-000000000000}"/>
    <hyperlink ref="H64564" r:id="rId2" display="http://vsolj.cetus-net.org/bulletin.html" xr:uid="{00000000-0004-0000-0000-000001000000}"/>
    <hyperlink ref="H64557" r:id="rId3" display="https://www.aavso.org/ejaavso" xr:uid="{00000000-0004-0000-0000-000002000000}"/>
    <hyperlink ref="AP708" r:id="rId4" display="http://cdsbib.u-strasbg.fr/cgi-bin/cdsbib?1990RMxAA..21..381G" xr:uid="{00000000-0004-0000-0000-000003000000}"/>
    <hyperlink ref="AP712" r:id="rId5" display="http://cdsbib.u-strasbg.fr/cgi-bin/cdsbib?1990RMxAA..21..381G" xr:uid="{00000000-0004-0000-0000-000004000000}"/>
    <hyperlink ref="AP711" r:id="rId6" display="http://cdsbib.u-strasbg.fr/cgi-bin/cdsbib?1990RMxAA..21..381G" xr:uid="{00000000-0004-0000-0000-000005000000}"/>
    <hyperlink ref="AP692" r:id="rId7" display="http://cdsbib.u-strasbg.fr/cgi-bin/cdsbib?1990RMxAA..21..381G" xr:uid="{00000000-0004-0000-0000-000006000000}"/>
    <hyperlink ref="I64564" r:id="rId8" display="http://vsolj.cetus-net.org/bulletin.html" xr:uid="{00000000-0004-0000-0000-000007000000}"/>
    <hyperlink ref="AQ848" r:id="rId9" display="http://cdsbib.u-strasbg.fr/cgi-bin/cdsbib?1990RMxAA..21..381G" xr:uid="{00000000-0004-0000-0000-000008000000}"/>
    <hyperlink ref="AQ55614" r:id="rId10" display="http://cdsbib.u-strasbg.fr/cgi-bin/cdsbib?1990RMxAA..21..381G" xr:uid="{00000000-0004-0000-0000-000009000000}"/>
    <hyperlink ref="AQ849" r:id="rId11" display="http://cdsbib.u-strasbg.fr/cgi-bin/cdsbib?1990RMxAA..21..381G" xr:uid="{00000000-0004-0000-0000-00000A000000}"/>
    <hyperlink ref="H64561" r:id="rId12" display="https://www.aavso.org/ejaavso" xr:uid="{00000000-0004-0000-0000-00000B000000}"/>
    <hyperlink ref="H1734" r:id="rId13" display="http://vsolj.cetus-net.org/bulletin.html" xr:uid="{00000000-0004-0000-0000-00000C000000}"/>
    <hyperlink ref="AP2978" r:id="rId14" display="http://cdsbib.u-strasbg.fr/cgi-bin/cdsbib?1990RMxAA..21..381G" xr:uid="{00000000-0004-0000-0000-00000D000000}"/>
    <hyperlink ref="AP2981" r:id="rId15" display="http://cdsbib.u-strasbg.fr/cgi-bin/cdsbib?1990RMxAA..21..381G" xr:uid="{00000000-0004-0000-0000-00000E000000}"/>
    <hyperlink ref="AP2979" r:id="rId16" display="http://cdsbib.u-strasbg.fr/cgi-bin/cdsbib?1990RMxAA..21..381G" xr:uid="{00000000-0004-0000-0000-00000F000000}"/>
    <hyperlink ref="AP2963" r:id="rId17" display="http://cdsbib.u-strasbg.fr/cgi-bin/cdsbib?1990RMxAA..21..381G" xr:uid="{00000000-0004-0000-0000-000010000000}"/>
    <hyperlink ref="I1734" r:id="rId18" display="http://vsolj.cetus-net.org/bulletin.html" xr:uid="{00000000-0004-0000-0000-000011000000}"/>
    <hyperlink ref="AQ3192" r:id="rId19" display="http://cdsbib.u-strasbg.fr/cgi-bin/cdsbib?1990RMxAA..21..381G" xr:uid="{00000000-0004-0000-0000-000012000000}"/>
    <hyperlink ref="AQ65429" r:id="rId20" display="http://cdsbib.u-strasbg.fr/cgi-bin/cdsbib?1990RMxAA..21..381G" xr:uid="{00000000-0004-0000-0000-000013000000}"/>
    <hyperlink ref="AQ3196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2024-02-06T03:52:00Z</dcterms:modified>
</cp:coreProperties>
</file>