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153D6D-BE13-47D1-9455-31FD5AFBA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<sst xmlns="http://schemas.openxmlformats.org/spreadsheetml/2006/main" count="56" uniqueCount="52">
  <si>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</si>
  <si>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</si>
  <si>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</si>
  <si>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</si>
  <si>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</si>
  <si>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</si>
  <si>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</si>
  <si>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</si>
  <si>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</si>
  <si>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</si>
  <si>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</si>
  <si>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</si>
  <si>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</si>
  <si>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</si>
  <si>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</si>
  <si>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</si>
  <si>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</si>
  <si>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</si>
  <si>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</si>
  <si>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</si>
  <si>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</si>
  <si>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</si>
  <si>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</si>
  <si>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</si>
  <si>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</si>
  <si>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</si>
  <si>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</si>
  <si>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</si>
  <si>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</si>
  <si>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</si>
  <si>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</si>
  <si>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</si>
  <si>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</si>
  <si>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</si>
  <si>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</si>
  <si>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</si>
  <si>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</si>
  <si>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</si>
  <si>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</si>
  <si>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</si>
  <si>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</si>
  <si>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</si>
  <si>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</si>
  <si>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</si>
  <si>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</si>
  <si>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</si>
  <si>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JBAV 96</t>
  </si>
  <si>
    <t>I</t>
  </si>
  <si>
    <t>V3182 Cyg</t>
  </si>
  <si>
    <t>EW</t>
  </si>
  <si>
    <t>VSX</t>
  </si>
  <si>
    <t>10.387 (0.29)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</si>
</sst>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V3182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-6.0700000140059274E-2</c:v>
                </c:pt>
                <c:pt idx="2">
                  <c:v>-6.0463999878265895E-2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-1.0226923350536987E-7</c:v>
                </c:pt>
                <c:pt idx="1">
                  <c:v>-6.0559838908364146E-2</c:v>
                </c:pt>
                <c:pt idx="2">
                  <c:v>-6.0604058840727532E-2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224600</c:v>
                      </c:pt>
                      <c:pt idx="2">
                        <c:v>224764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-6.0700000140059274E-2</c:v>
                </c:pt>
                <c:pt idx="2">
                  <c:v>-6.0463999878265895E-2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-1.0226923350536987E-7</c:v>
                </c:pt>
                <c:pt idx="1">
                  <c:v>-6.0559838908364146E-2</c:v>
                </c:pt>
                <c:pt idx="2">
                  <c:v>-6.0604058840727532E-2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224600</c:v>
                </c:pt>
                <c:pt idx="2">
                  <c:v>224764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/>
    </row>
    <row r="8" spans="1:15" ht="12.95" customHeight="1" x14ac:dyDescent="0.2">
      <c r="A8" s="20" t="s">
        <v>3</v>
      </c>
      <c r="C8" s="28">
        <v>0.267376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-1.0226923350536987E-7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-2.6963373392311059E-7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60680.686399074075</v>
      </c>
    </row>
    <row r="15" spans="1:15" ht="12.95" customHeight="1" x14ac:dyDescent="0.2">
      <c r="A15" s="17" t="s">
        <v>17</v>
      </c>
      <c r="C15" s="18">
        <f ca="1">(C7+C11)+(C8+C12)*INT(MAX(F21:F3533))</f>
        <v>60096.438659941166</v>
      </c>
      <c r="E15" s="37" t="s">
        <v>33</v>
      </c>
      <c r="F15" s="39">
        <f ca="1">ROUND(2*(F14-$C$7)/$C$8,0)/2+F13</f>
        <v>226950</v>
      </c>
    </row>
    <row r="16" spans="1:15" ht="12.95" customHeight="1" x14ac:dyDescent="0.2">
      <c r="A16" s="17" t="s">
        <v>4</v>
      </c>
      <c r="C16" s="18">
        <f ca="1">+C8+C12</f>
        <v>0.26737573036626611</v>
      </c>
      <c r="E16" s="37" t="s">
        <v>34</v>
      </c>
      <c r="F16" s="39">
        <f ca="1">ROUND(2*(F14-$C$15)/$C$16,0)/2+F13</f>
        <v>2186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45662.817839855161</v>
      </c>
    </row>
    <row r="18" spans="1:21" ht="12.95" customHeight="1" thickTop="1" thickBot="1" x14ac:dyDescent="0.25">
      <c r="A18" s="17" t="s">
        <v>5</v>
      </c>
      <c r="C18" s="24">
        <f ca="1">+C15</f>
        <v>60096.438659941166</v>
      </c>
      <c r="D18" s="25">
        <f ca="1">+C16</f>
        <v>0.26737573036626611</v>
      </c>
      <c r="E18" s="42" t="s">
        <v>44</v>
      </c>
      <c r="F18" s="41">
        <f ca="1">+($C$15+$C$16*$F$16)-($C$16/2)-15018.5-$C$5/24</f>
        <v>45662.684151989975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-1.0226923350536987E-7</v>
      </c>
      <c r="Q21" s="26">
        <f>+C21-15018.5</f>
        <v>-15018.5</v>
      </c>
    </row>
    <row r="22" spans="1:21" ht="12.95" customHeight="1" x14ac:dyDescent="0.2">
      <c r="A22" s="45" t="s">
        <v>46</v>
      </c>
      <c r="B22" s="46" t="s">
        <v>47</v>
      </c>
      <c r="C22" s="47">
        <v>60052.588899999857</v>
      </c>
      <c r="D22" s="45">
        <v>2.0000000000000001E-4</v>
      </c>
      <c r="E22" s="20">
        <f t="shared" ref="E22:E23" si="0">+(C22-C$7)/C$8</f>
        <v>224599.77297887564</v>
      </c>
      <c r="F22" s="20">
        <f t="shared" ref="F22:F23" si="1">ROUND(2*E22,0)/2</f>
        <v>224600</v>
      </c>
      <c r="G22" s="20">
        <f t="shared" ref="G22:G23" si="2">+C22-(C$7+F22*C$8)</f>
        <v>-6.0700000140059274E-2</v>
      </c>
      <c r="K22" s="20">
        <f t="shared" ref="K22:K23" si="3">+G22</f>
        <v>-6.0700000140059274E-2</v>
      </c>
      <c r="O22" s="20">
        <f t="shared" ref="O22:O23" ca="1" si="4">+C$11+C$12*$F22</f>
        <v>-6.0559838908364146E-2</v>
      </c>
      <c r="Q22" s="26">
        <f t="shared" ref="Q22:Q23" si="5">+C22-15018.5</f>
        <v>45034.088899999857</v>
      </c>
    </row>
    <row r="23" spans="1:21" ht="12.95" customHeight="1" x14ac:dyDescent="0.2">
      <c r="A23" s="45" t="s">
        <v>46</v>
      </c>
      <c r="B23" s="46" t="s">
        <v>47</v>
      </c>
      <c r="C23" s="47">
        <v>60096.43880000012</v>
      </c>
      <c r="D23" s="45">
        <v>2.9999999999999997E-4</v>
      </c>
      <c r="E23" s="20">
        <f t="shared" si="0"/>
        <v>224763.77386152878</v>
      </c>
      <c r="F23" s="20">
        <f t="shared" si="1"/>
        <v>224764</v>
      </c>
      <c r="G23" s="20">
        <f t="shared" si="2"/>
        <v>-6.0463999878265895E-2</v>
      </c>
      <c r="K23" s="20">
        <f t="shared" si="3"/>
        <v>-6.0463999878265895E-2</v>
      </c>
      <c r="O23" s="20">
        <f t="shared" ca="1" si="4"/>
        <v>-6.0604058840727532E-2</v>
      </c>
      <c r="Q23" s="26">
        <f t="shared" si="5"/>
        <v>45077.93880000012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2025-01-05T03:28:24Z</dcterms:modified>
</cp:coreProperties>
</file>